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cenbank-my.sharepoint.com/personal/asuzu23195_cbn_gov_ng/Documents/Office work/Office work 2024/Others_official/Financial market request/Computation of equilibrium exchange rate/"/>
    </mc:Choice>
  </mc:AlternateContent>
  <xr:revisionPtr revIDLastSave="1320" documentId="8_{D488B1AE-04CB-4B27-A642-7BC94029066A}" xr6:coauthVersionLast="47" xr6:coauthVersionMax="47" xr10:uidLastSave="{CDA267FE-EF31-4072-B4A0-9EEEE9CA34AB}"/>
  <bookViews>
    <workbookView xWindow="0" yWindow="156" windowWidth="10008" windowHeight="8880" firstSheet="6" activeTab="12" xr2:uid="{45660996-1BBD-49B8-89AA-0E89CCD3CC57}"/>
  </bookViews>
  <sheets>
    <sheet name="Description of Variables" sheetId="18" r:id="rId1"/>
    <sheet name="Variables - daily" sheetId="24" r:id="rId2"/>
    <sheet name="Variables - daily (2)" sheetId="25" r:id="rId3"/>
    <sheet name="Variables - monthly" sheetId="8" r:id="rId4"/>
    <sheet name="Variables - quarterly" sheetId="9" r:id="rId5"/>
    <sheet name="Variables - annual" sheetId="10" r:id="rId6"/>
    <sheet name="RPPP - daily" sheetId="23" r:id="rId7"/>
    <sheet name="RPPP - monthly" sheetId="2" r:id="rId8"/>
    <sheet name="RPPP - quarterly" sheetId="1" r:id="rId9"/>
    <sheet name="BEER_data" sheetId="15" r:id="rId10"/>
    <sheet name="PEER_data" sheetId="19" r:id="rId11"/>
    <sheet name="FEER_data" sheetId="20" r:id="rId12"/>
    <sheet name="MBA_data" sheetId="21" r:id="rId13"/>
    <sheet name="Summary_2024Q2" sheetId="22" r:id="rId14"/>
    <sheet name="Summary"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3" l="1"/>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D166" i="23"/>
  <c r="D167" i="23"/>
  <c r="D168" i="23"/>
  <c r="D169" i="23"/>
  <c r="D170" i="23"/>
  <c r="D171" i="23"/>
  <c r="D172" i="23"/>
  <c r="D173" i="23"/>
  <c r="D174" i="23"/>
  <c r="D175" i="23"/>
  <c r="D176" i="23"/>
  <c r="D177" i="23"/>
  <c r="D178" i="23"/>
  <c r="D179" i="23"/>
  <c r="D180" i="23"/>
  <c r="D181" i="23"/>
  <c r="D182" i="23"/>
  <c r="D183" i="23"/>
  <c r="D184" i="23"/>
  <c r="D185" i="23"/>
  <c r="D186" i="23"/>
  <c r="D187" i="23"/>
  <c r="D188" i="23"/>
  <c r="D189" i="23"/>
  <c r="D190" i="23"/>
  <c r="D191" i="23"/>
  <c r="D192" i="23"/>
  <c r="D193" i="23"/>
  <c r="D194" i="23"/>
  <c r="D195" i="23"/>
  <c r="D196" i="23"/>
  <c r="D197" i="23"/>
  <c r="D198" i="23"/>
  <c r="D199" i="23"/>
  <c r="D200" i="23"/>
  <c r="D201" i="23"/>
  <c r="D202" i="23"/>
  <c r="D203" i="23"/>
  <c r="D204" i="23"/>
  <c r="D205" i="23"/>
  <c r="D206" i="23"/>
  <c r="D207" i="23"/>
  <c r="D208" i="23"/>
  <c r="D209" i="23"/>
  <c r="D210" i="23"/>
  <c r="D211" i="23"/>
  <c r="D212" i="23"/>
  <c r="D213" i="23"/>
  <c r="D214" i="23"/>
  <c r="D215" i="23"/>
  <c r="D216" i="23"/>
  <c r="D217" i="23"/>
  <c r="D218" i="23"/>
  <c r="D219" i="23"/>
  <c r="D220" i="23"/>
  <c r="D221" i="23"/>
  <c r="D222" i="23"/>
  <c r="D223" i="23"/>
  <c r="D224" i="23"/>
  <c r="D225" i="23"/>
  <c r="D226" i="23"/>
  <c r="D227" i="23"/>
  <c r="D228" i="23"/>
  <c r="D229" i="23"/>
  <c r="D230" i="23"/>
  <c r="D231" i="23"/>
  <c r="D232" i="23"/>
  <c r="D233" i="23"/>
  <c r="D234" i="23"/>
  <c r="D235" i="23"/>
  <c r="D236" i="23"/>
  <c r="D237" i="23"/>
  <c r="D238" i="23"/>
  <c r="D239" i="23"/>
  <c r="D240" i="23"/>
  <c r="D241" i="23"/>
  <c r="D242" i="23"/>
  <c r="D243" i="23"/>
  <c r="D244" i="23"/>
  <c r="D245" i="23"/>
  <c r="D246" i="23"/>
  <c r="D247" i="23"/>
  <c r="D248" i="23"/>
  <c r="D249" i="23"/>
  <c r="D250" i="23"/>
  <c r="D251" i="23"/>
  <c r="D252" i="23"/>
  <c r="D253" i="23"/>
  <c r="D254" i="23"/>
  <c r="D255" i="23"/>
  <c r="D256" i="23"/>
  <c r="D257" i="23"/>
  <c r="D258" i="23"/>
  <c r="D259" i="23"/>
  <c r="D260" i="23"/>
  <c r="D261" i="23"/>
  <c r="D262" i="23"/>
  <c r="D263" i="23"/>
  <c r="D264" i="23"/>
  <c r="D265" i="23"/>
  <c r="D266" i="23"/>
  <c r="D267" i="23"/>
  <c r="D268" i="23"/>
  <c r="D269" i="23"/>
  <c r="D270" i="23"/>
  <c r="D271" i="23"/>
  <c r="D272" i="23"/>
  <c r="D273" i="23"/>
  <c r="D274" i="23"/>
  <c r="D275" i="23"/>
  <c r="D276" i="23"/>
  <c r="D277" i="23"/>
  <c r="D278" i="23"/>
  <c r="D279" i="23"/>
  <c r="D280" i="23"/>
  <c r="D281" i="23"/>
  <c r="D282" i="23"/>
  <c r="D283" i="23"/>
  <c r="D284" i="23"/>
  <c r="D285" i="23"/>
  <c r="D286" i="23"/>
  <c r="D287" i="23"/>
  <c r="D288" i="23"/>
  <c r="D289" i="23"/>
  <c r="D290" i="23"/>
  <c r="D291" i="23"/>
  <c r="D292" i="23"/>
  <c r="D293" i="23"/>
  <c r="D294" i="23"/>
  <c r="D295" i="23"/>
  <c r="D296" i="23"/>
  <c r="D297" i="23"/>
  <c r="D298" i="23"/>
  <c r="D299" i="23"/>
  <c r="D300" i="23"/>
  <c r="D301" i="23"/>
  <c r="D302" i="23"/>
  <c r="D303" i="23"/>
  <c r="D304" i="23"/>
  <c r="D305" i="23"/>
  <c r="D306" i="23"/>
  <c r="D307" i="23"/>
  <c r="D308" i="23"/>
  <c r="D309" i="23"/>
  <c r="D310" i="23"/>
  <c r="D311" i="23"/>
  <c r="D312" i="23"/>
  <c r="D313" i="23"/>
  <c r="D314" i="23"/>
  <c r="D315" i="23"/>
  <c r="D316" i="23"/>
  <c r="D317" i="23"/>
  <c r="D318" i="23"/>
  <c r="D319" i="23"/>
  <c r="D320" i="23"/>
  <c r="D321" i="23"/>
  <c r="D322" i="23"/>
  <c r="D323" i="23"/>
  <c r="D324" i="23"/>
  <c r="D325" i="23"/>
  <c r="D326" i="23"/>
  <c r="D327" i="23"/>
  <c r="D328" i="23"/>
  <c r="D329" i="23"/>
  <c r="D330" i="23"/>
  <c r="D331" i="23"/>
  <c r="D332" i="23"/>
  <c r="D333" i="23"/>
  <c r="D334" i="23"/>
  <c r="D335" i="23"/>
  <c r="D336" i="23"/>
  <c r="D337" i="23"/>
  <c r="D338" i="23"/>
  <c r="D339" i="23"/>
  <c r="D340" i="23"/>
  <c r="D341" i="23"/>
  <c r="D342" i="23"/>
  <c r="D343" i="23"/>
  <c r="D344" i="23"/>
  <c r="D345" i="23"/>
  <c r="D346" i="23"/>
  <c r="D347" i="23"/>
  <c r="D348" i="23"/>
  <c r="D349" i="23"/>
  <c r="D350" i="23"/>
  <c r="D351" i="23"/>
  <c r="D352" i="23"/>
  <c r="D353" i="23"/>
  <c r="D354" i="23"/>
  <c r="D355" i="23"/>
  <c r="D356" i="23"/>
  <c r="D357" i="23"/>
  <c r="D358" i="23"/>
  <c r="D359" i="23"/>
  <c r="D360" i="23"/>
  <c r="D361" i="23"/>
  <c r="D362" i="23"/>
  <c r="D363" i="23"/>
  <c r="D364" i="23"/>
  <c r="D365" i="23"/>
  <c r="D366" i="23"/>
  <c r="D367" i="23"/>
  <c r="D368" i="23"/>
  <c r="D369" i="23"/>
  <c r="D370" i="23"/>
  <c r="D371" i="23"/>
  <c r="D372" i="23"/>
  <c r="D373" i="23"/>
  <c r="D374" i="23"/>
  <c r="D375" i="23"/>
  <c r="D376" i="23"/>
  <c r="D377" i="23"/>
  <c r="D378" i="23"/>
  <c r="D379" i="23"/>
  <c r="D380" i="23"/>
  <c r="D381" i="23"/>
  <c r="D382" i="23"/>
  <c r="D383" i="23"/>
  <c r="D384" i="23"/>
  <c r="D385" i="23"/>
  <c r="D386" i="23"/>
  <c r="D387" i="23"/>
  <c r="D388" i="23"/>
  <c r="D389" i="23"/>
  <c r="D390" i="23"/>
  <c r="D391" i="23"/>
  <c r="D392" i="23"/>
  <c r="D393" i="23"/>
  <c r="D394" i="23"/>
  <c r="D395" i="23"/>
  <c r="D396" i="23"/>
  <c r="D397" i="23"/>
  <c r="D398" i="23"/>
  <c r="D399" i="23"/>
  <c r="D400" i="23"/>
  <c r="D401" i="23"/>
  <c r="D402" i="23"/>
  <c r="D403" i="23"/>
  <c r="D404" i="23"/>
  <c r="D405" i="23"/>
  <c r="D406" i="23"/>
  <c r="D407" i="23"/>
  <c r="D408" i="23"/>
  <c r="D409" i="23"/>
  <c r="D410" i="23"/>
  <c r="D411" i="23"/>
  <c r="D412" i="23"/>
  <c r="D413" i="23"/>
  <c r="D414" i="23"/>
  <c r="D415" i="23"/>
  <c r="D416" i="23"/>
  <c r="D417" i="23"/>
  <c r="D418" i="23"/>
  <c r="D419" i="23"/>
  <c r="D420" i="23"/>
  <c r="D421" i="23"/>
  <c r="D422" i="23"/>
  <c r="D423" i="23"/>
  <c r="D424" i="23"/>
  <c r="D425" i="23"/>
  <c r="D426" i="23"/>
  <c r="D427" i="23"/>
  <c r="D428" i="23"/>
  <c r="D429" i="23"/>
  <c r="D430" i="23"/>
  <c r="D431" i="23"/>
  <c r="D432" i="23"/>
  <c r="D433" i="23"/>
  <c r="D434" i="23"/>
  <c r="D435" i="23"/>
  <c r="D436" i="23"/>
  <c r="D437" i="23"/>
  <c r="D438" i="23"/>
  <c r="D439" i="23"/>
  <c r="D440" i="23"/>
  <c r="D441" i="23"/>
  <c r="D442" i="23"/>
  <c r="D443" i="23"/>
  <c r="D444" i="23"/>
  <c r="D445" i="23"/>
  <c r="D446" i="23"/>
  <c r="D447" i="23"/>
  <c r="D448" i="23"/>
  <c r="D449" i="23"/>
  <c r="D450" i="23"/>
  <c r="D451" i="23"/>
  <c r="D452" i="23"/>
  <c r="D453" i="23"/>
  <c r="D454" i="23"/>
  <c r="D455" i="23"/>
  <c r="D456" i="23"/>
  <c r="D457" i="23"/>
  <c r="D458" i="23"/>
  <c r="D459" i="23"/>
  <c r="D460" i="23"/>
  <c r="D461" i="23"/>
  <c r="D462" i="23"/>
  <c r="D463" i="23"/>
  <c r="D464" i="23"/>
  <c r="D465" i="23"/>
  <c r="D466" i="23"/>
  <c r="D467" i="23"/>
  <c r="D468" i="23"/>
  <c r="D469" i="23"/>
  <c r="D470" i="23"/>
  <c r="D471" i="23"/>
  <c r="D472" i="23"/>
  <c r="D473" i="23"/>
  <c r="D474" i="23"/>
  <c r="D475" i="23"/>
  <c r="D476" i="23"/>
  <c r="D477" i="23"/>
  <c r="D478" i="23"/>
  <c r="D479" i="23"/>
  <c r="D480" i="23"/>
  <c r="D481" i="23"/>
  <c r="D482" i="23"/>
  <c r="D483" i="23"/>
  <c r="D484" i="23"/>
  <c r="D485" i="23"/>
  <c r="D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B2" i="23"/>
  <c r="C2" i="23"/>
  <c r="A334" i="23"/>
  <c r="A335" i="23"/>
  <c r="A336" i="23"/>
  <c r="A337" i="23"/>
  <c r="A338" i="23"/>
  <c r="A339" i="23"/>
  <c r="A340" i="23"/>
  <c r="A341" i="23"/>
  <c r="A342" i="23"/>
  <c r="A343" i="23"/>
  <c r="A344" i="23"/>
  <c r="A345" i="23"/>
  <c r="A346" i="23"/>
  <c r="A347" i="23"/>
  <c r="A348" i="23"/>
  <c r="A349" i="23"/>
  <c r="A350" i="23"/>
  <c r="A351" i="23"/>
  <c r="A352" i="23"/>
  <c r="A353" i="23"/>
  <c r="A354" i="23"/>
  <c r="A355" i="23"/>
  <c r="A356" i="23"/>
  <c r="A357" i="23"/>
  <c r="A358" i="23"/>
  <c r="A359" i="23"/>
  <c r="A360" i="23"/>
  <c r="A361" i="23"/>
  <c r="A362" i="23"/>
  <c r="A363" i="23"/>
  <c r="A364" i="23"/>
  <c r="A365" i="23"/>
  <c r="A366" i="23"/>
  <c r="A367" i="23"/>
  <c r="A368" i="23"/>
  <c r="A369" i="23"/>
  <c r="A370" i="23"/>
  <c r="A371" i="23"/>
  <c r="A372" i="23"/>
  <c r="A373" i="23"/>
  <c r="A374" i="23"/>
  <c r="A375" i="23"/>
  <c r="A376" i="23"/>
  <c r="A377" i="23"/>
  <c r="A378" i="23"/>
  <c r="A379" i="23"/>
  <c r="A380" i="23"/>
  <c r="A381" i="23"/>
  <c r="A382" i="23"/>
  <c r="A383" i="23"/>
  <c r="A384" i="23"/>
  <c r="A385" i="23"/>
  <c r="A386" i="23"/>
  <c r="A387" i="23"/>
  <c r="A388" i="23"/>
  <c r="A389" i="23"/>
  <c r="A390" i="23"/>
  <c r="A391" i="23"/>
  <c r="A392" i="23"/>
  <c r="A393" i="23"/>
  <c r="A394" i="23"/>
  <c r="A395" i="23"/>
  <c r="A396" i="23"/>
  <c r="A397" i="23"/>
  <c r="A398" i="23"/>
  <c r="A399" i="23"/>
  <c r="A400" i="23"/>
  <c r="A401" i="23"/>
  <c r="A402" i="23"/>
  <c r="A403" i="23"/>
  <c r="A404" i="23"/>
  <c r="A405" i="23"/>
  <c r="A406" i="23"/>
  <c r="A407" i="23"/>
  <c r="A408" i="23"/>
  <c r="A409" i="23"/>
  <c r="A410" i="23"/>
  <c r="A411" i="23"/>
  <c r="A412" i="23"/>
  <c r="A413" i="23"/>
  <c r="A414" i="23"/>
  <c r="A415" i="23"/>
  <c r="A416" i="23"/>
  <c r="A417" i="23"/>
  <c r="A418" i="23"/>
  <c r="A419" i="23"/>
  <c r="A420" i="23"/>
  <c r="A421" i="23"/>
  <c r="A422" i="23"/>
  <c r="A423" i="23"/>
  <c r="A424" i="23"/>
  <c r="A425" i="23"/>
  <c r="A426" i="23"/>
  <c r="A427" i="23"/>
  <c r="A428" i="23"/>
  <c r="A429" i="23"/>
  <c r="A430" i="23"/>
  <c r="A431" i="23"/>
  <c r="A432" i="23"/>
  <c r="A433" i="23"/>
  <c r="A434" i="23"/>
  <c r="A435" i="23"/>
  <c r="A436" i="23"/>
  <c r="A437" i="23"/>
  <c r="A438" i="23"/>
  <c r="A439" i="23"/>
  <c r="A440" i="23"/>
  <c r="A441" i="23"/>
  <c r="A442" i="23"/>
  <c r="A443" i="23"/>
  <c r="A444" i="23"/>
  <c r="A445" i="23"/>
  <c r="A446" i="23"/>
  <c r="A447" i="23"/>
  <c r="A448" i="23"/>
  <c r="A449" i="23"/>
  <c r="A450" i="23"/>
  <c r="A451" i="23"/>
  <c r="A452" i="23"/>
  <c r="A453" i="23"/>
  <c r="A454" i="23"/>
  <c r="A455" i="23"/>
  <c r="A456" i="23"/>
  <c r="A457" i="23"/>
  <c r="A458" i="23"/>
  <c r="A459" i="23"/>
  <c r="A460" i="23"/>
  <c r="A461" i="23"/>
  <c r="A462" i="23"/>
  <c r="A463" i="23"/>
  <c r="A464" i="23"/>
  <c r="A465" i="23"/>
  <c r="A466" i="23"/>
  <c r="A467" i="23"/>
  <c r="A468" i="23"/>
  <c r="A469" i="23"/>
  <c r="A470" i="23"/>
  <c r="A471" i="23"/>
  <c r="A472" i="23"/>
  <c r="A473" i="23"/>
  <c r="A474" i="23"/>
  <c r="A475" i="23"/>
  <c r="A476" i="23"/>
  <c r="A477" i="23"/>
  <c r="A478" i="23"/>
  <c r="A479" i="23"/>
  <c r="A480" i="23"/>
  <c r="A481" i="23"/>
  <c r="A482" i="23"/>
  <c r="A483" i="23"/>
  <c r="A484" i="23"/>
  <c r="A485" i="23"/>
  <c r="A486"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Q122" i="25" l="1"/>
  <c r="R122" i="25"/>
  <c r="S122" i="25"/>
  <c r="T122" i="25"/>
  <c r="Q123" i="25"/>
  <c r="R123" i="25"/>
  <c r="S123" i="25"/>
  <c r="T123" i="25"/>
  <c r="Q124" i="25"/>
  <c r="R124" i="25"/>
  <c r="S124" i="25"/>
  <c r="T124" i="25"/>
  <c r="Q125" i="25"/>
  <c r="R125" i="25"/>
  <c r="S125" i="25"/>
  <c r="T125" i="25"/>
  <c r="Q126" i="25"/>
  <c r="R126" i="25"/>
  <c r="S126" i="25"/>
  <c r="T126" i="25"/>
  <c r="Q127" i="25"/>
  <c r="R127" i="25"/>
  <c r="S127" i="25"/>
  <c r="T127" i="25"/>
  <c r="Q128" i="25"/>
  <c r="R128" i="25"/>
  <c r="S128" i="25"/>
  <c r="T128" i="25"/>
  <c r="Q129" i="25"/>
  <c r="R129" i="25"/>
  <c r="S129" i="25"/>
  <c r="T129" i="25"/>
  <c r="Q130" i="25"/>
  <c r="R130" i="25"/>
  <c r="S130" i="25"/>
  <c r="T130" i="25"/>
  <c r="Q131" i="25"/>
  <c r="R131" i="25"/>
  <c r="S131" i="25"/>
  <c r="T131" i="25"/>
  <c r="Q132" i="25"/>
  <c r="R132" i="25"/>
  <c r="S132" i="25"/>
  <c r="T132" i="25"/>
  <c r="Q133" i="25"/>
  <c r="R133" i="25"/>
  <c r="S133" i="25"/>
  <c r="T133" i="25"/>
  <c r="Q134" i="25"/>
  <c r="R134" i="25"/>
  <c r="S134" i="25"/>
  <c r="T134" i="25"/>
  <c r="Q135" i="25"/>
  <c r="R135" i="25"/>
  <c r="S135" i="25"/>
  <c r="T135" i="25"/>
  <c r="Q136" i="25"/>
  <c r="R136" i="25"/>
  <c r="S136" i="25"/>
  <c r="T136" i="25"/>
  <c r="Q137" i="25"/>
  <c r="R137" i="25"/>
  <c r="S137" i="25"/>
  <c r="T137" i="25"/>
  <c r="Q138" i="25"/>
  <c r="R138" i="25"/>
  <c r="S138" i="25"/>
  <c r="T138" i="25"/>
  <c r="Q139" i="25"/>
  <c r="R139" i="25"/>
  <c r="S139" i="25"/>
  <c r="T139" i="25"/>
  <c r="Q140" i="25"/>
  <c r="R140" i="25"/>
  <c r="S140" i="25"/>
  <c r="T140" i="25"/>
  <c r="Q141" i="25"/>
  <c r="R141" i="25"/>
  <c r="S141" i="25"/>
  <c r="T141" i="25"/>
  <c r="Q142" i="25"/>
  <c r="R142" i="25"/>
  <c r="S142" i="25"/>
  <c r="T142" i="25"/>
  <c r="Q143" i="25"/>
  <c r="R143" i="25"/>
  <c r="S143" i="25"/>
  <c r="T143" i="25"/>
  <c r="Q144" i="25"/>
  <c r="R144" i="25"/>
  <c r="S144" i="25"/>
  <c r="T144" i="25"/>
  <c r="Q145" i="25"/>
  <c r="R145" i="25"/>
  <c r="S145" i="25"/>
  <c r="T145" i="25"/>
  <c r="Q146" i="25"/>
  <c r="R146" i="25"/>
  <c r="S146" i="25"/>
  <c r="T146" i="25"/>
  <c r="Q147" i="25"/>
  <c r="R147" i="25"/>
  <c r="S147" i="25"/>
  <c r="T147" i="25"/>
  <c r="Q148" i="25"/>
  <c r="R148" i="25"/>
  <c r="S148" i="25"/>
  <c r="T148" i="25"/>
  <c r="Q149" i="25"/>
  <c r="R149" i="25"/>
  <c r="S149" i="25"/>
  <c r="T149" i="25"/>
  <c r="Q150" i="25"/>
  <c r="R150" i="25"/>
  <c r="S150" i="25"/>
  <c r="T150" i="25"/>
  <c r="Q151" i="25"/>
  <c r="R151" i="25"/>
  <c r="S151" i="25"/>
  <c r="T151" i="25"/>
  <c r="Q152" i="25"/>
  <c r="R152" i="25"/>
  <c r="S152" i="25"/>
  <c r="T152" i="25"/>
  <c r="Q153" i="25"/>
  <c r="R153" i="25"/>
  <c r="S153" i="25"/>
  <c r="T153" i="25"/>
  <c r="Q154" i="25"/>
  <c r="R154" i="25"/>
  <c r="S154" i="25"/>
  <c r="T154" i="25"/>
  <c r="Q155" i="25"/>
  <c r="R155" i="25"/>
  <c r="S155" i="25"/>
  <c r="T155" i="25"/>
  <c r="Q156" i="25"/>
  <c r="R156" i="25"/>
  <c r="S156" i="25"/>
  <c r="T156" i="25"/>
  <c r="Q157" i="25"/>
  <c r="R157" i="25"/>
  <c r="S157" i="25"/>
  <c r="T157" i="25"/>
  <c r="Q158" i="25"/>
  <c r="R158" i="25"/>
  <c r="S158" i="25"/>
  <c r="T158" i="25"/>
  <c r="Q159" i="25"/>
  <c r="R159" i="25"/>
  <c r="S159" i="25"/>
  <c r="T159" i="25"/>
  <c r="Q160" i="25"/>
  <c r="R160" i="25"/>
  <c r="S160" i="25"/>
  <c r="T160" i="25"/>
  <c r="Q161" i="25"/>
  <c r="R161" i="25"/>
  <c r="S161" i="25"/>
  <c r="T161" i="25"/>
  <c r="Q162" i="25"/>
  <c r="R162" i="25"/>
  <c r="S162" i="25"/>
  <c r="T162" i="25"/>
  <c r="Q163" i="25"/>
  <c r="R163" i="25"/>
  <c r="S163" i="25"/>
  <c r="T163" i="25"/>
  <c r="Q164" i="25"/>
  <c r="R164" i="25"/>
  <c r="S164" i="25"/>
  <c r="T164" i="25"/>
  <c r="Q165" i="25"/>
  <c r="R165" i="25"/>
  <c r="S165" i="25"/>
  <c r="T165" i="25"/>
  <c r="Q166" i="25"/>
  <c r="R166" i="25"/>
  <c r="S166" i="25"/>
  <c r="T166" i="25"/>
  <c r="Q167" i="25"/>
  <c r="R167" i="25"/>
  <c r="S167" i="25"/>
  <c r="T167" i="25"/>
  <c r="Q168" i="25"/>
  <c r="R168" i="25"/>
  <c r="S168" i="25"/>
  <c r="T168" i="25"/>
  <c r="Q169" i="25"/>
  <c r="R169" i="25"/>
  <c r="S169" i="25"/>
  <c r="T169" i="25"/>
  <c r="Q170" i="25"/>
  <c r="R170" i="25"/>
  <c r="S170" i="25"/>
  <c r="T170" i="25"/>
  <c r="Q171" i="25"/>
  <c r="R171" i="25"/>
  <c r="S171" i="25"/>
  <c r="T171" i="25"/>
  <c r="Q172" i="25"/>
  <c r="R172" i="25"/>
  <c r="S172" i="25"/>
  <c r="T172" i="25"/>
  <c r="Q173" i="25"/>
  <c r="R173" i="25"/>
  <c r="S173" i="25"/>
  <c r="T173" i="25"/>
  <c r="Q174" i="25"/>
  <c r="R174" i="25"/>
  <c r="S174" i="25"/>
  <c r="T174" i="25"/>
  <c r="Q175" i="25"/>
  <c r="R175" i="25"/>
  <c r="S175" i="25"/>
  <c r="T175" i="25"/>
  <c r="Q176" i="25"/>
  <c r="R176" i="25"/>
  <c r="S176" i="25"/>
  <c r="T176" i="25"/>
  <c r="Q177" i="25"/>
  <c r="R177" i="25"/>
  <c r="S177" i="25"/>
  <c r="T177" i="25"/>
  <c r="Q178" i="25"/>
  <c r="R178" i="25"/>
  <c r="S178" i="25"/>
  <c r="T178" i="25"/>
  <c r="Q179" i="25"/>
  <c r="R179" i="25"/>
  <c r="S179" i="25"/>
  <c r="T179" i="25"/>
  <c r="Q180" i="25"/>
  <c r="R180" i="25"/>
  <c r="S180" i="25"/>
  <c r="T180" i="25"/>
  <c r="Q181" i="25"/>
  <c r="R181" i="25"/>
  <c r="S181" i="25"/>
  <c r="T181" i="25"/>
  <c r="Q182" i="25"/>
  <c r="R182" i="25"/>
  <c r="S182" i="25"/>
  <c r="T182" i="25"/>
  <c r="Q183" i="25"/>
  <c r="R183" i="25"/>
  <c r="S183" i="25"/>
  <c r="T183" i="25"/>
  <c r="Q184" i="25"/>
  <c r="R184" i="25"/>
  <c r="S184" i="25"/>
  <c r="T184" i="25"/>
  <c r="Q185" i="25"/>
  <c r="R185" i="25"/>
  <c r="S185" i="25"/>
  <c r="T185" i="25"/>
  <c r="Q186" i="25"/>
  <c r="R186" i="25"/>
  <c r="S186" i="25"/>
  <c r="T186" i="25"/>
  <c r="Q187" i="25"/>
  <c r="R187" i="25"/>
  <c r="S187" i="25"/>
  <c r="T187" i="25"/>
  <c r="Q188" i="25"/>
  <c r="R188" i="25"/>
  <c r="S188" i="25"/>
  <c r="T188" i="25"/>
  <c r="Q189" i="25"/>
  <c r="R189" i="25"/>
  <c r="S189" i="25"/>
  <c r="T189" i="25"/>
  <c r="Q190" i="25"/>
  <c r="R190" i="25"/>
  <c r="S190" i="25"/>
  <c r="T190" i="25"/>
  <c r="Q191" i="25"/>
  <c r="R191" i="25"/>
  <c r="S191" i="25"/>
  <c r="T191" i="25"/>
  <c r="Q192" i="25"/>
  <c r="R192" i="25"/>
  <c r="S192" i="25"/>
  <c r="T192" i="25"/>
  <c r="Q193" i="25"/>
  <c r="R193" i="25"/>
  <c r="S193" i="25"/>
  <c r="T193" i="25"/>
  <c r="Q194" i="25"/>
  <c r="R194" i="25"/>
  <c r="S194" i="25"/>
  <c r="T194" i="25"/>
  <c r="Q195" i="25"/>
  <c r="R195" i="25"/>
  <c r="S195" i="25"/>
  <c r="T195" i="25"/>
  <c r="Q196" i="25"/>
  <c r="R196" i="25"/>
  <c r="S196" i="25"/>
  <c r="T196" i="25"/>
  <c r="Q197" i="25"/>
  <c r="R197" i="25"/>
  <c r="S197" i="25"/>
  <c r="T197" i="25"/>
  <c r="Q198" i="25"/>
  <c r="R198" i="25"/>
  <c r="S198" i="25"/>
  <c r="T198" i="25"/>
  <c r="Q199" i="25"/>
  <c r="R199" i="25"/>
  <c r="S199" i="25"/>
  <c r="T199" i="25"/>
  <c r="Q200" i="25"/>
  <c r="R200" i="25"/>
  <c r="S200" i="25"/>
  <c r="T200" i="25"/>
  <c r="Q201" i="25"/>
  <c r="R201" i="25"/>
  <c r="S201" i="25"/>
  <c r="T201" i="25"/>
  <c r="Q202" i="25"/>
  <c r="R202" i="25"/>
  <c r="S202" i="25"/>
  <c r="T202" i="25"/>
  <c r="Q203" i="25"/>
  <c r="R203" i="25"/>
  <c r="S203" i="25"/>
  <c r="T203" i="25"/>
  <c r="Q204" i="25"/>
  <c r="R204" i="25"/>
  <c r="S204" i="25"/>
  <c r="T204" i="25"/>
  <c r="Q205" i="25"/>
  <c r="R205" i="25"/>
  <c r="S205" i="25"/>
  <c r="T205" i="25"/>
  <c r="Q206" i="25"/>
  <c r="R206" i="25"/>
  <c r="S206" i="25"/>
  <c r="T206" i="25"/>
  <c r="Q207" i="25"/>
  <c r="R207" i="25"/>
  <c r="S207" i="25"/>
  <c r="T207" i="25"/>
  <c r="Q208" i="25"/>
  <c r="R208" i="25"/>
  <c r="S208" i="25"/>
  <c r="T208" i="25"/>
  <c r="Q209" i="25"/>
  <c r="R209" i="25"/>
  <c r="S209" i="25"/>
  <c r="T209" i="25"/>
  <c r="Q210" i="25"/>
  <c r="R210" i="25"/>
  <c r="S210" i="25"/>
  <c r="T210" i="25"/>
  <c r="Q211" i="25"/>
  <c r="R211" i="25"/>
  <c r="S211" i="25"/>
  <c r="T211" i="25"/>
  <c r="Q212" i="25"/>
  <c r="R212" i="25"/>
  <c r="S212" i="25"/>
  <c r="T212" i="25"/>
  <c r="Q213" i="25"/>
  <c r="R213" i="25"/>
  <c r="S213" i="25"/>
  <c r="T213" i="25"/>
  <c r="Q214" i="25"/>
  <c r="R214" i="25"/>
  <c r="S214" i="25"/>
  <c r="T214" i="25"/>
  <c r="Q215" i="25"/>
  <c r="R215" i="25"/>
  <c r="S215" i="25"/>
  <c r="T215" i="25"/>
  <c r="Q216" i="25"/>
  <c r="R216" i="25"/>
  <c r="S216" i="25"/>
  <c r="T216" i="25"/>
  <c r="Q217" i="25"/>
  <c r="R217" i="25"/>
  <c r="S217" i="25"/>
  <c r="T217" i="25"/>
  <c r="Q218" i="25"/>
  <c r="R218" i="25"/>
  <c r="S218" i="25"/>
  <c r="T218" i="25"/>
  <c r="Q219" i="25"/>
  <c r="R219" i="25"/>
  <c r="S219" i="25"/>
  <c r="T219" i="25"/>
  <c r="Q220" i="25"/>
  <c r="R220" i="25"/>
  <c r="S220" i="25"/>
  <c r="T220" i="25"/>
  <c r="Q221" i="25"/>
  <c r="R221" i="25"/>
  <c r="S221" i="25"/>
  <c r="T221" i="25"/>
  <c r="Q222" i="25"/>
  <c r="R222" i="25"/>
  <c r="S222" i="25"/>
  <c r="T222" i="25"/>
  <c r="Q223" i="25"/>
  <c r="R223" i="25"/>
  <c r="S223" i="25"/>
  <c r="T223" i="25"/>
  <c r="Q224" i="25"/>
  <c r="R224" i="25"/>
  <c r="S224" i="25"/>
  <c r="T224" i="25"/>
  <c r="Q225" i="25"/>
  <c r="R225" i="25"/>
  <c r="S225" i="25"/>
  <c r="T225" i="25"/>
  <c r="Q226" i="25"/>
  <c r="R226" i="25"/>
  <c r="S226" i="25"/>
  <c r="T226" i="25"/>
  <c r="Q227" i="25"/>
  <c r="R227" i="25"/>
  <c r="S227" i="25"/>
  <c r="T227" i="25"/>
  <c r="Q228" i="25"/>
  <c r="R228" i="25"/>
  <c r="S228" i="25"/>
  <c r="T228" i="25"/>
  <c r="Q229" i="25"/>
  <c r="R229" i="25"/>
  <c r="S229" i="25"/>
  <c r="T229" i="25"/>
  <c r="Q230" i="25"/>
  <c r="R230" i="25"/>
  <c r="S230" i="25"/>
  <c r="T230" i="25"/>
  <c r="Q231" i="25"/>
  <c r="R231" i="25"/>
  <c r="S231" i="25"/>
  <c r="T231" i="25"/>
  <c r="Q232" i="25"/>
  <c r="R232" i="25"/>
  <c r="S232" i="25"/>
  <c r="T232" i="25"/>
  <c r="Q233" i="25"/>
  <c r="R233" i="25"/>
  <c r="S233" i="25"/>
  <c r="T233" i="25"/>
  <c r="Q234" i="25"/>
  <c r="R234" i="25"/>
  <c r="S234" i="25"/>
  <c r="T234" i="25"/>
  <c r="Q235" i="25"/>
  <c r="R235" i="25"/>
  <c r="S235" i="25"/>
  <c r="T235" i="25"/>
  <c r="Q236" i="25"/>
  <c r="R236" i="25"/>
  <c r="S236" i="25"/>
  <c r="T236" i="25"/>
  <c r="Q237" i="25"/>
  <c r="R237" i="25"/>
  <c r="S237" i="25"/>
  <c r="T237" i="25"/>
  <c r="Q238" i="25"/>
  <c r="R238" i="25"/>
  <c r="S238" i="25"/>
  <c r="T238" i="25"/>
  <c r="Q239" i="25"/>
  <c r="R239" i="25"/>
  <c r="S239" i="25"/>
  <c r="T239" i="25"/>
  <c r="Q240" i="25"/>
  <c r="R240" i="25"/>
  <c r="S240" i="25"/>
  <c r="T240" i="25"/>
  <c r="Q241" i="25"/>
  <c r="R241" i="25"/>
  <c r="S241" i="25"/>
  <c r="T241" i="25"/>
  <c r="Q242" i="25"/>
  <c r="R242" i="25"/>
  <c r="S242" i="25"/>
  <c r="T242" i="25"/>
  <c r="Q243" i="25"/>
  <c r="R243" i="25"/>
  <c r="S243" i="25"/>
  <c r="T243" i="25"/>
  <c r="Q244" i="25"/>
  <c r="R244" i="25"/>
  <c r="S244" i="25"/>
  <c r="T244" i="25"/>
  <c r="Q245" i="25"/>
  <c r="R245" i="25"/>
  <c r="S245" i="25"/>
  <c r="T245" i="25"/>
  <c r="Q246" i="25"/>
  <c r="R246" i="25"/>
  <c r="S246" i="25"/>
  <c r="T246" i="25"/>
  <c r="Q247" i="25"/>
  <c r="R247" i="25"/>
  <c r="S247" i="25"/>
  <c r="T247" i="25"/>
  <c r="Q248" i="25"/>
  <c r="R248" i="25"/>
  <c r="S248" i="25"/>
  <c r="T248" i="25"/>
  <c r="Q249" i="25"/>
  <c r="R249" i="25"/>
  <c r="S249" i="25"/>
  <c r="T249" i="25"/>
  <c r="Q250" i="25"/>
  <c r="R250" i="25"/>
  <c r="S250" i="25"/>
  <c r="T250" i="25"/>
  <c r="Q251" i="25"/>
  <c r="R251" i="25"/>
  <c r="S251" i="25"/>
  <c r="T251" i="25"/>
  <c r="Q252" i="25"/>
  <c r="R252" i="25"/>
  <c r="S252" i="25"/>
  <c r="T252" i="25"/>
  <c r="Q253" i="25"/>
  <c r="R253" i="25"/>
  <c r="S253" i="25"/>
  <c r="T253" i="25"/>
  <c r="Q254" i="25"/>
  <c r="R254" i="25"/>
  <c r="S254" i="25"/>
  <c r="T254" i="25"/>
  <c r="Q255" i="25"/>
  <c r="R255" i="25"/>
  <c r="S255" i="25"/>
  <c r="T255" i="25"/>
  <c r="Q256" i="25"/>
  <c r="R256" i="25"/>
  <c r="S256" i="25"/>
  <c r="T256" i="25"/>
  <c r="Q257" i="25"/>
  <c r="R257" i="25"/>
  <c r="S257" i="25"/>
  <c r="T257" i="25"/>
  <c r="Q258" i="25"/>
  <c r="R258" i="25"/>
  <c r="S258" i="25"/>
  <c r="T258" i="25"/>
  <c r="Q259" i="25"/>
  <c r="R259" i="25"/>
  <c r="S259" i="25"/>
  <c r="T259" i="25"/>
  <c r="Q260" i="25"/>
  <c r="R260" i="25"/>
  <c r="S260" i="25"/>
  <c r="T260" i="25"/>
  <c r="Q261" i="25"/>
  <c r="R261" i="25"/>
  <c r="S261" i="25"/>
  <c r="T261" i="25"/>
  <c r="Q262" i="25"/>
  <c r="R262" i="25"/>
  <c r="S262" i="25"/>
  <c r="T262" i="25"/>
  <c r="Q263" i="25"/>
  <c r="R263" i="25"/>
  <c r="S263" i="25"/>
  <c r="T263" i="25"/>
  <c r="Q264" i="25"/>
  <c r="R264" i="25"/>
  <c r="S264" i="25"/>
  <c r="T264" i="25"/>
  <c r="Q265" i="25"/>
  <c r="R265" i="25"/>
  <c r="S265" i="25"/>
  <c r="T265" i="25"/>
  <c r="Q266" i="25"/>
  <c r="R266" i="25"/>
  <c r="S266" i="25"/>
  <c r="T266" i="25"/>
  <c r="Q267" i="25"/>
  <c r="R267" i="25"/>
  <c r="S267" i="25"/>
  <c r="T267" i="25"/>
  <c r="Q268" i="25"/>
  <c r="R268" i="25"/>
  <c r="S268" i="25"/>
  <c r="T268" i="25"/>
  <c r="Q269" i="25"/>
  <c r="R269" i="25"/>
  <c r="S269" i="25"/>
  <c r="T269" i="25"/>
  <c r="Q270" i="25"/>
  <c r="R270" i="25"/>
  <c r="S270" i="25"/>
  <c r="T270" i="25"/>
  <c r="Q271" i="25"/>
  <c r="R271" i="25"/>
  <c r="S271" i="25"/>
  <c r="T271" i="25"/>
  <c r="Q272" i="25"/>
  <c r="R272" i="25"/>
  <c r="S272" i="25"/>
  <c r="T272" i="25"/>
  <c r="Q273" i="25"/>
  <c r="R273" i="25"/>
  <c r="S273" i="25"/>
  <c r="T273" i="25"/>
  <c r="Q274" i="25"/>
  <c r="R274" i="25"/>
  <c r="S274" i="25"/>
  <c r="T274" i="25"/>
  <c r="Q275" i="25"/>
  <c r="R275" i="25"/>
  <c r="S275" i="25"/>
  <c r="T275" i="25"/>
  <c r="Q276" i="25"/>
  <c r="R276" i="25"/>
  <c r="S276" i="25"/>
  <c r="T276" i="25"/>
  <c r="Q277" i="25"/>
  <c r="R277" i="25"/>
  <c r="S277" i="25"/>
  <c r="T277" i="25"/>
  <c r="Q278" i="25"/>
  <c r="R278" i="25"/>
  <c r="S278" i="25"/>
  <c r="T278" i="25"/>
  <c r="Q279" i="25"/>
  <c r="R279" i="25"/>
  <c r="S279" i="25"/>
  <c r="T279" i="25"/>
  <c r="Q280" i="25"/>
  <c r="R280" i="25"/>
  <c r="S280" i="25"/>
  <c r="T280" i="25"/>
  <c r="Q281" i="25"/>
  <c r="R281" i="25"/>
  <c r="S281" i="25"/>
  <c r="T281" i="25"/>
  <c r="Q282" i="25"/>
  <c r="R282" i="25"/>
  <c r="S282" i="25"/>
  <c r="T282" i="25"/>
  <c r="Q283" i="25"/>
  <c r="R283" i="25"/>
  <c r="S283" i="25"/>
  <c r="T283" i="25"/>
  <c r="Q284" i="25"/>
  <c r="R284" i="25"/>
  <c r="S284" i="25"/>
  <c r="T284" i="25"/>
  <c r="Q285" i="25"/>
  <c r="R285" i="25"/>
  <c r="S285" i="25"/>
  <c r="T285" i="25"/>
  <c r="Q286" i="25"/>
  <c r="R286" i="25"/>
  <c r="S286" i="25"/>
  <c r="T286" i="25"/>
  <c r="Q287" i="25"/>
  <c r="R287" i="25"/>
  <c r="S287" i="25"/>
  <c r="T287" i="25"/>
  <c r="Q288" i="25"/>
  <c r="R288" i="25"/>
  <c r="S288" i="25"/>
  <c r="T288" i="25"/>
  <c r="Q289" i="25"/>
  <c r="R289" i="25"/>
  <c r="S289" i="25"/>
  <c r="T289" i="25"/>
  <c r="Q290" i="25"/>
  <c r="R290" i="25"/>
  <c r="S290" i="25"/>
  <c r="T290" i="25"/>
  <c r="Q291" i="25"/>
  <c r="R291" i="25"/>
  <c r="S291" i="25"/>
  <c r="T291" i="25"/>
  <c r="Q292" i="25"/>
  <c r="R292" i="25"/>
  <c r="S292" i="25"/>
  <c r="T292" i="25"/>
  <c r="Q293" i="25"/>
  <c r="R293" i="25"/>
  <c r="S293" i="25"/>
  <c r="T293" i="25"/>
  <c r="Q294" i="25"/>
  <c r="R294" i="25"/>
  <c r="S294" i="25"/>
  <c r="T294" i="25"/>
  <c r="Q295" i="25"/>
  <c r="R295" i="25"/>
  <c r="S295" i="25"/>
  <c r="T295" i="25"/>
  <c r="Q296" i="25"/>
  <c r="R296" i="25"/>
  <c r="S296" i="25"/>
  <c r="T296" i="25"/>
  <c r="Q297" i="25"/>
  <c r="R297" i="25"/>
  <c r="S297" i="25"/>
  <c r="T297" i="25"/>
  <c r="Q298" i="25"/>
  <c r="R298" i="25"/>
  <c r="S298" i="25"/>
  <c r="T298" i="25"/>
  <c r="Q299" i="25"/>
  <c r="R299" i="25"/>
  <c r="S299" i="25"/>
  <c r="T299" i="25"/>
  <c r="Q300" i="25"/>
  <c r="R300" i="25"/>
  <c r="S300" i="25"/>
  <c r="T300" i="25"/>
  <c r="Q301" i="25"/>
  <c r="R301" i="25"/>
  <c r="S301" i="25"/>
  <c r="T301" i="25"/>
  <c r="Q302" i="25"/>
  <c r="R302" i="25"/>
  <c r="S302" i="25"/>
  <c r="T302" i="25"/>
  <c r="Q303" i="25"/>
  <c r="R303" i="25"/>
  <c r="S303" i="25"/>
  <c r="T303" i="25"/>
  <c r="Q304" i="25"/>
  <c r="R304" i="25"/>
  <c r="S304" i="25"/>
  <c r="T304" i="25"/>
  <c r="Q305" i="25"/>
  <c r="R305" i="25"/>
  <c r="S305" i="25"/>
  <c r="T305" i="25"/>
  <c r="Q306" i="25"/>
  <c r="R306" i="25"/>
  <c r="S306" i="25"/>
  <c r="T306" i="25"/>
  <c r="Q307" i="25"/>
  <c r="R307" i="25"/>
  <c r="S307" i="25"/>
  <c r="T307" i="25"/>
  <c r="Q308" i="25"/>
  <c r="R308" i="25"/>
  <c r="S308" i="25"/>
  <c r="T308" i="25"/>
  <c r="Q309" i="25"/>
  <c r="R309" i="25"/>
  <c r="S309" i="25"/>
  <c r="T309" i="25"/>
  <c r="Q310" i="25"/>
  <c r="R310" i="25"/>
  <c r="S310" i="25"/>
  <c r="T310" i="25"/>
  <c r="Q311" i="25"/>
  <c r="R311" i="25"/>
  <c r="S311" i="25"/>
  <c r="T311" i="25"/>
  <c r="Q312" i="25"/>
  <c r="R312" i="25"/>
  <c r="S312" i="25"/>
  <c r="T312" i="25"/>
  <c r="Q313" i="25"/>
  <c r="R313" i="25"/>
  <c r="S313" i="25"/>
  <c r="T313" i="25"/>
  <c r="Q314" i="25"/>
  <c r="R314" i="25"/>
  <c r="S314" i="25"/>
  <c r="T314" i="25"/>
  <c r="Q315" i="25"/>
  <c r="R315" i="25"/>
  <c r="S315" i="25"/>
  <c r="T315" i="25"/>
  <c r="Q316" i="25"/>
  <c r="R316" i="25"/>
  <c r="S316" i="25"/>
  <c r="T316" i="25"/>
  <c r="Q317" i="25"/>
  <c r="R317" i="25"/>
  <c r="S317" i="25"/>
  <c r="T317" i="25"/>
  <c r="Q318" i="25"/>
  <c r="R318" i="25"/>
  <c r="S318" i="25"/>
  <c r="T318" i="25"/>
  <c r="Q319" i="25"/>
  <c r="R319" i="25"/>
  <c r="S319" i="25"/>
  <c r="T319" i="25"/>
  <c r="Q320" i="25"/>
  <c r="R320" i="25"/>
  <c r="S320" i="25"/>
  <c r="T320" i="25"/>
  <c r="Q321" i="25"/>
  <c r="R321" i="25"/>
  <c r="S321" i="25"/>
  <c r="T321" i="25"/>
  <c r="Q322" i="25"/>
  <c r="R322" i="25"/>
  <c r="S322" i="25"/>
  <c r="T322" i="25"/>
  <c r="Q323" i="25"/>
  <c r="R323" i="25"/>
  <c r="S323" i="25"/>
  <c r="T323" i="25"/>
  <c r="Q324" i="25"/>
  <c r="R324" i="25"/>
  <c r="S324" i="25"/>
  <c r="T324" i="25"/>
  <c r="Q325" i="25"/>
  <c r="R325" i="25"/>
  <c r="S325" i="25"/>
  <c r="T325" i="25"/>
  <c r="Q326" i="25"/>
  <c r="R326" i="25"/>
  <c r="S326" i="25"/>
  <c r="T326" i="25"/>
  <c r="Q327" i="25"/>
  <c r="R327" i="25"/>
  <c r="S327" i="25"/>
  <c r="T327" i="25"/>
  <c r="Q328" i="25"/>
  <c r="R328" i="25"/>
  <c r="S328" i="25"/>
  <c r="T328" i="25"/>
  <c r="Q329" i="25"/>
  <c r="R329" i="25"/>
  <c r="S329" i="25"/>
  <c r="T329" i="25"/>
  <c r="Q330" i="25"/>
  <c r="R330" i="25"/>
  <c r="S330" i="25"/>
  <c r="T330" i="25"/>
  <c r="Q331" i="25"/>
  <c r="R331" i="25"/>
  <c r="S331" i="25"/>
  <c r="T331" i="25"/>
  <c r="Q332" i="25"/>
  <c r="R332" i="25"/>
  <c r="S332" i="25"/>
  <c r="T332" i="25"/>
  <c r="Q333" i="25"/>
  <c r="R333" i="25"/>
  <c r="S333" i="25"/>
  <c r="T333" i="25"/>
  <c r="Q334" i="25"/>
  <c r="R334" i="25"/>
  <c r="S334" i="25"/>
  <c r="T334" i="25"/>
  <c r="Q335" i="25"/>
  <c r="R335" i="25"/>
  <c r="S335" i="25"/>
  <c r="T335" i="25"/>
  <c r="Q336" i="25"/>
  <c r="R336" i="25"/>
  <c r="S336" i="25"/>
  <c r="T336" i="25"/>
  <c r="Q337" i="25"/>
  <c r="R337" i="25"/>
  <c r="S337" i="25"/>
  <c r="T337" i="25"/>
  <c r="Q338" i="25"/>
  <c r="R338" i="25"/>
  <c r="S338" i="25"/>
  <c r="T338" i="25"/>
  <c r="Q339" i="25"/>
  <c r="R339" i="25"/>
  <c r="S339" i="25"/>
  <c r="T339" i="25"/>
  <c r="Q340" i="25"/>
  <c r="R340" i="25"/>
  <c r="S340" i="25"/>
  <c r="T340" i="25"/>
  <c r="Q341" i="25"/>
  <c r="R341" i="25"/>
  <c r="S341" i="25"/>
  <c r="T341" i="25"/>
  <c r="Q342" i="25"/>
  <c r="R342" i="25"/>
  <c r="S342" i="25"/>
  <c r="T342" i="25"/>
  <c r="Q343" i="25"/>
  <c r="R343" i="25"/>
  <c r="S343" i="25"/>
  <c r="T343" i="25"/>
  <c r="Q344" i="25"/>
  <c r="R344" i="25"/>
  <c r="S344" i="25"/>
  <c r="T344" i="25"/>
  <c r="Q345" i="25"/>
  <c r="R345" i="25"/>
  <c r="S345" i="25"/>
  <c r="T345" i="25"/>
  <c r="Q346" i="25"/>
  <c r="R346" i="25"/>
  <c r="S346" i="25"/>
  <c r="T346" i="25"/>
  <c r="Q347" i="25"/>
  <c r="R347" i="25"/>
  <c r="S347" i="25"/>
  <c r="T347" i="25"/>
  <c r="Q348" i="25"/>
  <c r="R348" i="25"/>
  <c r="S348" i="25"/>
  <c r="T348" i="25"/>
  <c r="Q349" i="25"/>
  <c r="R349" i="25"/>
  <c r="S349" i="25"/>
  <c r="T349" i="25"/>
  <c r="Q350" i="25"/>
  <c r="R350" i="25"/>
  <c r="S350" i="25"/>
  <c r="T350" i="25"/>
  <c r="Q351" i="25"/>
  <c r="R351" i="25"/>
  <c r="S351" i="25"/>
  <c r="T351" i="25"/>
  <c r="Q352" i="25"/>
  <c r="R352" i="25"/>
  <c r="S352" i="25"/>
  <c r="T352" i="25"/>
  <c r="Q353" i="25"/>
  <c r="R353" i="25"/>
  <c r="S353" i="25"/>
  <c r="T353" i="25"/>
  <c r="Q354" i="25"/>
  <c r="R354" i="25"/>
  <c r="S354" i="25"/>
  <c r="T354" i="25"/>
  <c r="Q355" i="25"/>
  <c r="R355" i="25"/>
  <c r="S355" i="25"/>
  <c r="T355" i="25"/>
  <c r="Q356" i="25"/>
  <c r="R356" i="25"/>
  <c r="S356" i="25"/>
  <c r="T356" i="25"/>
  <c r="Q357" i="25"/>
  <c r="R357" i="25"/>
  <c r="S357" i="25"/>
  <c r="T357" i="25"/>
  <c r="Q358" i="25"/>
  <c r="R358" i="25"/>
  <c r="S358" i="25"/>
  <c r="T358" i="25"/>
  <c r="Q359" i="25"/>
  <c r="R359" i="25"/>
  <c r="S359" i="25"/>
  <c r="T359" i="25"/>
  <c r="Q360" i="25"/>
  <c r="R360" i="25"/>
  <c r="S360" i="25"/>
  <c r="T360" i="25"/>
  <c r="Q361" i="25"/>
  <c r="R361" i="25"/>
  <c r="S361" i="25"/>
  <c r="T361" i="25"/>
  <c r="Q362" i="25"/>
  <c r="R362" i="25"/>
  <c r="S362" i="25"/>
  <c r="T362" i="25"/>
  <c r="Q363" i="25"/>
  <c r="R363" i="25"/>
  <c r="S363" i="25"/>
  <c r="T363" i="25"/>
  <c r="Q364" i="25"/>
  <c r="R364" i="25"/>
  <c r="S364" i="25"/>
  <c r="T364" i="25"/>
  <c r="Q365" i="25"/>
  <c r="R365" i="25"/>
  <c r="S365" i="25"/>
  <c r="T365" i="25"/>
  <c r="Q366" i="25"/>
  <c r="R366" i="25"/>
  <c r="S366" i="25"/>
  <c r="T366" i="25"/>
  <c r="Q367" i="25"/>
  <c r="R367" i="25"/>
  <c r="S367" i="25"/>
  <c r="T367" i="25"/>
  <c r="Q368" i="25"/>
  <c r="R368" i="25"/>
  <c r="S368" i="25"/>
  <c r="T368" i="25"/>
  <c r="Q369" i="25"/>
  <c r="R369" i="25"/>
  <c r="S369" i="25"/>
  <c r="T369" i="25"/>
  <c r="Q370" i="25"/>
  <c r="R370" i="25"/>
  <c r="S370" i="25"/>
  <c r="T370" i="25"/>
  <c r="Q371" i="25"/>
  <c r="R371" i="25"/>
  <c r="S371" i="25"/>
  <c r="T371" i="25"/>
  <c r="Q372" i="25"/>
  <c r="R372" i="25"/>
  <c r="S372" i="25"/>
  <c r="T372" i="25"/>
  <c r="Q373" i="25"/>
  <c r="R373" i="25"/>
  <c r="S373" i="25"/>
  <c r="T373" i="25"/>
  <c r="Q374" i="25"/>
  <c r="R374" i="25"/>
  <c r="S374" i="25"/>
  <c r="T374" i="25"/>
  <c r="Q375" i="25"/>
  <c r="R375" i="25"/>
  <c r="S375" i="25"/>
  <c r="T375" i="25"/>
  <c r="Q376" i="25"/>
  <c r="R376" i="25"/>
  <c r="S376" i="25"/>
  <c r="T376" i="25"/>
  <c r="Q377" i="25"/>
  <c r="R377" i="25"/>
  <c r="S377" i="25"/>
  <c r="T377" i="25"/>
  <c r="Q378" i="25"/>
  <c r="R378" i="25"/>
  <c r="S378" i="25"/>
  <c r="T378" i="25"/>
  <c r="Q379" i="25"/>
  <c r="R379" i="25"/>
  <c r="S379" i="25"/>
  <c r="T379" i="25"/>
  <c r="Q380" i="25"/>
  <c r="R380" i="25"/>
  <c r="S380" i="25"/>
  <c r="T380" i="25"/>
  <c r="Q381" i="25"/>
  <c r="R381" i="25"/>
  <c r="S381" i="25"/>
  <c r="T381" i="25"/>
  <c r="Q382" i="25"/>
  <c r="R382" i="25"/>
  <c r="S382" i="25"/>
  <c r="T382" i="25"/>
  <c r="Q383" i="25"/>
  <c r="R383" i="25"/>
  <c r="S383" i="25"/>
  <c r="T383" i="25"/>
  <c r="Q384" i="25"/>
  <c r="R384" i="25"/>
  <c r="S384" i="25"/>
  <c r="T384" i="25"/>
  <c r="Q385" i="25"/>
  <c r="R385" i="25"/>
  <c r="S385" i="25"/>
  <c r="T385" i="25"/>
  <c r="Q386" i="25"/>
  <c r="R386" i="25"/>
  <c r="S386" i="25"/>
  <c r="T386" i="25"/>
  <c r="Q387" i="25"/>
  <c r="R387" i="25"/>
  <c r="S387" i="25"/>
  <c r="T387" i="25"/>
  <c r="Q388" i="25"/>
  <c r="R388" i="25"/>
  <c r="S388" i="25"/>
  <c r="T388" i="25"/>
  <c r="Q389" i="25"/>
  <c r="R389" i="25"/>
  <c r="S389" i="25"/>
  <c r="T389" i="25"/>
  <c r="Q390" i="25"/>
  <c r="R390" i="25"/>
  <c r="S390" i="25"/>
  <c r="T390" i="25"/>
  <c r="Q391" i="25"/>
  <c r="R391" i="25"/>
  <c r="S391" i="25"/>
  <c r="T391" i="25"/>
  <c r="Q392" i="25"/>
  <c r="R392" i="25"/>
  <c r="S392" i="25"/>
  <c r="T392" i="25"/>
  <c r="Q393" i="25"/>
  <c r="R393" i="25"/>
  <c r="S393" i="25"/>
  <c r="T393" i="25"/>
  <c r="Q394" i="25"/>
  <c r="R394" i="25"/>
  <c r="S394" i="25"/>
  <c r="T394" i="25"/>
  <c r="Q395" i="25"/>
  <c r="R395" i="25"/>
  <c r="S395" i="25"/>
  <c r="T395" i="25"/>
  <c r="Q396" i="25"/>
  <c r="R396" i="25"/>
  <c r="S396" i="25"/>
  <c r="T396" i="25"/>
  <c r="Q397" i="25"/>
  <c r="R397" i="25"/>
  <c r="S397" i="25"/>
  <c r="T397" i="25"/>
  <c r="Q398" i="25"/>
  <c r="R398" i="25"/>
  <c r="S398" i="25"/>
  <c r="T398" i="25"/>
  <c r="Q399" i="25"/>
  <c r="R399" i="25"/>
  <c r="S399" i="25"/>
  <c r="T399" i="25"/>
  <c r="Q400" i="25"/>
  <c r="R400" i="25"/>
  <c r="S400" i="25"/>
  <c r="T400" i="25"/>
  <c r="Q401" i="25"/>
  <c r="R401" i="25"/>
  <c r="S401" i="25"/>
  <c r="T401" i="25"/>
  <c r="Q402" i="25"/>
  <c r="R402" i="25"/>
  <c r="S402" i="25"/>
  <c r="T402" i="25"/>
  <c r="Q403" i="25"/>
  <c r="R403" i="25"/>
  <c r="S403" i="25"/>
  <c r="T403" i="25"/>
  <c r="Q404" i="25"/>
  <c r="R404" i="25"/>
  <c r="S404" i="25"/>
  <c r="T404" i="25"/>
  <c r="Q405" i="25"/>
  <c r="R405" i="25"/>
  <c r="S405" i="25"/>
  <c r="T405" i="25"/>
  <c r="Q406" i="25"/>
  <c r="R406" i="25"/>
  <c r="S406" i="25"/>
  <c r="T406" i="25"/>
  <c r="Q407" i="25"/>
  <c r="R407" i="25"/>
  <c r="S407" i="25"/>
  <c r="T407" i="25"/>
  <c r="Q408" i="25"/>
  <c r="R408" i="25"/>
  <c r="S408" i="25"/>
  <c r="T408" i="25"/>
  <c r="Q409" i="25"/>
  <c r="R409" i="25"/>
  <c r="S409" i="25"/>
  <c r="T409" i="25"/>
  <c r="Q410" i="25"/>
  <c r="R410" i="25"/>
  <c r="S410" i="25"/>
  <c r="T410" i="25"/>
  <c r="Q411" i="25"/>
  <c r="R411" i="25"/>
  <c r="S411" i="25"/>
  <c r="T411" i="25"/>
  <c r="Q412" i="25"/>
  <c r="R412" i="25"/>
  <c r="S412" i="25"/>
  <c r="T412" i="25"/>
  <c r="Q413" i="25"/>
  <c r="R413" i="25"/>
  <c r="S413" i="25"/>
  <c r="T413" i="25"/>
  <c r="Q414" i="25"/>
  <c r="R414" i="25"/>
  <c r="S414" i="25"/>
  <c r="T414" i="25"/>
  <c r="Q415" i="25"/>
  <c r="R415" i="25"/>
  <c r="S415" i="25"/>
  <c r="T415" i="25"/>
  <c r="Q416" i="25"/>
  <c r="R416" i="25"/>
  <c r="S416" i="25"/>
  <c r="T416" i="25"/>
  <c r="Q417" i="25"/>
  <c r="R417" i="25"/>
  <c r="S417" i="25"/>
  <c r="T417" i="25"/>
  <c r="Q418" i="25"/>
  <c r="R418" i="25"/>
  <c r="S418" i="25"/>
  <c r="T418" i="25"/>
  <c r="Q419" i="25"/>
  <c r="R419" i="25"/>
  <c r="S419" i="25"/>
  <c r="T419" i="25"/>
  <c r="Q420" i="25"/>
  <c r="R420" i="25"/>
  <c r="S420" i="25"/>
  <c r="T420" i="25"/>
  <c r="Q421" i="25"/>
  <c r="R421" i="25"/>
  <c r="S421" i="25"/>
  <c r="T421" i="25"/>
  <c r="Q422" i="25"/>
  <c r="R422" i="25"/>
  <c r="S422" i="25"/>
  <c r="T422" i="25"/>
  <c r="Q423" i="25"/>
  <c r="R423" i="25"/>
  <c r="S423" i="25"/>
  <c r="T423" i="25"/>
  <c r="Q424" i="25"/>
  <c r="R424" i="25"/>
  <c r="S424" i="25"/>
  <c r="T424" i="25"/>
  <c r="Q425" i="25"/>
  <c r="R425" i="25"/>
  <c r="S425" i="25"/>
  <c r="T425" i="25"/>
  <c r="Q426" i="25"/>
  <c r="R426" i="25"/>
  <c r="S426" i="25"/>
  <c r="T426" i="25"/>
  <c r="Q427" i="25"/>
  <c r="R427" i="25"/>
  <c r="S427" i="25"/>
  <c r="T427" i="25"/>
  <c r="Q428" i="25"/>
  <c r="R428" i="25"/>
  <c r="S428" i="25"/>
  <c r="T428" i="25"/>
  <c r="Q429" i="25"/>
  <c r="R429" i="25"/>
  <c r="S429" i="25"/>
  <c r="T429" i="25"/>
  <c r="Q430" i="25"/>
  <c r="R430" i="25"/>
  <c r="S430" i="25"/>
  <c r="T430" i="25"/>
  <c r="Q431" i="25"/>
  <c r="R431" i="25"/>
  <c r="S431" i="25"/>
  <c r="T431" i="25"/>
  <c r="Q432" i="25"/>
  <c r="R432" i="25"/>
  <c r="S432" i="25"/>
  <c r="T432" i="25"/>
  <c r="Q433" i="25"/>
  <c r="R433" i="25"/>
  <c r="S433" i="25"/>
  <c r="T433" i="25"/>
  <c r="Q434" i="25"/>
  <c r="R434" i="25"/>
  <c r="S434" i="25"/>
  <c r="T434" i="25"/>
  <c r="Q435" i="25"/>
  <c r="R435" i="25"/>
  <c r="S435" i="25"/>
  <c r="T435" i="25"/>
  <c r="Q436" i="25"/>
  <c r="R436" i="25"/>
  <c r="S436" i="25"/>
  <c r="T436" i="25"/>
  <c r="Q437" i="25"/>
  <c r="R437" i="25"/>
  <c r="S437" i="25"/>
  <c r="T437" i="25"/>
  <c r="Q438" i="25"/>
  <c r="R438" i="25"/>
  <c r="S438" i="25"/>
  <c r="T438" i="25"/>
  <c r="Q439" i="25"/>
  <c r="R439" i="25"/>
  <c r="S439" i="25"/>
  <c r="T439" i="25"/>
  <c r="Q440" i="25"/>
  <c r="R440" i="25"/>
  <c r="S440" i="25"/>
  <c r="T440" i="25"/>
  <c r="Q441" i="25"/>
  <c r="R441" i="25"/>
  <c r="S441" i="25"/>
  <c r="T441" i="25"/>
  <c r="Q442" i="25"/>
  <c r="R442" i="25"/>
  <c r="S442" i="25"/>
  <c r="T442" i="25"/>
  <c r="Q443" i="25"/>
  <c r="R443" i="25"/>
  <c r="S443" i="25"/>
  <c r="T443" i="25"/>
  <c r="Q444" i="25"/>
  <c r="R444" i="25"/>
  <c r="S444" i="25"/>
  <c r="T444" i="25"/>
  <c r="Q445" i="25"/>
  <c r="R445" i="25"/>
  <c r="S445" i="25"/>
  <c r="T445" i="25"/>
  <c r="Q446" i="25"/>
  <c r="R446" i="25"/>
  <c r="S446" i="25"/>
  <c r="T446" i="25"/>
  <c r="Q447" i="25"/>
  <c r="R447" i="25"/>
  <c r="S447" i="25"/>
  <c r="T447" i="25"/>
  <c r="Q448" i="25"/>
  <c r="R448" i="25"/>
  <c r="S448" i="25"/>
  <c r="T448" i="25"/>
  <c r="Q449" i="25"/>
  <c r="R449" i="25"/>
  <c r="S449" i="25"/>
  <c r="T449" i="25"/>
  <c r="Q450" i="25"/>
  <c r="R450" i="25"/>
  <c r="S450" i="25"/>
  <c r="T450" i="25"/>
  <c r="Q451" i="25"/>
  <c r="R451" i="25"/>
  <c r="S451" i="25"/>
  <c r="T451" i="25"/>
  <c r="Q452" i="25"/>
  <c r="R452" i="25"/>
  <c r="S452" i="25"/>
  <c r="T452" i="25"/>
  <c r="Q121" i="25"/>
  <c r="Z3" i="25"/>
  <c r="AA3" i="25" s="1"/>
  <c r="Z4" i="25"/>
  <c r="AA4" i="25" s="1"/>
  <c r="Z5" i="25"/>
  <c r="AA5" i="25" s="1"/>
  <c r="Z6" i="25"/>
  <c r="AA6" i="25" s="1"/>
  <c r="Z7" i="25"/>
  <c r="AA7" i="25" s="1"/>
  <c r="Z8" i="25"/>
  <c r="AA8" i="25" s="1"/>
  <c r="Z9" i="25"/>
  <c r="AA9" i="25" s="1"/>
  <c r="Z10" i="25"/>
  <c r="AA10" i="25" s="1"/>
  <c r="Z11" i="25"/>
  <c r="AA11" i="25" s="1"/>
  <c r="Z12" i="25"/>
  <c r="AA12" i="25" s="1"/>
  <c r="Z13" i="25"/>
  <c r="AA13" i="25" s="1"/>
  <c r="Z14" i="25"/>
  <c r="AA14" i="25" s="1"/>
  <c r="Z15" i="25"/>
  <c r="AA15" i="25" s="1"/>
  <c r="Z16" i="25"/>
  <c r="AA16" i="25" s="1"/>
  <c r="Z17" i="25"/>
  <c r="AA17" i="25" s="1"/>
  <c r="Z18" i="25"/>
  <c r="AA18" i="25" s="1"/>
  <c r="Z19" i="25"/>
  <c r="AA19" i="25" s="1"/>
  <c r="Z20" i="25"/>
  <c r="AA20" i="25" s="1"/>
  <c r="Z21" i="25"/>
  <c r="AA21" i="25" s="1"/>
  <c r="Z22" i="25"/>
  <c r="AA22" i="25" s="1"/>
  <c r="Z23" i="25"/>
  <c r="AA23" i="25" s="1"/>
  <c r="Z24" i="25"/>
  <c r="AA24" i="25" s="1"/>
  <c r="Z25" i="25"/>
  <c r="AA25" i="25" s="1"/>
  <c r="Z26" i="25"/>
  <c r="AA26" i="25" s="1"/>
  <c r="Z27" i="25"/>
  <c r="AA27" i="25" s="1"/>
  <c r="Z28" i="25"/>
  <c r="AA28" i="25" s="1"/>
  <c r="Z29" i="25"/>
  <c r="AA29" i="25" s="1"/>
  <c r="Z30" i="25"/>
  <c r="AA30" i="25" s="1"/>
  <c r="Z31" i="25"/>
  <c r="AA31" i="25" s="1"/>
  <c r="Z32" i="25"/>
  <c r="AA32" i="25" s="1"/>
  <c r="Z33" i="25"/>
  <c r="AA33" i="25" s="1"/>
  <c r="Z34" i="25"/>
  <c r="AA34" i="25" s="1"/>
  <c r="Z35" i="25"/>
  <c r="AA35" i="25" s="1"/>
  <c r="Z36" i="25"/>
  <c r="AA36" i="25" s="1"/>
  <c r="Z37" i="25"/>
  <c r="AA37" i="25" s="1"/>
  <c r="Z38" i="25"/>
  <c r="AA38" i="25" s="1"/>
  <c r="Z39" i="25"/>
  <c r="AA39" i="25" s="1"/>
  <c r="Z40" i="25"/>
  <c r="AA40" i="25" s="1"/>
  <c r="Z41" i="25"/>
  <c r="AA41" i="25" s="1"/>
  <c r="Z42" i="25"/>
  <c r="AA42" i="25" s="1"/>
  <c r="Z43" i="25"/>
  <c r="AA43" i="25" s="1"/>
  <c r="Z44" i="25"/>
  <c r="AA44" i="25" s="1"/>
  <c r="Z45" i="25"/>
  <c r="AA45" i="25" s="1"/>
  <c r="Z46" i="25"/>
  <c r="AA46" i="25" s="1"/>
  <c r="Z47" i="25"/>
  <c r="AA47" i="25" s="1"/>
  <c r="Z48" i="25"/>
  <c r="AA48" i="25" s="1"/>
  <c r="Z49" i="25"/>
  <c r="AA49" i="25" s="1"/>
  <c r="Z50" i="25"/>
  <c r="AA50" i="25" s="1"/>
  <c r="Z51" i="25"/>
  <c r="AA51" i="25" s="1"/>
  <c r="Z52" i="25"/>
  <c r="AA52" i="25" s="1"/>
  <c r="Z53" i="25"/>
  <c r="AA53" i="25" s="1"/>
  <c r="Z54" i="25"/>
  <c r="AA54" i="25" s="1"/>
  <c r="Z55" i="25"/>
  <c r="AA55" i="25" s="1"/>
  <c r="Z56" i="25"/>
  <c r="AA56" i="25" s="1"/>
  <c r="Z57" i="25"/>
  <c r="AA57" i="25" s="1"/>
  <c r="Z58" i="25"/>
  <c r="AA58" i="25" s="1"/>
  <c r="Z59" i="25"/>
  <c r="AA59" i="25" s="1"/>
  <c r="Z60" i="25"/>
  <c r="AA60" i="25" s="1"/>
  <c r="Z61" i="25"/>
  <c r="AA61" i="25" s="1"/>
  <c r="Z62" i="25"/>
  <c r="AA62" i="25" s="1"/>
  <c r="Z63" i="25"/>
  <c r="AA63" i="25" s="1"/>
  <c r="Z64" i="25"/>
  <c r="AA64" i="25" s="1"/>
  <c r="Z65" i="25"/>
  <c r="AA65" i="25" s="1"/>
  <c r="Z66" i="25"/>
  <c r="AA66" i="25" s="1"/>
  <c r="Z67" i="25"/>
  <c r="AA67" i="25" s="1"/>
  <c r="Z68" i="25"/>
  <c r="AA68" i="25" s="1"/>
  <c r="Z69" i="25"/>
  <c r="AA69" i="25" s="1"/>
  <c r="Z70" i="25"/>
  <c r="AA70" i="25" s="1"/>
  <c r="Z71" i="25"/>
  <c r="AA71" i="25" s="1"/>
  <c r="Z72" i="25"/>
  <c r="AA72" i="25" s="1"/>
  <c r="Z73" i="25"/>
  <c r="AA73" i="25" s="1"/>
  <c r="Z74" i="25"/>
  <c r="AA74" i="25" s="1"/>
  <c r="Z75" i="25"/>
  <c r="AA75" i="25" s="1"/>
  <c r="Z76" i="25"/>
  <c r="AA76" i="25" s="1"/>
  <c r="Z77" i="25"/>
  <c r="AA77" i="25" s="1"/>
  <c r="Z78" i="25"/>
  <c r="AA78" i="25" s="1"/>
  <c r="Z79" i="25"/>
  <c r="AA79" i="25" s="1"/>
  <c r="Z80" i="25"/>
  <c r="AA80" i="25" s="1"/>
  <c r="Z81" i="25"/>
  <c r="AA81" i="25" s="1"/>
  <c r="Z82" i="25"/>
  <c r="AA82" i="25" s="1"/>
  <c r="Z83" i="25"/>
  <c r="AA83" i="25" s="1"/>
  <c r="Z84" i="25"/>
  <c r="AA84" i="25" s="1"/>
  <c r="Z85" i="25"/>
  <c r="AA85" i="25" s="1"/>
  <c r="Z86" i="25"/>
  <c r="AA86" i="25" s="1"/>
  <c r="Z87" i="25"/>
  <c r="AA87" i="25" s="1"/>
  <c r="Z88" i="25"/>
  <c r="AA88" i="25" s="1"/>
  <c r="Z89" i="25"/>
  <c r="AA89" i="25" s="1"/>
  <c r="Z90" i="25"/>
  <c r="AA90" i="25" s="1"/>
  <c r="Z91" i="25"/>
  <c r="AA91" i="25" s="1"/>
  <c r="Z92" i="25"/>
  <c r="AA92" i="25" s="1"/>
  <c r="Z93" i="25"/>
  <c r="AA93" i="25" s="1"/>
  <c r="Z94" i="25"/>
  <c r="AA94" i="25" s="1"/>
  <c r="Z95" i="25"/>
  <c r="AA95" i="25" s="1"/>
  <c r="Z96" i="25"/>
  <c r="AA96" i="25" s="1"/>
  <c r="Z97" i="25"/>
  <c r="AA97" i="25" s="1"/>
  <c r="Z98" i="25"/>
  <c r="AA98" i="25" s="1"/>
  <c r="Z99" i="25"/>
  <c r="AA99" i="25" s="1"/>
  <c r="Z100" i="25"/>
  <c r="AA100" i="25" s="1"/>
  <c r="Z101" i="25"/>
  <c r="AA101" i="25" s="1"/>
  <c r="Z102" i="25"/>
  <c r="AA102" i="25" s="1"/>
  <c r="Z103" i="25"/>
  <c r="AA103" i="25" s="1"/>
  <c r="Z104" i="25"/>
  <c r="AA104" i="25" s="1"/>
  <c r="Z105" i="25"/>
  <c r="AA105" i="25" s="1"/>
  <c r="Z106" i="25"/>
  <c r="AA106" i="25" s="1"/>
  <c r="Z107" i="25"/>
  <c r="AA107" i="25" s="1"/>
  <c r="Z108" i="25"/>
  <c r="AA108" i="25" s="1"/>
  <c r="Z109" i="25"/>
  <c r="AA109" i="25" s="1"/>
  <c r="Z110" i="25"/>
  <c r="AA110" i="25" s="1"/>
  <c r="Z111" i="25"/>
  <c r="AA111" i="25" s="1"/>
  <c r="Z112" i="25"/>
  <c r="AA112" i="25" s="1"/>
  <c r="Z113" i="25"/>
  <c r="AA113" i="25" s="1"/>
  <c r="Z114" i="25"/>
  <c r="AA114" i="25" s="1"/>
  <c r="Z115" i="25"/>
  <c r="AA115" i="25" s="1"/>
  <c r="Z116" i="25"/>
  <c r="AA116" i="25" s="1"/>
  <c r="Z117" i="25"/>
  <c r="AA117" i="25" s="1"/>
  <c r="Z118" i="25"/>
  <c r="AA118" i="25" s="1"/>
  <c r="Z119" i="25"/>
  <c r="AA119" i="25" s="1"/>
  <c r="Z120" i="25"/>
  <c r="AA120" i="25" s="1"/>
  <c r="Z121" i="25"/>
  <c r="AA121" i="25" s="1"/>
  <c r="Z122" i="25"/>
  <c r="AA122" i="25" s="1"/>
  <c r="Z123" i="25"/>
  <c r="AA123" i="25" s="1"/>
  <c r="Z124" i="25"/>
  <c r="AA124" i="25" s="1"/>
  <c r="Z125" i="25"/>
  <c r="AA125" i="25" s="1"/>
  <c r="Z126" i="25"/>
  <c r="AA126" i="25" s="1"/>
  <c r="Z127" i="25"/>
  <c r="AA127" i="25" s="1"/>
  <c r="Z128" i="25"/>
  <c r="AA128" i="25" s="1"/>
  <c r="Z129" i="25"/>
  <c r="AA129" i="25" s="1"/>
  <c r="Z130" i="25"/>
  <c r="AA130" i="25" s="1"/>
  <c r="Z131" i="25"/>
  <c r="AA131" i="25" s="1"/>
  <c r="Z132" i="25"/>
  <c r="AA132" i="25" s="1"/>
  <c r="Z133" i="25"/>
  <c r="AA133" i="25" s="1"/>
  <c r="Z134" i="25"/>
  <c r="AA134" i="25" s="1"/>
  <c r="Z135" i="25"/>
  <c r="AA135" i="25" s="1"/>
  <c r="Z136" i="25"/>
  <c r="AA136" i="25" s="1"/>
  <c r="Z137" i="25"/>
  <c r="AA137" i="25" s="1"/>
  <c r="Z138" i="25"/>
  <c r="AA138" i="25" s="1"/>
  <c r="Z139" i="25"/>
  <c r="AA139" i="25" s="1"/>
  <c r="Z140" i="25"/>
  <c r="AA140" i="25" s="1"/>
  <c r="Z141" i="25"/>
  <c r="AA141" i="25" s="1"/>
  <c r="Z142" i="25"/>
  <c r="AA142" i="25" s="1"/>
  <c r="Z143" i="25"/>
  <c r="AA143" i="25" s="1"/>
  <c r="Z144" i="25"/>
  <c r="AA144" i="25" s="1"/>
  <c r="Z145" i="25"/>
  <c r="AA145" i="25" s="1"/>
  <c r="Z146" i="25"/>
  <c r="AA146" i="25" s="1"/>
  <c r="Z147" i="25"/>
  <c r="AA147" i="25" s="1"/>
  <c r="Z148" i="25"/>
  <c r="AA148" i="25" s="1"/>
  <c r="Z149" i="25"/>
  <c r="AA149" i="25" s="1"/>
  <c r="Z150" i="25"/>
  <c r="AA150" i="25" s="1"/>
  <c r="Z151" i="25"/>
  <c r="AA151" i="25" s="1"/>
  <c r="Z152" i="25"/>
  <c r="AA152" i="25" s="1"/>
  <c r="Z153" i="25"/>
  <c r="AA153" i="25" s="1"/>
  <c r="Z154" i="25"/>
  <c r="AA154" i="25" s="1"/>
  <c r="Z155" i="25"/>
  <c r="AA155" i="25" s="1"/>
  <c r="Z156" i="25"/>
  <c r="AA156" i="25" s="1"/>
  <c r="Z157" i="25"/>
  <c r="AA157" i="25" s="1"/>
  <c r="Z158" i="25"/>
  <c r="AA158" i="25" s="1"/>
  <c r="Z159" i="25"/>
  <c r="AA159" i="25" s="1"/>
  <c r="Z160" i="25"/>
  <c r="AA160" i="25" s="1"/>
  <c r="Z161" i="25"/>
  <c r="AA161" i="25" s="1"/>
  <c r="Z162" i="25"/>
  <c r="AA162" i="25" s="1"/>
  <c r="Z163" i="25"/>
  <c r="AA163" i="25" s="1"/>
  <c r="Z164" i="25"/>
  <c r="AA164" i="25" s="1"/>
  <c r="Z165" i="25"/>
  <c r="AA165" i="25" s="1"/>
  <c r="Z166" i="25"/>
  <c r="AA166" i="25" s="1"/>
  <c r="Z167" i="25"/>
  <c r="AA167" i="25" s="1"/>
  <c r="Z168" i="25"/>
  <c r="AA168" i="25" s="1"/>
  <c r="Z169" i="25"/>
  <c r="AA169" i="25" s="1"/>
  <c r="Z170" i="25"/>
  <c r="AA170" i="25" s="1"/>
  <c r="Z171" i="25"/>
  <c r="AA171" i="25" s="1"/>
  <c r="Z172" i="25"/>
  <c r="AA172" i="25" s="1"/>
  <c r="Z173" i="25"/>
  <c r="AA173" i="25" s="1"/>
  <c r="Z174" i="25"/>
  <c r="AA174" i="25" s="1"/>
  <c r="Z175" i="25"/>
  <c r="AA175" i="25" s="1"/>
  <c r="Z176" i="25"/>
  <c r="AA176" i="25" s="1"/>
  <c r="Z177" i="25"/>
  <c r="AA177" i="25" s="1"/>
  <c r="Z178" i="25"/>
  <c r="AA178" i="25" s="1"/>
  <c r="Z179" i="25"/>
  <c r="AA179" i="25" s="1"/>
  <c r="Z180" i="25"/>
  <c r="AA180" i="25" s="1"/>
  <c r="Z181" i="25"/>
  <c r="AA181" i="25" s="1"/>
  <c r="Z182" i="25"/>
  <c r="AA182" i="25" s="1"/>
  <c r="Z183" i="25"/>
  <c r="AA183" i="25" s="1"/>
  <c r="Z184" i="25"/>
  <c r="AA184" i="25" s="1"/>
  <c r="Z185" i="25"/>
  <c r="AA185" i="25" s="1"/>
  <c r="Z186" i="25"/>
  <c r="AA186" i="25" s="1"/>
  <c r="Z187" i="25"/>
  <c r="AA187" i="25" s="1"/>
  <c r="Z188" i="25"/>
  <c r="AA188" i="25" s="1"/>
  <c r="Z189" i="25"/>
  <c r="AA189" i="25" s="1"/>
  <c r="Z190" i="25"/>
  <c r="AA190" i="25" s="1"/>
  <c r="Z191" i="25"/>
  <c r="AA191" i="25" s="1"/>
  <c r="Z192" i="25"/>
  <c r="AA192" i="25" s="1"/>
  <c r="Z193" i="25"/>
  <c r="AA193" i="25" s="1"/>
  <c r="Z194" i="25"/>
  <c r="AA194" i="25" s="1"/>
  <c r="Z195" i="25"/>
  <c r="AA195" i="25" s="1"/>
  <c r="Z196" i="25"/>
  <c r="AA196" i="25" s="1"/>
  <c r="Z197" i="25"/>
  <c r="AA197" i="25" s="1"/>
  <c r="Z198" i="25"/>
  <c r="AA198" i="25" s="1"/>
  <c r="Z199" i="25"/>
  <c r="AA199" i="25" s="1"/>
  <c r="Z200" i="25"/>
  <c r="AA200" i="25" s="1"/>
  <c r="Z201" i="25"/>
  <c r="AA201" i="25" s="1"/>
  <c r="Z202" i="25"/>
  <c r="AA202" i="25" s="1"/>
  <c r="Z203" i="25"/>
  <c r="AA203" i="25" s="1"/>
  <c r="Z204" i="25"/>
  <c r="AA204" i="25" s="1"/>
  <c r="Z205" i="25"/>
  <c r="AA205" i="25" s="1"/>
  <c r="Z206" i="25"/>
  <c r="AA206" i="25" s="1"/>
  <c r="Z207" i="25"/>
  <c r="AA207" i="25" s="1"/>
  <c r="Z208" i="25"/>
  <c r="AA208" i="25" s="1"/>
  <c r="Z209" i="25"/>
  <c r="AA209" i="25" s="1"/>
  <c r="Z210" i="25"/>
  <c r="AA210" i="25" s="1"/>
  <c r="Z211" i="25"/>
  <c r="AA211" i="25" s="1"/>
  <c r="Z212" i="25"/>
  <c r="AA212" i="25" s="1"/>
  <c r="Z213" i="25"/>
  <c r="AA213" i="25" s="1"/>
  <c r="Z214" i="25"/>
  <c r="AA214" i="25" s="1"/>
  <c r="Z215" i="25"/>
  <c r="AA215" i="25" s="1"/>
  <c r="Z216" i="25"/>
  <c r="AA216" i="25" s="1"/>
  <c r="Z217" i="25"/>
  <c r="AA217" i="25" s="1"/>
  <c r="Z218" i="25"/>
  <c r="AA218" i="25" s="1"/>
  <c r="Z219" i="25"/>
  <c r="AA219" i="25" s="1"/>
  <c r="Z220" i="25"/>
  <c r="AA220" i="25" s="1"/>
  <c r="Z221" i="25"/>
  <c r="AA221" i="25" s="1"/>
  <c r="Z222" i="25"/>
  <c r="AA222" i="25" s="1"/>
  <c r="Z223" i="25"/>
  <c r="AA223" i="25" s="1"/>
  <c r="Z224" i="25"/>
  <c r="AA224" i="25" s="1"/>
  <c r="Z225" i="25"/>
  <c r="AA225" i="25" s="1"/>
  <c r="Z226" i="25"/>
  <c r="AA226" i="25" s="1"/>
  <c r="Z227" i="25"/>
  <c r="AA227" i="25" s="1"/>
  <c r="Z228" i="25"/>
  <c r="AA228" i="25" s="1"/>
  <c r="Z229" i="25"/>
  <c r="AA229" i="25" s="1"/>
  <c r="Z230" i="25"/>
  <c r="AA230" i="25" s="1"/>
  <c r="Z231" i="25"/>
  <c r="AA231" i="25" s="1"/>
  <c r="Z232" i="25"/>
  <c r="AA232" i="25" s="1"/>
  <c r="Z233" i="25"/>
  <c r="AA233" i="25" s="1"/>
  <c r="Z234" i="25"/>
  <c r="AA234" i="25" s="1"/>
  <c r="Z235" i="25"/>
  <c r="AA235" i="25" s="1"/>
  <c r="Z236" i="25"/>
  <c r="AA236" i="25" s="1"/>
  <c r="Z237" i="25"/>
  <c r="AA237" i="25" s="1"/>
  <c r="Z238" i="25"/>
  <c r="AA238" i="25" s="1"/>
  <c r="Z239" i="25"/>
  <c r="AA239" i="25" s="1"/>
  <c r="Z240" i="25"/>
  <c r="AA240" i="25" s="1"/>
  <c r="Z241" i="25"/>
  <c r="AA241" i="25" s="1"/>
  <c r="Z242" i="25"/>
  <c r="AA242" i="25" s="1"/>
  <c r="Z243" i="25"/>
  <c r="AA243" i="25" s="1"/>
  <c r="Z244" i="25"/>
  <c r="AA244" i="25" s="1"/>
  <c r="Z245" i="25"/>
  <c r="AA245" i="25" s="1"/>
  <c r="Z246" i="25"/>
  <c r="AA246" i="25" s="1"/>
  <c r="Z247" i="25"/>
  <c r="AA247" i="25" s="1"/>
  <c r="Z248" i="25"/>
  <c r="AA248" i="25" s="1"/>
  <c r="Z249" i="25"/>
  <c r="AA249" i="25" s="1"/>
  <c r="Z250" i="25"/>
  <c r="AA250" i="25" s="1"/>
  <c r="Z251" i="25"/>
  <c r="AA251" i="25" s="1"/>
  <c r="Z252" i="25"/>
  <c r="AA252" i="25" s="1"/>
  <c r="Z253" i="25"/>
  <c r="AA253" i="25" s="1"/>
  <c r="Z254" i="25"/>
  <c r="AA254" i="25" s="1"/>
  <c r="Z255" i="25"/>
  <c r="AA255" i="25" s="1"/>
  <c r="Z256" i="25"/>
  <c r="AA256" i="25" s="1"/>
  <c r="Z257" i="25"/>
  <c r="AA257" i="25" s="1"/>
  <c r="Z258" i="25"/>
  <c r="AA258" i="25" s="1"/>
  <c r="Z259" i="25"/>
  <c r="AA259" i="25" s="1"/>
  <c r="Z260" i="25"/>
  <c r="AA260" i="25" s="1"/>
  <c r="Z261" i="25"/>
  <c r="AA261" i="25" s="1"/>
  <c r="Z262" i="25"/>
  <c r="AA262" i="25" s="1"/>
  <c r="Z263" i="25"/>
  <c r="AA263" i="25" s="1"/>
  <c r="Z264" i="25"/>
  <c r="AA264" i="25" s="1"/>
  <c r="Z265" i="25"/>
  <c r="AA265" i="25" s="1"/>
  <c r="Z266" i="25"/>
  <c r="AA266" i="25" s="1"/>
  <c r="Z267" i="25"/>
  <c r="AA267" i="25" s="1"/>
  <c r="Z268" i="25"/>
  <c r="AA268" i="25" s="1"/>
  <c r="Z269" i="25"/>
  <c r="AA269" i="25" s="1"/>
  <c r="Z270" i="25"/>
  <c r="AA270" i="25" s="1"/>
  <c r="Z271" i="25"/>
  <c r="AA271" i="25" s="1"/>
  <c r="Z272" i="25"/>
  <c r="AA272" i="25" s="1"/>
  <c r="Z273" i="25"/>
  <c r="AA273" i="25" s="1"/>
  <c r="Z274" i="25"/>
  <c r="AA274" i="25" s="1"/>
  <c r="Z275" i="25"/>
  <c r="AA275" i="25" s="1"/>
  <c r="Z276" i="25"/>
  <c r="AA276" i="25" s="1"/>
  <c r="Z277" i="25"/>
  <c r="AA277" i="25" s="1"/>
  <c r="Z278" i="25"/>
  <c r="AA278" i="25" s="1"/>
  <c r="Z279" i="25"/>
  <c r="AA279" i="25" s="1"/>
  <c r="Z280" i="25"/>
  <c r="AA280" i="25" s="1"/>
  <c r="Z281" i="25"/>
  <c r="AA281" i="25" s="1"/>
  <c r="Z282" i="25"/>
  <c r="AA282" i="25" s="1"/>
  <c r="Z283" i="25"/>
  <c r="AA283" i="25" s="1"/>
  <c r="Z284" i="25"/>
  <c r="AA284" i="25" s="1"/>
  <c r="Z285" i="25"/>
  <c r="AA285" i="25" s="1"/>
  <c r="Z286" i="25"/>
  <c r="AA286" i="25" s="1"/>
  <c r="Z287" i="25"/>
  <c r="AA287" i="25" s="1"/>
  <c r="Z288" i="25"/>
  <c r="AA288" i="25" s="1"/>
  <c r="Z289" i="25"/>
  <c r="AA289" i="25" s="1"/>
  <c r="Z290" i="25"/>
  <c r="AA290" i="25" s="1"/>
  <c r="Z291" i="25"/>
  <c r="AA291" i="25" s="1"/>
  <c r="Z292" i="25"/>
  <c r="AA292" i="25" s="1"/>
  <c r="Z293" i="25"/>
  <c r="AA293" i="25" s="1"/>
  <c r="Z294" i="25"/>
  <c r="AA294" i="25" s="1"/>
  <c r="Z295" i="25"/>
  <c r="AA295" i="25" s="1"/>
  <c r="Z296" i="25"/>
  <c r="AA296" i="25" s="1"/>
  <c r="Z297" i="25"/>
  <c r="AA297" i="25" s="1"/>
  <c r="Z298" i="25"/>
  <c r="AA298" i="25" s="1"/>
  <c r="Z299" i="25"/>
  <c r="AA299" i="25" s="1"/>
  <c r="Z300" i="25"/>
  <c r="AA300" i="25" s="1"/>
  <c r="Z301" i="25"/>
  <c r="AA301" i="25" s="1"/>
  <c r="Z302" i="25"/>
  <c r="AA302" i="25" s="1"/>
  <c r="Z303" i="25"/>
  <c r="AA303" i="25" s="1"/>
  <c r="Z304" i="25"/>
  <c r="AA304" i="25" s="1"/>
  <c r="Z305" i="25"/>
  <c r="AA305" i="25" s="1"/>
  <c r="Z306" i="25"/>
  <c r="AA306" i="25" s="1"/>
  <c r="Z307" i="25"/>
  <c r="AA307" i="25" s="1"/>
  <c r="Z308" i="25"/>
  <c r="AA308" i="25" s="1"/>
  <c r="Z309" i="25"/>
  <c r="AA309" i="25" s="1"/>
  <c r="Z310" i="25"/>
  <c r="AA310" i="25" s="1"/>
  <c r="Z311" i="25"/>
  <c r="AA311" i="25" s="1"/>
  <c r="Z312" i="25"/>
  <c r="AA312" i="25" s="1"/>
  <c r="Z313" i="25"/>
  <c r="AA313" i="25" s="1"/>
  <c r="Z314" i="25"/>
  <c r="AA314" i="25" s="1"/>
  <c r="Z315" i="25"/>
  <c r="AA315" i="25" s="1"/>
  <c r="Z316" i="25"/>
  <c r="AA316" i="25" s="1"/>
  <c r="Z317" i="25"/>
  <c r="AA317" i="25" s="1"/>
  <c r="Z318" i="25"/>
  <c r="AA318" i="25" s="1"/>
  <c r="Z319" i="25"/>
  <c r="AA319" i="25" s="1"/>
  <c r="Z320" i="25"/>
  <c r="AA320" i="25" s="1"/>
  <c r="Z321" i="25"/>
  <c r="AA321" i="25" s="1"/>
  <c r="Z322" i="25"/>
  <c r="AA322" i="25" s="1"/>
  <c r="Z323" i="25"/>
  <c r="AA323" i="25" s="1"/>
  <c r="Z324" i="25"/>
  <c r="AA324" i="25" s="1"/>
  <c r="Z325" i="25"/>
  <c r="AA325" i="25" s="1"/>
  <c r="Z326" i="25"/>
  <c r="AA326" i="25" s="1"/>
  <c r="Z327" i="25"/>
  <c r="AA327" i="25" s="1"/>
  <c r="Z328" i="25"/>
  <c r="AA328" i="25" s="1"/>
  <c r="Z329" i="25"/>
  <c r="AA329" i="25" s="1"/>
  <c r="Z330" i="25"/>
  <c r="AA330" i="25" s="1"/>
  <c r="Z331" i="25"/>
  <c r="AA331" i="25" s="1"/>
  <c r="Z332" i="25"/>
  <c r="AA332" i="25" s="1"/>
  <c r="Z333" i="25"/>
  <c r="AA333" i="25" s="1"/>
  <c r="Z334" i="25"/>
  <c r="AA334" i="25" s="1"/>
  <c r="Z335" i="25"/>
  <c r="AA335" i="25" s="1"/>
  <c r="Z336" i="25"/>
  <c r="AA336" i="25" s="1"/>
  <c r="Z337" i="25"/>
  <c r="AA337" i="25" s="1"/>
  <c r="Z338" i="25"/>
  <c r="AA338" i="25" s="1"/>
  <c r="Z339" i="25"/>
  <c r="AA339" i="25" s="1"/>
  <c r="Z340" i="25"/>
  <c r="AA340" i="25" s="1"/>
  <c r="Z341" i="25"/>
  <c r="AA341" i="25" s="1"/>
  <c r="Z342" i="25"/>
  <c r="AA342" i="25" s="1"/>
  <c r="Z343" i="25"/>
  <c r="AA343" i="25" s="1"/>
  <c r="Z344" i="25"/>
  <c r="AA344" i="25" s="1"/>
  <c r="Z345" i="25"/>
  <c r="AA345" i="25" s="1"/>
  <c r="Z346" i="25"/>
  <c r="AA346" i="25" s="1"/>
  <c r="Z347" i="25"/>
  <c r="AA347" i="25" s="1"/>
  <c r="Z348" i="25"/>
  <c r="AA348" i="25" s="1"/>
  <c r="Z349" i="25"/>
  <c r="AA349" i="25" s="1"/>
  <c r="Z350" i="25"/>
  <c r="AA350" i="25" s="1"/>
  <c r="Z351" i="25"/>
  <c r="AA351" i="25" s="1"/>
  <c r="Z352" i="25"/>
  <c r="AA352" i="25" s="1"/>
  <c r="Z353" i="25"/>
  <c r="AA353" i="25" s="1"/>
  <c r="Z354" i="25"/>
  <c r="AA354" i="25" s="1"/>
  <c r="Z355" i="25"/>
  <c r="AA355" i="25" s="1"/>
  <c r="Z356" i="25"/>
  <c r="AA356" i="25" s="1"/>
  <c r="Z357" i="25"/>
  <c r="AA357" i="25" s="1"/>
  <c r="Z358" i="25"/>
  <c r="AA358" i="25" s="1"/>
  <c r="Z359" i="25"/>
  <c r="AA359" i="25" s="1"/>
  <c r="Z360" i="25"/>
  <c r="AA360" i="25" s="1"/>
  <c r="Z361" i="25"/>
  <c r="AA361" i="25" s="1"/>
  <c r="Z362" i="25"/>
  <c r="AA362" i="25" s="1"/>
  <c r="Z363" i="25"/>
  <c r="AA363" i="25" s="1"/>
  <c r="Z364" i="25"/>
  <c r="AA364" i="25" s="1"/>
  <c r="Z365" i="25"/>
  <c r="AA365" i="25" s="1"/>
  <c r="Z366" i="25"/>
  <c r="AA366" i="25" s="1"/>
  <c r="Z367" i="25"/>
  <c r="AA367" i="25" s="1"/>
  <c r="Z368" i="25"/>
  <c r="AA368" i="25" s="1"/>
  <c r="Z369" i="25"/>
  <c r="AA369" i="25" s="1"/>
  <c r="Z370" i="25"/>
  <c r="AA370" i="25" s="1"/>
  <c r="Z371" i="25"/>
  <c r="AA371" i="25" s="1"/>
  <c r="Z372" i="25"/>
  <c r="AA372" i="25" s="1"/>
  <c r="Z373" i="25"/>
  <c r="AA373" i="25" s="1"/>
  <c r="Z374" i="25"/>
  <c r="AA374" i="25" s="1"/>
  <c r="Z375" i="25"/>
  <c r="AA375" i="25" s="1"/>
  <c r="Z376" i="25"/>
  <c r="AA376" i="25" s="1"/>
  <c r="Z377" i="25"/>
  <c r="AA377" i="25" s="1"/>
  <c r="Z378" i="25"/>
  <c r="AA378" i="25" s="1"/>
  <c r="Z379" i="25"/>
  <c r="AA379" i="25" s="1"/>
  <c r="Z380" i="25"/>
  <c r="AA380" i="25" s="1"/>
  <c r="Z381" i="25"/>
  <c r="AA381" i="25" s="1"/>
  <c r="Z382" i="25"/>
  <c r="AA382" i="25" s="1"/>
  <c r="Z383" i="25"/>
  <c r="AA383" i="25" s="1"/>
  <c r="Z384" i="25"/>
  <c r="AA384" i="25" s="1"/>
  <c r="Z385" i="25"/>
  <c r="AA385" i="25" s="1"/>
  <c r="Z386" i="25"/>
  <c r="AA386" i="25" s="1"/>
  <c r="Z387" i="25"/>
  <c r="AA387" i="25" s="1"/>
  <c r="Z388" i="25"/>
  <c r="AA388" i="25" s="1"/>
  <c r="Z389" i="25"/>
  <c r="AA389" i="25" s="1"/>
  <c r="Z390" i="25"/>
  <c r="AA390" i="25" s="1"/>
  <c r="Z391" i="25"/>
  <c r="AA391" i="25" s="1"/>
  <c r="Z392" i="25"/>
  <c r="AA392" i="25" s="1"/>
  <c r="Z393" i="25"/>
  <c r="AA393" i="25" s="1"/>
  <c r="Z394" i="25"/>
  <c r="AA394" i="25" s="1"/>
  <c r="Z395" i="25"/>
  <c r="AA395" i="25" s="1"/>
  <c r="Z396" i="25"/>
  <c r="AA396" i="25" s="1"/>
  <c r="Z397" i="25"/>
  <c r="AA397" i="25" s="1"/>
  <c r="Z398" i="25"/>
  <c r="AA398" i="25" s="1"/>
  <c r="Z399" i="25"/>
  <c r="AA399" i="25" s="1"/>
  <c r="Z400" i="25"/>
  <c r="AA400" i="25" s="1"/>
  <c r="Z401" i="25"/>
  <c r="AA401" i="25" s="1"/>
  <c r="Z402" i="25"/>
  <c r="AA402" i="25" s="1"/>
  <c r="Z403" i="25"/>
  <c r="AA403" i="25" s="1"/>
  <c r="Z404" i="25"/>
  <c r="AA404" i="25" s="1"/>
  <c r="Z405" i="25"/>
  <c r="AA405" i="25" s="1"/>
  <c r="Z406" i="25"/>
  <c r="AA406" i="25" s="1"/>
  <c r="Z407" i="25"/>
  <c r="AA407" i="25" s="1"/>
  <c r="Z408" i="25"/>
  <c r="AA408" i="25" s="1"/>
  <c r="Z409" i="25"/>
  <c r="AA409" i="25" s="1"/>
  <c r="Z410" i="25"/>
  <c r="AA410" i="25" s="1"/>
  <c r="Z411" i="25"/>
  <c r="AA411" i="25" s="1"/>
  <c r="Z412" i="25"/>
  <c r="AA412" i="25" s="1"/>
  <c r="Z413" i="25"/>
  <c r="AA413" i="25" s="1"/>
  <c r="Z414" i="25"/>
  <c r="AA414" i="25" s="1"/>
  <c r="Z415" i="25"/>
  <c r="AA415" i="25" s="1"/>
  <c r="Z416" i="25"/>
  <c r="AA416" i="25" s="1"/>
  <c r="Z417" i="25"/>
  <c r="AA417" i="25" s="1"/>
  <c r="Z418" i="25"/>
  <c r="AA418" i="25" s="1"/>
  <c r="Z419" i="25"/>
  <c r="AA419" i="25" s="1"/>
  <c r="Z420" i="25"/>
  <c r="AA420" i="25" s="1"/>
  <c r="Z421" i="25"/>
  <c r="AA421" i="25" s="1"/>
  <c r="Z422" i="25"/>
  <c r="AA422" i="25" s="1"/>
  <c r="Z423" i="25"/>
  <c r="AA423" i="25" s="1"/>
  <c r="Z424" i="25"/>
  <c r="AA424" i="25" s="1"/>
  <c r="Z425" i="25"/>
  <c r="AA425" i="25" s="1"/>
  <c r="Z426" i="25"/>
  <c r="AA426" i="25" s="1"/>
  <c r="Z427" i="25"/>
  <c r="AA427" i="25" s="1"/>
  <c r="Z428" i="25"/>
  <c r="AA428" i="25" s="1"/>
  <c r="Z429" i="25"/>
  <c r="AA429" i="25" s="1"/>
  <c r="Z430" i="25"/>
  <c r="AA430" i="25" s="1"/>
  <c r="Z431" i="25"/>
  <c r="AA431" i="25" s="1"/>
  <c r="Z432" i="25"/>
  <c r="AA432" i="25" s="1"/>
  <c r="Z433" i="25"/>
  <c r="AA433" i="25" s="1"/>
  <c r="Z434" i="25"/>
  <c r="AA434" i="25" s="1"/>
  <c r="Z435" i="25"/>
  <c r="AA435" i="25" s="1"/>
  <c r="Z436" i="25"/>
  <c r="AA436" i="25" s="1"/>
  <c r="Z437" i="25"/>
  <c r="AA437" i="25" s="1"/>
  <c r="Z438" i="25"/>
  <c r="AA438" i="25" s="1"/>
  <c r="Z439" i="25"/>
  <c r="AA439" i="25" s="1"/>
  <c r="Z440" i="25"/>
  <c r="AA440" i="25" s="1"/>
  <c r="Z441" i="25"/>
  <c r="AA441" i="25" s="1"/>
  <c r="Z442" i="25"/>
  <c r="AA442" i="25" s="1"/>
  <c r="Z443" i="25"/>
  <c r="AA443" i="25" s="1"/>
  <c r="Z444" i="25"/>
  <c r="AA444" i="25" s="1"/>
  <c r="Z445" i="25"/>
  <c r="AA445" i="25" s="1"/>
  <c r="Z446" i="25"/>
  <c r="AA446" i="25" s="1"/>
  <c r="Z447" i="25"/>
  <c r="AA447" i="25" s="1"/>
  <c r="Z448" i="25"/>
  <c r="AA448" i="25" s="1"/>
  <c r="Z449" i="25"/>
  <c r="AA449" i="25" s="1"/>
  <c r="Z450" i="25"/>
  <c r="AA450" i="25" s="1"/>
  <c r="Z451" i="25"/>
  <c r="AA451" i="25" s="1"/>
  <c r="Z452" i="25"/>
  <c r="AA452" i="25" s="1"/>
  <c r="Y453" i="25"/>
  <c r="Z453" i="25"/>
  <c r="AA453" i="25" s="1"/>
  <c r="Y454" i="25"/>
  <c r="Z454" i="25"/>
  <c r="AA454" i="25" s="1"/>
  <c r="Y455" i="25"/>
  <c r="Z455" i="25"/>
  <c r="AA455" i="25" s="1"/>
  <c r="Y456" i="25"/>
  <c r="Z456" i="25"/>
  <c r="AA456" i="25" s="1"/>
  <c r="Z2" i="25"/>
  <c r="AA2" i="25" s="1"/>
  <c r="W231" i="25"/>
  <c r="X231" i="25"/>
  <c r="W232" i="25"/>
  <c r="X232" i="25"/>
  <c r="W233" i="25"/>
  <c r="X233" i="25"/>
  <c r="W234" i="25"/>
  <c r="X234" i="25"/>
  <c r="W235" i="25"/>
  <c r="X235" i="25"/>
  <c r="W236" i="25"/>
  <c r="X236" i="25"/>
  <c r="W237" i="25"/>
  <c r="X237" i="25"/>
  <c r="W238" i="25"/>
  <c r="X238" i="25"/>
  <c r="W239" i="25"/>
  <c r="X239" i="25"/>
  <c r="W240" i="25"/>
  <c r="X240" i="25"/>
  <c r="W241" i="25"/>
  <c r="X241" i="25"/>
  <c r="W242" i="25"/>
  <c r="X242" i="25"/>
  <c r="W243" i="25"/>
  <c r="X243" i="25"/>
  <c r="W244" i="25"/>
  <c r="X244" i="25"/>
  <c r="W245" i="25"/>
  <c r="X245" i="25"/>
  <c r="W246" i="25"/>
  <c r="X246" i="25"/>
  <c r="W247" i="25"/>
  <c r="X247" i="25"/>
  <c r="W248" i="25"/>
  <c r="X248" i="25"/>
  <c r="W249" i="25"/>
  <c r="X249" i="25"/>
  <c r="W250" i="25"/>
  <c r="X250" i="25"/>
  <c r="W251" i="25"/>
  <c r="X251" i="25"/>
  <c r="W252" i="25"/>
  <c r="X252" i="25"/>
  <c r="W253" i="25"/>
  <c r="X253" i="25"/>
  <c r="W254" i="25"/>
  <c r="X254" i="25"/>
  <c r="W255" i="25"/>
  <c r="X255" i="25"/>
  <c r="W256" i="25"/>
  <c r="X256" i="25"/>
  <c r="W257" i="25"/>
  <c r="X257" i="25"/>
  <c r="W258" i="25"/>
  <c r="X258" i="25"/>
  <c r="W259" i="25"/>
  <c r="X259" i="25"/>
  <c r="W260" i="25"/>
  <c r="X260" i="25"/>
  <c r="W261" i="25"/>
  <c r="X261" i="25"/>
  <c r="W262" i="25"/>
  <c r="X262" i="25"/>
  <c r="W263" i="25"/>
  <c r="X263" i="25"/>
  <c r="W264" i="25"/>
  <c r="X264" i="25"/>
  <c r="W265" i="25"/>
  <c r="X265" i="25"/>
  <c r="W266" i="25"/>
  <c r="X266" i="25"/>
  <c r="W267" i="25"/>
  <c r="X267" i="25"/>
  <c r="W268" i="25"/>
  <c r="X268" i="25"/>
  <c r="W269" i="25"/>
  <c r="X269" i="25"/>
  <c r="W270" i="25"/>
  <c r="X270" i="25"/>
  <c r="W271" i="25"/>
  <c r="X271" i="25"/>
  <c r="W272" i="25"/>
  <c r="X272" i="25"/>
  <c r="W273" i="25"/>
  <c r="X273" i="25"/>
  <c r="W274" i="25"/>
  <c r="X274" i="25"/>
  <c r="W275" i="25"/>
  <c r="X275" i="25"/>
  <c r="W276" i="25"/>
  <c r="X276" i="25"/>
  <c r="W277" i="25"/>
  <c r="X277" i="25"/>
  <c r="W278" i="25"/>
  <c r="X278" i="25"/>
  <c r="W279" i="25"/>
  <c r="X279" i="25"/>
  <c r="W280" i="25"/>
  <c r="X280" i="25"/>
  <c r="W281" i="25"/>
  <c r="X281" i="25"/>
  <c r="W282" i="25"/>
  <c r="X282" i="25"/>
  <c r="W283" i="25"/>
  <c r="X283" i="25"/>
  <c r="W284" i="25"/>
  <c r="X284" i="25"/>
  <c r="W285" i="25"/>
  <c r="X285" i="25"/>
  <c r="W286" i="25"/>
  <c r="X286" i="25"/>
  <c r="W287" i="25"/>
  <c r="X287" i="25"/>
  <c r="W288" i="25"/>
  <c r="X288" i="25"/>
  <c r="W289" i="25"/>
  <c r="X289" i="25"/>
  <c r="W290" i="25"/>
  <c r="X290" i="25"/>
  <c r="W291" i="25"/>
  <c r="X291" i="25"/>
  <c r="W292" i="25"/>
  <c r="X292" i="25"/>
  <c r="W293" i="25"/>
  <c r="X293" i="25"/>
  <c r="W294" i="25"/>
  <c r="X294" i="25"/>
  <c r="W295" i="25"/>
  <c r="X295" i="25"/>
  <c r="W296" i="25"/>
  <c r="X296" i="25"/>
  <c r="W297" i="25"/>
  <c r="X297" i="25"/>
  <c r="W298" i="25"/>
  <c r="X298" i="25"/>
  <c r="W299" i="25"/>
  <c r="X299" i="25"/>
  <c r="W300" i="25"/>
  <c r="X300" i="25"/>
  <c r="W301" i="25"/>
  <c r="X301" i="25"/>
  <c r="W302" i="25"/>
  <c r="X302" i="25"/>
  <c r="W303" i="25"/>
  <c r="X303" i="25"/>
  <c r="W304" i="25"/>
  <c r="X304" i="25"/>
  <c r="W305" i="25"/>
  <c r="X305" i="25"/>
  <c r="W306" i="25"/>
  <c r="X306" i="25"/>
  <c r="W307" i="25"/>
  <c r="X307" i="25"/>
  <c r="W308" i="25"/>
  <c r="X308" i="25"/>
  <c r="W309" i="25"/>
  <c r="X309" i="25"/>
  <c r="W310" i="25"/>
  <c r="X310" i="25"/>
  <c r="W311" i="25"/>
  <c r="X311" i="25"/>
  <c r="W312" i="25"/>
  <c r="X312" i="25"/>
  <c r="W313" i="25"/>
  <c r="X313" i="25"/>
  <c r="W314" i="25"/>
  <c r="X314" i="25"/>
  <c r="W315" i="25"/>
  <c r="X315" i="25"/>
  <c r="W316" i="25"/>
  <c r="X316" i="25"/>
  <c r="W317" i="25"/>
  <c r="X317" i="25"/>
  <c r="W318" i="25"/>
  <c r="X318" i="25"/>
  <c r="W319" i="25"/>
  <c r="X319" i="25"/>
  <c r="W320" i="25"/>
  <c r="X320" i="25"/>
  <c r="W321" i="25"/>
  <c r="X321" i="25"/>
  <c r="W322" i="25"/>
  <c r="X322" i="25"/>
  <c r="W323" i="25"/>
  <c r="X323" i="25"/>
  <c r="W324" i="25"/>
  <c r="X324" i="25"/>
  <c r="W325" i="25"/>
  <c r="X325" i="25"/>
  <c r="W326" i="25"/>
  <c r="X326" i="25"/>
  <c r="W327" i="25"/>
  <c r="X327" i="25"/>
  <c r="W328" i="25"/>
  <c r="X328" i="25"/>
  <c r="W329" i="25"/>
  <c r="X329" i="25"/>
  <c r="W330" i="25"/>
  <c r="X330" i="25"/>
  <c r="W331" i="25"/>
  <c r="X331" i="25"/>
  <c r="W332" i="25"/>
  <c r="X332" i="25"/>
  <c r="W333" i="25"/>
  <c r="X333" i="25"/>
  <c r="W334" i="25"/>
  <c r="X334" i="25"/>
  <c r="W335" i="25"/>
  <c r="X335" i="25"/>
  <c r="W336" i="25"/>
  <c r="X336" i="25"/>
  <c r="W337" i="25"/>
  <c r="X337" i="25"/>
  <c r="W338" i="25"/>
  <c r="X338" i="25"/>
  <c r="W339" i="25"/>
  <c r="X339" i="25"/>
  <c r="W340" i="25"/>
  <c r="X340" i="25"/>
  <c r="W341" i="25"/>
  <c r="X341" i="25"/>
  <c r="W342" i="25"/>
  <c r="X342" i="25"/>
  <c r="W343" i="25"/>
  <c r="X343" i="25"/>
  <c r="W344" i="25"/>
  <c r="X344" i="25"/>
  <c r="W345" i="25"/>
  <c r="X345" i="25"/>
  <c r="W346" i="25"/>
  <c r="X346" i="25"/>
  <c r="W347" i="25"/>
  <c r="X347" i="25"/>
  <c r="W348" i="25"/>
  <c r="X348" i="25"/>
  <c r="W349" i="25"/>
  <c r="X349" i="25"/>
  <c r="W350" i="25"/>
  <c r="X350" i="25"/>
  <c r="W351" i="25"/>
  <c r="X351" i="25"/>
  <c r="W352" i="25"/>
  <c r="X352" i="25"/>
  <c r="W353" i="25"/>
  <c r="X353" i="25"/>
  <c r="W354" i="25"/>
  <c r="X354" i="25"/>
  <c r="W355" i="25"/>
  <c r="X355" i="25"/>
  <c r="W356" i="25"/>
  <c r="X356" i="25"/>
  <c r="W357" i="25"/>
  <c r="X357" i="25"/>
  <c r="W358" i="25"/>
  <c r="X358" i="25"/>
  <c r="W359" i="25"/>
  <c r="X359" i="25"/>
  <c r="W360" i="25"/>
  <c r="X360" i="25"/>
  <c r="W361" i="25"/>
  <c r="X361" i="25"/>
  <c r="W362" i="25"/>
  <c r="X362" i="25"/>
  <c r="W363" i="25"/>
  <c r="X363" i="25"/>
  <c r="W364" i="25"/>
  <c r="X364" i="25"/>
  <c r="W365" i="25"/>
  <c r="X365" i="25"/>
  <c r="W366" i="25"/>
  <c r="X366" i="25"/>
  <c r="W367" i="25"/>
  <c r="X367" i="25"/>
  <c r="W368" i="25"/>
  <c r="X368" i="25"/>
  <c r="W369" i="25"/>
  <c r="X369" i="25"/>
  <c r="W370" i="25"/>
  <c r="X370" i="25"/>
  <c r="W371" i="25"/>
  <c r="X371" i="25"/>
  <c r="W372" i="25"/>
  <c r="X372" i="25"/>
  <c r="W373" i="25"/>
  <c r="X373" i="25"/>
  <c r="W374" i="25"/>
  <c r="X374" i="25"/>
  <c r="W375" i="25"/>
  <c r="X375" i="25"/>
  <c r="W376" i="25"/>
  <c r="X376" i="25"/>
  <c r="W377" i="25"/>
  <c r="X377" i="25"/>
  <c r="W378" i="25"/>
  <c r="X378" i="25"/>
  <c r="W379" i="25"/>
  <c r="X379" i="25"/>
  <c r="W380" i="25"/>
  <c r="X380" i="25"/>
  <c r="W381" i="25"/>
  <c r="X381" i="25"/>
  <c r="W382" i="25"/>
  <c r="X382" i="25"/>
  <c r="W383" i="25"/>
  <c r="X383" i="25"/>
  <c r="W384" i="25"/>
  <c r="X384" i="25"/>
  <c r="W385" i="25"/>
  <c r="X385" i="25"/>
  <c r="W386" i="25"/>
  <c r="X386" i="25"/>
  <c r="W387" i="25"/>
  <c r="X387" i="25"/>
  <c r="W388" i="25"/>
  <c r="X388" i="25"/>
  <c r="W389" i="25"/>
  <c r="X389" i="25"/>
  <c r="W390" i="25"/>
  <c r="X390" i="25"/>
  <c r="W391" i="25"/>
  <c r="X391" i="25"/>
  <c r="W392" i="25"/>
  <c r="X392" i="25"/>
  <c r="W393" i="25"/>
  <c r="X393" i="25"/>
  <c r="W394" i="25"/>
  <c r="X394" i="25"/>
  <c r="W395" i="25"/>
  <c r="X395" i="25"/>
  <c r="W396" i="25"/>
  <c r="X396" i="25"/>
  <c r="W397" i="25"/>
  <c r="X397" i="25"/>
  <c r="W398" i="25"/>
  <c r="X398" i="25"/>
  <c r="W399" i="25"/>
  <c r="X399" i="25"/>
  <c r="W400" i="25"/>
  <c r="X400" i="25"/>
  <c r="W401" i="25"/>
  <c r="X401" i="25"/>
  <c r="W402" i="25"/>
  <c r="X402" i="25"/>
  <c r="W403" i="25"/>
  <c r="X403" i="25"/>
  <c r="W404" i="25"/>
  <c r="X404" i="25"/>
  <c r="W405" i="25"/>
  <c r="X405" i="25"/>
  <c r="W406" i="25"/>
  <c r="X406" i="25"/>
  <c r="W407" i="25"/>
  <c r="X407" i="25"/>
  <c r="W408" i="25"/>
  <c r="X408" i="25"/>
  <c r="W409" i="25"/>
  <c r="X409" i="25"/>
  <c r="W410" i="25"/>
  <c r="X410" i="25"/>
  <c r="W411" i="25"/>
  <c r="X411" i="25"/>
  <c r="W412" i="25"/>
  <c r="X412" i="25"/>
  <c r="W413" i="25"/>
  <c r="X413" i="25"/>
  <c r="W414" i="25"/>
  <c r="X414" i="25"/>
  <c r="W415" i="25"/>
  <c r="X415" i="25"/>
  <c r="W416" i="25"/>
  <c r="X416" i="25"/>
  <c r="W417" i="25"/>
  <c r="X417" i="25"/>
  <c r="W418" i="25"/>
  <c r="X418" i="25"/>
  <c r="W419" i="25"/>
  <c r="X419" i="25"/>
  <c r="W420" i="25"/>
  <c r="X420" i="25"/>
  <c r="W421" i="25"/>
  <c r="X421" i="25"/>
  <c r="W422" i="25"/>
  <c r="X422" i="25"/>
  <c r="W423" i="25"/>
  <c r="X423" i="25"/>
  <c r="W424" i="25"/>
  <c r="X424" i="25"/>
  <c r="W425" i="25"/>
  <c r="X425" i="25"/>
  <c r="W426" i="25"/>
  <c r="X426" i="25"/>
  <c r="W427" i="25"/>
  <c r="X427" i="25"/>
  <c r="W428" i="25"/>
  <c r="X428" i="25"/>
  <c r="W429" i="25"/>
  <c r="X429" i="25"/>
  <c r="W430" i="25"/>
  <c r="X430" i="25"/>
  <c r="W431" i="25"/>
  <c r="X431" i="25"/>
  <c r="W432" i="25"/>
  <c r="X432" i="25"/>
  <c r="W433" i="25"/>
  <c r="X433" i="25"/>
  <c r="W434" i="25"/>
  <c r="X434" i="25"/>
  <c r="W435" i="25"/>
  <c r="X435" i="25"/>
  <c r="W436" i="25"/>
  <c r="X436" i="25"/>
  <c r="W437" i="25"/>
  <c r="X437" i="25"/>
  <c r="W438" i="25"/>
  <c r="X438" i="25"/>
  <c r="W439" i="25"/>
  <c r="X439" i="25"/>
  <c r="W440" i="25"/>
  <c r="X440" i="25"/>
  <c r="W441" i="25"/>
  <c r="X441" i="25"/>
  <c r="W442" i="25"/>
  <c r="X442" i="25"/>
  <c r="W443" i="25"/>
  <c r="X443" i="25"/>
  <c r="W444" i="25"/>
  <c r="X444" i="25"/>
  <c r="W445" i="25"/>
  <c r="X445" i="25"/>
  <c r="W446" i="25"/>
  <c r="X446" i="25"/>
  <c r="W447" i="25"/>
  <c r="X447" i="25"/>
  <c r="W448" i="25"/>
  <c r="X448" i="25"/>
  <c r="P248" i="25"/>
  <c r="P249" i="25"/>
  <c r="P250" i="25"/>
  <c r="P251" i="25"/>
  <c r="P252" i="25"/>
  <c r="P253" i="25"/>
  <c r="P254" i="25"/>
  <c r="P255" i="25"/>
  <c r="P256" i="25"/>
  <c r="P257" i="25"/>
  <c r="P258" i="25"/>
  <c r="P259" i="25"/>
  <c r="P260" i="25"/>
  <c r="P261" i="25"/>
  <c r="P262" i="25"/>
  <c r="P263" i="25"/>
  <c r="P264" i="25"/>
  <c r="P265" i="25"/>
  <c r="P266" i="25"/>
  <c r="P267" i="25"/>
  <c r="P268" i="25"/>
  <c r="P269" i="25"/>
  <c r="P270" i="25"/>
  <c r="P271" i="25"/>
  <c r="P272" i="25"/>
  <c r="P273" i="25"/>
  <c r="P274" i="25"/>
  <c r="P275" i="25"/>
  <c r="P276" i="25"/>
  <c r="P277" i="25"/>
  <c r="P278" i="25"/>
  <c r="P279" i="25"/>
  <c r="P280" i="25"/>
  <c r="P281" i="25"/>
  <c r="P282" i="25"/>
  <c r="P283" i="25"/>
  <c r="P284" i="25"/>
  <c r="P285" i="25"/>
  <c r="P286" i="25"/>
  <c r="P287" i="25"/>
  <c r="P288" i="25"/>
  <c r="P289" i="25"/>
  <c r="P290" i="25"/>
  <c r="P291" i="25"/>
  <c r="P292" i="25"/>
  <c r="P293" i="25"/>
  <c r="P294" i="25"/>
  <c r="P295" i="25"/>
  <c r="P296" i="25"/>
  <c r="P297" i="25"/>
  <c r="P298" i="25"/>
  <c r="P299" i="25"/>
  <c r="P300" i="25"/>
  <c r="P301" i="25"/>
  <c r="P302" i="25"/>
  <c r="P303" i="25"/>
  <c r="P304" i="25"/>
  <c r="P305" i="25"/>
  <c r="P306" i="25"/>
  <c r="P307" i="25"/>
  <c r="P308" i="25"/>
  <c r="P309" i="25"/>
  <c r="P310" i="25"/>
  <c r="P311" i="25"/>
  <c r="P312" i="25"/>
  <c r="P313" i="25"/>
  <c r="P314" i="25"/>
  <c r="P315" i="25"/>
  <c r="P316" i="25"/>
  <c r="P317" i="25"/>
  <c r="P318" i="25"/>
  <c r="P319" i="25"/>
  <c r="P320" i="25"/>
  <c r="P321" i="25"/>
  <c r="P322" i="25"/>
  <c r="P323" i="25"/>
  <c r="P324" i="25"/>
  <c r="P325" i="25"/>
  <c r="P326" i="25"/>
  <c r="P327" i="25"/>
  <c r="P328" i="25"/>
  <c r="P329" i="25"/>
  <c r="P330" i="25"/>
  <c r="P331" i="25"/>
  <c r="P332" i="25"/>
  <c r="P333" i="25"/>
  <c r="P334" i="25"/>
  <c r="P335" i="25"/>
  <c r="P336" i="25"/>
  <c r="P337" i="25"/>
  <c r="P338" i="25"/>
  <c r="P339" i="25"/>
  <c r="P340" i="25"/>
  <c r="P341" i="25"/>
  <c r="P342" i="25"/>
  <c r="P343" i="25"/>
  <c r="P344" i="25"/>
  <c r="P345" i="25"/>
  <c r="P346" i="25"/>
  <c r="P347" i="25"/>
  <c r="P348" i="25"/>
  <c r="P349" i="25"/>
  <c r="P350" i="25"/>
  <c r="P351" i="25"/>
  <c r="P352" i="25"/>
  <c r="P353" i="25"/>
  <c r="P354" i="25"/>
  <c r="P355" i="25"/>
  <c r="P356" i="25"/>
  <c r="P357" i="25"/>
  <c r="P358" i="25"/>
  <c r="P359" i="25"/>
  <c r="P360" i="25"/>
  <c r="P361" i="25"/>
  <c r="P362" i="25"/>
  <c r="P363" i="25"/>
  <c r="P364" i="25"/>
  <c r="P365" i="25"/>
  <c r="P366" i="25"/>
  <c r="P367" i="25"/>
  <c r="P368" i="25"/>
  <c r="P369" i="25"/>
  <c r="P370" i="25"/>
  <c r="P371" i="25"/>
  <c r="P372" i="25"/>
  <c r="P373" i="25"/>
  <c r="P374" i="25"/>
  <c r="P375" i="25"/>
  <c r="P376" i="25"/>
  <c r="P377" i="25"/>
  <c r="P378" i="25"/>
  <c r="P379" i="25"/>
  <c r="P380" i="25"/>
  <c r="P381" i="25"/>
  <c r="P382" i="25"/>
  <c r="P383" i="25"/>
  <c r="P384" i="25"/>
  <c r="P385" i="25"/>
  <c r="P386" i="25"/>
  <c r="P387" i="25"/>
  <c r="P388" i="25"/>
  <c r="P389" i="25"/>
  <c r="P390" i="25"/>
  <c r="P391" i="25"/>
  <c r="P392" i="25"/>
  <c r="P393" i="25"/>
  <c r="P394" i="25"/>
  <c r="P395" i="25"/>
  <c r="P396" i="25"/>
  <c r="P397" i="25"/>
  <c r="P398" i="25"/>
  <c r="P399" i="25"/>
  <c r="P400" i="25"/>
  <c r="P401" i="25"/>
  <c r="P402" i="25"/>
  <c r="P403" i="25"/>
  <c r="P404" i="25"/>
  <c r="P405" i="25"/>
  <c r="P406" i="25"/>
  <c r="P407" i="25"/>
  <c r="P408" i="25"/>
  <c r="P409" i="25"/>
  <c r="P410" i="25"/>
  <c r="P411" i="25"/>
  <c r="P412" i="25"/>
  <c r="P413" i="25"/>
  <c r="P414" i="25"/>
  <c r="P415" i="25"/>
  <c r="P416" i="25"/>
  <c r="P417" i="25"/>
  <c r="P418" i="25"/>
  <c r="P419" i="25"/>
  <c r="P420" i="25"/>
  <c r="P421" i="25"/>
  <c r="P422" i="25"/>
  <c r="P423" i="25"/>
  <c r="P424" i="25"/>
  <c r="P425" i="25"/>
  <c r="P426" i="25"/>
  <c r="P427" i="25"/>
  <c r="P428" i="25"/>
  <c r="P429" i="25"/>
  <c r="P430" i="25"/>
  <c r="P431" i="25"/>
  <c r="P432" i="25"/>
  <c r="P433" i="25"/>
  <c r="P434" i="25"/>
  <c r="P435" i="25"/>
  <c r="P436" i="25"/>
  <c r="P437" i="25"/>
  <c r="P438" i="25"/>
  <c r="P439" i="25"/>
  <c r="P440" i="25"/>
  <c r="P441" i="25"/>
  <c r="P442" i="25"/>
  <c r="P443" i="25"/>
  <c r="P444" i="25"/>
  <c r="P445" i="25"/>
  <c r="P446" i="25"/>
  <c r="P447" i="25"/>
  <c r="P448" i="25"/>
  <c r="P449" i="25"/>
  <c r="P450"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6" i="25"/>
  <c r="O107" i="25"/>
  <c r="O108" i="25"/>
  <c r="O109" i="25"/>
  <c r="O110" i="25"/>
  <c r="O111" i="25"/>
  <c r="O112" i="25"/>
  <c r="O113" i="25"/>
  <c r="O114" i="25"/>
  <c r="O115" i="25"/>
  <c r="O116" i="25"/>
  <c r="O117" i="25"/>
  <c r="O118" i="25"/>
  <c r="O119" i="25"/>
  <c r="O120" i="25"/>
  <c r="O121" i="25"/>
  <c r="O122" i="25"/>
  <c r="O123" i="25"/>
  <c r="O124" i="25"/>
  <c r="O125" i="25"/>
  <c r="O126" i="25"/>
  <c r="O127" i="25"/>
  <c r="O128" i="25"/>
  <c r="O129" i="25"/>
  <c r="O130" i="25"/>
  <c r="O131" i="25"/>
  <c r="O132" i="25"/>
  <c r="O133"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3" i="25"/>
  <c r="O184" i="25"/>
  <c r="O185" i="25"/>
  <c r="O186" i="25"/>
  <c r="O187" i="25"/>
  <c r="O188" i="25"/>
  <c r="O189" i="25"/>
  <c r="O190" i="25"/>
  <c r="O191" i="25"/>
  <c r="O192" i="25"/>
  <c r="O193" i="25"/>
  <c r="O194" i="25"/>
  <c r="O195" i="25"/>
  <c r="O196" i="25"/>
  <c r="O197" i="25"/>
  <c r="O198" i="25"/>
  <c r="O199" i="25"/>
  <c r="O200"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8"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2"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W4" i="25"/>
  <c r="X4" i="25"/>
  <c r="W5" i="25"/>
  <c r="X5" i="25"/>
  <c r="W6" i="25"/>
  <c r="X6" i="25"/>
  <c r="W7" i="25"/>
  <c r="X7" i="25"/>
  <c r="W8" i="25"/>
  <c r="X8" i="25"/>
  <c r="W9" i="25"/>
  <c r="X9" i="25"/>
  <c r="W10" i="25"/>
  <c r="X10" i="25"/>
  <c r="W11" i="25"/>
  <c r="X11" i="25"/>
  <c r="W12" i="25"/>
  <c r="X12" i="25"/>
  <c r="W13" i="25"/>
  <c r="X13" i="25"/>
  <c r="W14" i="25"/>
  <c r="X14" i="25"/>
  <c r="W15" i="25"/>
  <c r="X15" i="25"/>
  <c r="W16" i="25"/>
  <c r="X16" i="25"/>
  <c r="W17" i="25"/>
  <c r="X17" i="25"/>
  <c r="W18" i="25"/>
  <c r="X18" i="25"/>
  <c r="W19" i="25"/>
  <c r="X19" i="25"/>
  <c r="W20" i="25"/>
  <c r="X20" i="25"/>
  <c r="W21" i="25"/>
  <c r="X21" i="25"/>
  <c r="W22" i="25"/>
  <c r="X22" i="25"/>
  <c r="W23" i="25"/>
  <c r="X23" i="25"/>
  <c r="W24" i="25"/>
  <c r="X24" i="25"/>
  <c r="W25" i="25"/>
  <c r="X25" i="25"/>
  <c r="W26" i="25"/>
  <c r="X26" i="25"/>
  <c r="W27" i="25"/>
  <c r="X27" i="25"/>
  <c r="W28" i="25"/>
  <c r="X28" i="25"/>
  <c r="W29" i="25"/>
  <c r="X29" i="25"/>
  <c r="W30" i="25"/>
  <c r="X30" i="25"/>
  <c r="W31" i="25"/>
  <c r="X31" i="25"/>
  <c r="W32" i="25"/>
  <c r="X32" i="25"/>
  <c r="W33" i="25"/>
  <c r="X33" i="25"/>
  <c r="W34" i="25"/>
  <c r="X34" i="25"/>
  <c r="W35" i="25"/>
  <c r="X35" i="25"/>
  <c r="W36" i="25"/>
  <c r="X36" i="25"/>
  <c r="W37" i="25"/>
  <c r="X37" i="25"/>
  <c r="W38" i="25"/>
  <c r="X38" i="25"/>
  <c r="W39" i="25"/>
  <c r="X39" i="25"/>
  <c r="W40" i="25"/>
  <c r="X40" i="25"/>
  <c r="W41" i="25"/>
  <c r="X41" i="25"/>
  <c r="W42" i="25"/>
  <c r="X42" i="25"/>
  <c r="W43" i="25"/>
  <c r="X43" i="25"/>
  <c r="W44" i="25"/>
  <c r="X44" i="25"/>
  <c r="W45" i="25"/>
  <c r="X45" i="25"/>
  <c r="W46" i="25"/>
  <c r="X46" i="25"/>
  <c r="W47" i="25"/>
  <c r="X47" i="25"/>
  <c r="W48" i="25"/>
  <c r="X48" i="25"/>
  <c r="W49" i="25"/>
  <c r="X49" i="25"/>
  <c r="W50" i="25"/>
  <c r="X50" i="25"/>
  <c r="W51" i="25"/>
  <c r="X51" i="25"/>
  <c r="W52" i="25"/>
  <c r="X52" i="25"/>
  <c r="W53" i="25"/>
  <c r="X53" i="25"/>
  <c r="W54" i="25"/>
  <c r="X54" i="25"/>
  <c r="W55" i="25"/>
  <c r="X55" i="25"/>
  <c r="W56" i="25"/>
  <c r="X56" i="25"/>
  <c r="W57" i="25"/>
  <c r="X57" i="25"/>
  <c r="W58" i="25"/>
  <c r="X58" i="25"/>
  <c r="W59" i="25"/>
  <c r="X59" i="25"/>
  <c r="W60" i="25"/>
  <c r="X60" i="25"/>
  <c r="W61" i="25"/>
  <c r="X61" i="25"/>
  <c r="W62" i="25"/>
  <c r="X62" i="25"/>
  <c r="W63" i="25"/>
  <c r="X63" i="25"/>
  <c r="W64" i="25"/>
  <c r="X64" i="25"/>
  <c r="W65" i="25"/>
  <c r="X65" i="25"/>
  <c r="W66" i="25"/>
  <c r="X66" i="25"/>
  <c r="W67" i="25"/>
  <c r="X67" i="25"/>
  <c r="W68" i="25"/>
  <c r="X68" i="25"/>
  <c r="W69" i="25"/>
  <c r="X69" i="25"/>
  <c r="W70" i="25"/>
  <c r="X70" i="25"/>
  <c r="W71" i="25"/>
  <c r="X71" i="25"/>
  <c r="W72" i="25"/>
  <c r="X72" i="25"/>
  <c r="W73" i="25"/>
  <c r="X73" i="25"/>
  <c r="W74" i="25"/>
  <c r="X74" i="25"/>
  <c r="W75" i="25"/>
  <c r="X75" i="25"/>
  <c r="W76" i="25"/>
  <c r="X76" i="25"/>
  <c r="W77" i="25"/>
  <c r="X77" i="25"/>
  <c r="W78" i="25"/>
  <c r="X78" i="25"/>
  <c r="W79" i="25"/>
  <c r="X79" i="25"/>
  <c r="W80" i="25"/>
  <c r="X80" i="25"/>
  <c r="W81" i="25"/>
  <c r="X81" i="25"/>
  <c r="W82" i="25"/>
  <c r="X82" i="25"/>
  <c r="W83" i="25"/>
  <c r="X83" i="25"/>
  <c r="W84" i="25"/>
  <c r="X84" i="25"/>
  <c r="W85" i="25"/>
  <c r="X85" i="25"/>
  <c r="W86" i="25"/>
  <c r="X86" i="25"/>
  <c r="W87" i="25"/>
  <c r="X87" i="25"/>
  <c r="W88" i="25"/>
  <c r="X88" i="25"/>
  <c r="W89" i="25"/>
  <c r="X89" i="25"/>
  <c r="W90" i="25"/>
  <c r="X90" i="25"/>
  <c r="W91" i="25"/>
  <c r="X91" i="25"/>
  <c r="W92" i="25"/>
  <c r="X92" i="25"/>
  <c r="W93" i="25"/>
  <c r="X93" i="25"/>
  <c r="W94" i="25"/>
  <c r="X94" i="25"/>
  <c r="W95" i="25"/>
  <c r="X95" i="25"/>
  <c r="W96" i="25"/>
  <c r="X96" i="25"/>
  <c r="W97" i="25"/>
  <c r="X97" i="25"/>
  <c r="W98" i="25"/>
  <c r="X98" i="25"/>
  <c r="W99" i="25"/>
  <c r="X99" i="25"/>
  <c r="W100" i="25"/>
  <c r="X100" i="25"/>
  <c r="W101" i="25"/>
  <c r="X101" i="25"/>
  <c r="W102" i="25"/>
  <c r="X102" i="25"/>
  <c r="W103" i="25"/>
  <c r="X103" i="25"/>
  <c r="X3" i="25"/>
  <c r="W3" i="25"/>
  <c r="X122" i="25"/>
  <c r="W122" i="25"/>
  <c r="Q3" i="25"/>
  <c r="R3" i="25"/>
  <c r="S3" i="25"/>
  <c r="T3" i="25"/>
  <c r="Q4" i="25"/>
  <c r="R4" i="25"/>
  <c r="S4" i="25"/>
  <c r="T4" i="25"/>
  <c r="Q5" i="25"/>
  <c r="R5" i="25"/>
  <c r="S5" i="25"/>
  <c r="T5" i="25"/>
  <c r="Q6" i="25"/>
  <c r="R6" i="25"/>
  <c r="S6" i="25"/>
  <c r="T6" i="25"/>
  <c r="Q7" i="25"/>
  <c r="R7" i="25"/>
  <c r="S7" i="25"/>
  <c r="T7" i="25"/>
  <c r="Q8" i="25"/>
  <c r="R8" i="25"/>
  <c r="S8" i="25"/>
  <c r="T8" i="25"/>
  <c r="Q9" i="25"/>
  <c r="R9" i="25"/>
  <c r="S9" i="25"/>
  <c r="T9" i="25"/>
  <c r="Q10" i="25"/>
  <c r="R10" i="25"/>
  <c r="S10" i="25"/>
  <c r="T10" i="25"/>
  <c r="Q11" i="25"/>
  <c r="R11" i="25"/>
  <c r="S11" i="25"/>
  <c r="T11" i="25"/>
  <c r="Q12" i="25"/>
  <c r="R12" i="25"/>
  <c r="S12" i="25"/>
  <c r="T12" i="25"/>
  <c r="Q13" i="25"/>
  <c r="R13" i="25"/>
  <c r="S13" i="25"/>
  <c r="T13" i="25"/>
  <c r="Q14" i="25"/>
  <c r="R14" i="25"/>
  <c r="S14" i="25"/>
  <c r="T14" i="25"/>
  <c r="Q15" i="25"/>
  <c r="R15" i="25"/>
  <c r="S15" i="25"/>
  <c r="T15" i="25"/>
  <c r="Q16" i="25"/>
  <c r="R16" i="25"/>
  <c r="S16" i="25"/>
  <c r="T16" i="25"/>
  <c r="Q17" i="25"/>
  <c r="R17" i="25"/>
  <c r="S17" i="25"/>
  <c r="T17" i="25"/>
  <c r="Q18" i="25"/>
  <c r="R18" i="25"/>
  <c r="S18" i="25"/>
  <c r="T18" i="25"/>
  <c r="Q19" i="25"/>
  <c r="R19" i="25"/>
  <c r="S19" i="25"/>
  <c r="T19" i="25"/>
  <c r="Q20" i="25"/>
  <c r="R20" i="25"/>
  <c r="S20" i="25"/>
  <c r="T20" i="25"/>
  <c r="Q21" i="25"/>
  <c r="R21" i="25"/>
  <c r="S21" i="25"/>
  <c r="T21" i="25"/>
  <c r="Q22" i="25"/>
  <c r="R22" i="25"/>
  <c r="S22" i="25"/>
  <c r="T22" i="25"/>
  <c r="Q23" i="25"/>
  <c r="R23" i="25"/>
  <c r="S23" i="25"/>
  <c r="T23" i="25"/>
  <c r="Q24" i="25"/>
  <c r="R24" i="25"/>
  <c r="S24" i="25"/>
  <c r="T24" i="25"/>
  <c r="Q25" i="25"/>
  <c r="R25" i="25"/>
  <c r="S25" i="25"/>
  <c r="T25" i="25"/>
  <c r="Q26" i="25"/>
  <c r="R26" i="25"/>
  <c r="S26" i="25"/>
  <c r="T26" i="25"/>
  <c r="Q27" i="25"/>
  <c r="R27" i="25"/>
  <c r="S27" i="25"/>
  <c r="T27" i="25"/>
  <c r="Q28" i="25"/>
  <c r="R28" i="25"/>
  <c r="S28" i="25"/>
  <c r="T28" i="25"/>
  <c r="Q29" i="25"/>
  <c r="R29" i="25"/>
  <c r="S29" i="25"/>
  <c r="T29" i="25"/>
  <c r="Q30" i="25"/>
  <c r="R30" i="25"/>
  <c r="S30" i="25"/>
  <c r="T30" i="25"/>
  <c r="Q31" i="25"/>
  <c r="R31" i="25"/>
  <c r="S31" i="25"/>
  <c r="T31" i="25"/>
  <c r="Q32" i="25"/>
  <c r="R32" i="25"/>
  <c r="S32" i="25"/>
  <c r="T32" i="25"/>
  <c r="Q33" i="25"/>
  <c r="R33" i="25"/>
  <c r="S33" i="25"/>
  <c r="T33" i="25"/>
  <c r="Q34" i="25"/>
  <c r="R34" i="25"/>
  <c r="S34" i="25"/>
  <c r="T34" i="25"/>
  <c r="Q35" i="25"/>
  <c r="R35" i="25"/>
  <c r="S35" i="25"/>
  <c r="T35" i="25"/>
  <c r="Q36" i="25"/>
  <c r="R36" i="25"/>
  <c r="S36" i="25"/>
  <c r="T36" i="25"/>
  <c r="Q37" i="25"/>
  <c r="R37" i="25"/>
  <c r="S37" i="25"/>
  <c r="T37" i="25"/>
  <c r="Q38" i="25"/>
  <c r="R38" i="25"/>
  <c r="S38" i="25"/>
  <c r="T38" i="25"/>
  <c r="Q39" i="25"/>
  <c r="R39" i="25"/>
  <c r="S39" i="25"/>
  <c r="T39" i="25"/>
  <c r="Q40" i="25"/>
  <c r="R40" i="25"/>
  <c r="S40" i="25"/>
  <c r="T40" i="25"/>
  <c r="Q41" i="25"/>
  <c r="R41" i="25"/>
  <c r="S41" i="25"/>
  <c r="T41" i="25"/>
  <c r="Q42" i="25"/>
  <c r="R42" i="25"/>
  <c r="S42" i="25"/>
  <c r="T42" i="25"/>
  <c r="Q43" i="25"/>
  <c r="R43" i="25"/>
  <c r="S43" i="25"/>
  <c r="T43" i="25"/>
  <c r="Q44" i="25"/>
  <c r="R44" i="25"/>
  <c r="S44" i="25"/>
  <c r="T44" i="25"/>
  <c r="Q45" i="25"/>
  <c r="R45" i="25"/>
  <c r="S45" i="25"/>
  <c r="T45" i="25"/>
  <c r="Q46" i="25"/>
  <c r="R46" i="25"/>
  <c r="S46" i="25"/>
  <c r="T46" i="25"/>
  <c r="Q47" i="25"/>
  <c r="R47" i="25"/>
  <c r="S47" i="25"/>
  <c r="T47" i="25"/>
  <c r="Q48" i="25"/>
  <c r="R48" i="25"/>
  <c r="S48" i="25"/>
  <c r="T48" i="25"/>
  <c r="Q49" i="25"/>
  <c r="R49" i="25"/>
  <c r="S49" i="25"/>
  <c r="T49" i="25"/>
  <c r="Q50" i="25"/>
  <c r="R50" i="25"/>
  <c r="S50" i="25"/>
  <c r="T50" i="25"/>
  <c r="Q51" i="25"/>
  <c r="R51" i="25"/>
  <c r="S51" i="25"/>
  <c r="T51" i="25"/>
  <c r="Q52" i="25"/>
  <c r="R52" i="25"/>
  <c r="S52" i="25"/>
  <c r="T52" i="25"/>
  <c r="Q53" i="25"/>
  <c r="R53" i="25"/>
  <c r="S53" i="25"/>
  <c r="T53" i="25"/>
  <c r="Q54" i="25"/>
  <c r="R54" i="25"/>
  <c r="S54" i="25"/>
  <c r="T54" i="25"/>
  <c r="Q55" i="25"/>
  <c r="R55" i="25"/>
  <c r="S55" i="25"/>
  <c r="T55" i="25"/>
  <c r="Q56" i="25"/>
  <c r="R56" i="25"/>
  <c r="S56" i="25"/>
  <c r="T56" i="25"/>
  <c r="Q57" i="25"/>
  <c r="R57" i="25"/>
  <c r="S57" i="25"/>
  <c r="T57" i="25"/>
  <c r="Q58" i="25"/>
  <c r="R58" i="25"/>
  <c r="S58" i="25"/>
  <c r="T58" i="25"/>
  <c r="Q59" i="25"/>
  <c r="R59" i="25"/>
  <c r="S59" i="25"/>
  <c r="T59" i="25"/>
  <c r="Q60" i="25"/>
  <c r="R60" i="25"/>
  <c r="S60" i="25"/>
  <c r="T60" i="25"/>
  <c r="Q61" i="25"/>
  <c r="R61" i="25"/>
  <c r="S61" i="25"/>
  <c r="T61" i="25"/>
  <c r="Q62" i="25"/>
  <c r="R62" i="25"/>
  <c r="S62" i="25"/>
  <c r="T62" i="25"/>
  <c r="Q63" i="25"/>
  <c r="R63" i="25"/>
  <c r="S63" i="25"/>
  <c r="T63" i="25"/>
  <c r="Q64" i="25"/>
  <c r="R64" i="25"/>
  <c r="S64" i="25"/>
  <c r="T64" i="25"/>
  <c r="Q65" i="25"/>
  <c r="R65" i="25"/>
  <c r="S65" i="25"/>
  <c r="T65" i="25"/>
  <c r="Q66" i="25"/>
  <c r="R66" i="25"/>
  <c r="S66" i="25"/>
  <c r="T66" i="25"/>
  <c r="Q67" i="25"/>
  <c r="R67" i="25"/>
  <c r="S67" i="25"/>
  <c r="T67" i="25"/>
  <c r="Q68" i="25"/>
  <c r="R68" i="25"/>
  <c r="S68" i="25"/>
  <c r="T68" i="25"/>
  <c r="Q69" i="25"/>
  <c r="R69" i="25"/>
  <c r="S69" i="25"/>
  <c r="T69" i="25"/>
  <c r="Q70" i="25"/>
  <c r="R70" i="25"/>
  <c r="S70" i="25"/>
  <c r="T70" i="25"/>
  <c r="Q71" i="25"/>
  <c r="R71" i="25"/>
  <c r="S71" i="25"/>
  <c r="T71" i="25"/>
  <c r="Q72" i="25"/>
  <c r="R72" i="25"/>
  <c r="S72" i="25"/>
  <c r="T72" i="25"/>
  <c r="Q73" i="25"/>
  <c r="R73" i="25"/>
  <c r="S73" i="25"/>
  <c r="T73" i="25"/>
  <c r="Q74" i="25"/>
  <c r="R74" i="25"/>
  <c r="S74" i="25"/>
  <c r="T74" i="25"/>
  <c r="Q75" i="25"/>
  <c r="R75" i="25"/>
  <c r="S75" i="25"/>
  <c r="T75" i="25"/>
  <c r="Q76" i="25"/>
  <c r="R76" i="25"/>
  <c r="S76" i="25"/>
  <c r="T76" i="25"/>
  <c r="Q77" i="25"/>
  <c r="R77" i="25"/>
  <c r="S77" i="25"/>
  <c r="T77" i="25"/>
  <c r="Q78" i="25"/>
  <c r="R78" i="25"/>
  <c r="S78" i="25"/>
  <c r="T78" i="25"/>
  <c r="Q79" i="25"/>
  <c r="R79" i="25"/>
  <c r="S79" i="25"/>
  <c r="T79" i="25"/>
  <c r="Q80" i="25"/>
  <c r="R80" i="25"/>
  <c r="S80" i="25"/>
  <c r="T80" i="25"/>
  <c r="Q81" i="25"/>
  <c r="R81" i="25"/>
  <c r="S81" i="25"/>
  <c r="T81" i="25"/>
  <c r="Q82" i="25"/>
  <c r="R82" i="25"/>
  <c r="S82" i="25"/>
  <c r="T82" i="25"/>
  <c r="Q83" i="25"/>
  <c r="R83" i="25"/>
  <c r="S83" i="25"/>
  <c r="T83" i="25"/>
  <c r="Q84" i="25"/>
  <c r="R84" i="25"/>
  <c r="S84" i="25"/>
  <c r="T84" i="25"/>
  <c r="Q85" i="25"/>
  <c r="R85" i="25"/>
  <c r="S85" i="25"/>
  <c r="T85" i="25"/>
  <c r="Q86" i="25"/>
  <c r="R86" i="25"/>
  <c r="S86" i="25"/>
  <c r="T86" i="25"/>
  <c r="Q87" i="25"/>
  <c r="R87" i="25"/>
  <c r="S87" i="25"/>
  <c r="T87" i="25"/>
  <c r="Q88" i="25"/>
  <c r="R88" i="25"/>
  <c r="S88" i="25"/>
  <c r="T88" i="25"/>
  <c r="Q89" i="25"/>
  <c r="R89" i="25"/>
  <c r="S89" i="25"/>
  <c r="T89" i="25"/>
  <c r="Q90" i="25"/>
  <c r="R90" i="25"/>
  <c r="S90" i="25"/>
  <c r="T90" i="25"/>
  <c r="Q91" i="25"/>
  <c r="R91" i="25"/>
  <c r="S91" i="25"/>
  <c r="T91" i="25"/>
  <c r="Q92" i="25"/>
  <c r="R92" i="25"/>
  <c r="S92" i="25"/>
  <c r="T92" i="25"/>
  <c r="Q93" i="25"/>
  <c r="R93" i="25"/>
  <c r="S93" i="25"/>
  <c r="T93" i="25"/>
  <c r="Q94" i="25"/>
  <c r="R94" i="25"/>
  <c r="S94" i="25"/>
  <c r="T94" i="25"/>
  <c r="Q95" i="25"/>
  <c r="R95" i="25"/>
  <c r="S95" i="25"/>
  <c r="T95" i="25"/>
  <c r="Q96" i="25"/>
  <c r="R96" i="25"/>
  <c r="S96" i="25"/>
  <c r="T96" i="25"/>
  <c r="Q97" i="25"/>
  <c r="R97" i="25"/>
  <c r="S97" i="25"/>
  <c r="T97" i="25"/>
  <c r="Q98" i="25"/>
  <c r="R98" i="25"/>
  <c r="S98" i="25"/>
  <c r="T98" i="25"/>
  <c r="Q99" i="25"/>
  <c r="R99" i="25"/>
  <c r="S99" i="25"/>
  <c r="T99" i="25"/>
  <c r="Q100" i="25"/>
  <c r="R100" i="25"/>
  <c r="S100" i="25"/>
  <c r="T100" i="25"/>
  <c r="Q101" i="25"/>
  <c r="R101" i="25"/>
  <c r="S101" i="25"/>
  <c r="T101" i="25"/>
  <c r="Q102" i="25"/>
  <c r="R102" i="25"/>
  <c r="S102" i="25"/>
  <c r="T102" i="25"/>
  <c r="Q103" i="25"/>
  <c r="R103" i="25"/>
  <c r="S103" i="25"/>
  <c r="T103" i="25"/>
  <c r="Q104" i="25"/>
  <c r="R104" i="25"/>
  <c r="S104" i="25"/>
  <c r="T104" i="25"/>
  <c r="Q105" i="25"/>
  <c r="R105" i="25"/>
  <c r="S105" i="25"/>
  <c r="T105" i="25"/>
  <c r="Q106" i="25"/>
  <c r="R106" i="25"/>
  <c r="S106" i="25"/>
  <c r="T106" i="25"/>
  <c r="Q107" i="25"/>
  <c r="R107" i="25"/>
  <c r="S107" i="25"/>
  <c r="T107" i="25"/>
  <c r="Q108" i="25"/>
  <c r="R108" i="25"/>
  <c r="S108" i="25"/>
  <c r="T108" i="25"/>
  <c r="Q109" i="25"/>
  <c r="R109" i="25"/>
  <c r="S109" i="25"/>
  <c r="T109" i="25"/>
  <c r="Q110" i="25"/>
  <c r="R110" i="25"/>
  <c r="S110" i="25"/>
  <c r="T110" i="25"/>
  <c r="Q111" i="25"/>
  <c r="R111" i="25"/>
  <c r="S111" i="25"/>
  <c r="T111" i="25"/>
  <c r="Q112" i="25"/>
  <c r="R112" i="25"/>
  <c r="S112" i="25"/>
  <c r="T112" i="25"/>
  <c r="Q113" i="25"/>
  <c r="R113" i="25"/>
  <c r="S113" i="25"/>
  <c r="T113" i="25"/>
  <c r="Q114" i="25"/>
  <c r="R114" i="25"/>
  <c r="S114" i="25"/>
  <c r="T114" i="25"/>
  <c r="Q115" i="25"/>
  <c r="R115" i="25"/>
  <c r="S115" i="25"/>
  <c r="T115" i="25"/>
  <c r="Q116" i="25"/>
  <c r="R116" i="25"/>
  <c r="S116" i="25"/>
  <c r="T116" i="25"/>
  <c r="Q117" i="25"/>
  <c r="R117" i="25"/>
  <c r="S117" i="25"/>
  <c r="T117" i="25"/>
  <c r="Q118" i="25"/>
  <c r="R118" i="25"/>
  <c r="S118" i="25"/>
  <c r="T118" i="25"/>
  <c r="Q119" i="25"/>
  <c r="R119" i="25"/>
  <c r="S119" i="25"/>
  <c r="T119" i="25"/>
  <c r="Q120" i="25"/>
  <c r="R120" i="25"/>
  <c r="S120" i="25"/>
  <c r="T120" i="25"/>
  <c r="R121" i="25"/>
  <c r="S121" i="25"/>
  <c r="T121" i="25"/>
  <c r="T2" i="25"/>
  <c r="S2" i="25"/>
  <c r="R2" i="25"/>
  <c r="Q2" i="25"/>
  <c r="P3" i="25"/>
  <c r="P4" i="25"/>
  <c r="P5" i="25"/>
  <c r="P6" i="25"/>
  <c r="P7" i="25"/>
  <c r="P8" i="25"/>
  <c r="P9" i="25"/>
  <c r="P10" i="25"/>
  <c r="P11" i="25"/>
  <c r="P12" i="25"/>
  <c r="P13" i="25"/>
  <c r="P14" i="25"/>
  <c r="P15" i="25"/>
  <c r="P16" i="25"/>
  <c r="P17" i="25"/>
  <c r="P18" i="25"/>
  <c r="P19" i="25"/>
  <c r="P20" i="25"/>
  <c r="P21" i="25"/>
  <c r="P22" i="25"/>
  <c r="P23" i="25"/>
  <c r="P24" i="25"/>
  <c r="P25" i="25"/>
  <c r="P26" i="25"/>
  <c r="P27" i="25"/>
  <c r="P28" i="25"/>
  <c r="P29" i="25"/>
  <c r="P30" i="25"/>
  <c r="P31" i="25"/>
  <c r="P32" i="25"/>
  <c r="P33" i="25"/>
  <c r="P34" i="25"/>
  <c r="P35" i="25"/>
  <c r="P36" i="25"/>
  <c r="P37" i="25"/>
  <c r="P38" i="25"/>
  <c r="P39" i="25"/>
  <c r="P40" i="25"/>
  <c r="P41" i="25"/>
  <c r="P42" i="25"/>
  <c r="P43" i="25"/>
  <c r="P44" i="25"/>
  <c r="P45" i="25"/>
  <c r="P46" i="25"/>
  <c r="P47" i="25"/>
  <c r="P48" i="25"/>
  <c r="P49" i="25"/>
  <c r="P50" i="25"/>
  <c r="P51" i="25"/>
  <c r="P52" i="25"/>
  <c r="P53" i="25"/>
  <c r="P54" i="25"/>
  <c r="P55" i="25"/>
  <c r="P56" i="25"/>
  <c r="P57" i="25"/>
  <c r="P58" i="25"/>
  <c r="P59" i="25"/>
  <c r="P60" i="25"/>
  <c r="P61" i="25"/>
  <c r="P62" i="25"/>
  <c r="P63" i="25"/>
  <c r="P64" i="25"/>
  <c r="P65" i="25"/>
  <c r="P66" i="25"/>
  <c r="P67" i="25"/>
  <c r="P68" i="25"/>
  <c r="P69" i="25"/>
  <c r="P70" i="25"/>
  <c r="P71" i="25"/>
  <c r="P72" i="25"/>
  <c r="P73" i="25"/>
  <c r="P74" i="25"/>
  <c r="P75" i="25"/>
  <c r="P76" i="25"/>
  <c r="P77" i="25"/>
  <c r="P78" i="25"/>
  <c r="P79" i="25"/>
  <c r="P80" i="25"/>
  <c r="P81" i="25"/>
  <c r="P82" i="25"/>
  <c r="P83" i="25"/>
  <c r="P84" i="25"/>
  <c r="P85" i="25"/>
  <c r="P86" i="25"/>
  <c r="P87" i="25"/>
  <c r="P88" i="25"/>
  <c r="P89" i="25"/>
  <c r="P90" i="25"/>
  <c r="P91" i="25"/>
  <c r="P92" i="25"/>
  <c r="P93" i="25"/>
  <c r="P94" i="25"/>
  <c r="P95" i="25"/>
  <c r="P96" i="25"/>
  <c r="P97" i="25"/>
  <c r="P98" i="25"/>
  <c r="P99" i="25"/>
  <c r="P100" i="25"/>
  <c r="P101" i="25"/>
  <c r="P102" i="25"/>
  <c r="P103" i="25"/>
  <c r="P104" i="25"/>
  <c r="P105" i="25"/>
  <c r="P106" i="25"/>
  <c r="P107" i="25"/>
  <c r="P108" i="25"/>
  <c r="P109" i="25"/>
  <c r="P110" i="25"/>
  <c r="P111" i="25"/>
  <c r="P112" i="25"/>
  <c r="P113" i="25"/>
  <c r="P114" i="25"/>
  <c r="P115" i="25"/>
  <c r="P116" i="25"/>
  <c r="P117" i="25"/>
  <c r="P118" i="25"/>
  <c r="P119" i="25"/>
  <c r="P120" i="25"/>
  <c r="P121" i="25"/>
  <c r="P2" i="25"/>
  <c r="P187" i="25"/>
  <c r="P188" i="25"/>
  <c r="P189" i="25"/>
  <c r="P190" i="25"/>
  <c r="P191" i="25"/>
  <c r="P192" i="25"/>
  <c r="P193" i="25"/>
  <c r="P194" i="25"/>
  <c r="P195" i="25"/>
  <c r="P196" i="25"/>
  <c r="P197" i="25"/>
  <c r="P198" i="25"/>
  <c r="P199" i="25"/>
  <c r="P200" i="25"/>
  <c r="P201" i="25"/>
  <c r="P202" i="25"/>
  <c r="P203" i="25"/>
  <c r="P204" i="25"/>
  <c r="P205" i="25"/>
  <c r="P206" i="25"/>
  <c r="P207" i="25"/>
  <c r="P208" i="25"/>
  <c r="P209" i="25"/>
  <c r="P210" i="25"/>
  <c r="P211" i="25"/>
  <c r="P212" i="25"/>
  <c r="P213" i="25"/>
  <c r="P214" i="25"/>
  <c r="P215" i="25"/>
  <c r="P216" i="25"/>
  <c r="P217" i="25"/>
  <c r="P218" i="25"/>
  <c r="P219" i="25"/>
  <c r="P220" i="25"/>
  <c r="P221" i="25"/>
  <c r="P222" i="25"/>
  <c r="P223" i="25"/>
  <c r="P224" i="25"/>
  <c r="P225" i="25"/>
  <c r="P226" i="25"/>
  <c r="P227" i="25"/>
  <c r="P228" i="25"/>
  <c r="P229" i="25"/>
  <c r="P230" i="25"/>
  <c r="P231" i="25"/>
  <c r="P232" i="25"/>
  <c r="P233" i="25"/>
  <c r="P234" i="25"/>
  <c r="P235" i="25"/>
  <c r="P236" i="25"/>
  <c r="P237" i="25"/>
  <c r="P238" i="25"/>
  <c r="P239" i="25"/>
  <c r="P240" i="25"/>
  <c r="P241" i="25"/>
  <c r="P242" i="25"/>
  <c r="P243" i="25"/>
  <c r="P244" i="25"/>
  <c r="P245" i="25"/>
  <c r="P246" i="25"/>
  <c r="P247" i="25"/>
  <c r="P123" i="25"/>
  <c r="P124" i="25"/>
  <c r="P125" i="25"/>
  <c r="P126" i="25"/>
  <c r="P127" i="25"/>
  <c r="P128" i="25"/>
  <c r="P129" i="25"/>
  <c r="P130" i="25"/>
  <c r="P131" i="25"/>
  <c r="P132" i="25"/>
  <c r="P133" i="25"/>
  <c r="P134" i="25"/>
  <c r="P135" i="25"/>
  <c r="P136" i="25"/>
  <c r="P137" i="25"/>
  <c r="P138" i="25"/>
  <c r="P139" i="25"/>
  <c r="P140" i="25"/>
  <c r="P141" i="25"/>
  <c r="P142" i="25"/>
  <c r="P143" i="25"/>
  <c r="P144" i="25"/>
  <c r="P145" i="25"/>
  <c r="P146" i="25"/>
  <c r="P147" i="25"/>
  <c r="P148" i="25"/>
  <c r="P149" i="25"/>
  <c r="P150" i="25"/>
  <c r="P151" i="25"/>
  <c r="P152" i="25"/>
  <c r="P153" i="25"/>
  <c r="P154" i="25"/>
  <c r="P155" i="25"/>
  <c r="P156" i="25"/>
  <c r="P157" i="25"/>
  <c r="P158" i="25"/>
  <c r="P159" i="25"/>
  <c r="P160" i="25"/>
  <c r="P161" i="25"/>
  <c r="P162" i="25"/>
  <c r="P163" i="25"/>
  <c r="P164" i="25"/>
  <c r="P165" i="25"/>
  <c r="P166" i="25"/>
  <c r="P167" i="25"/>
  <c r="P168" i="25"/>
  <c r="P169" i="25"/>
  <c r="P170" i="25"/>
  <c r="P171" i="25"/>
  <c r="P172" i="25"/>
  <c r="P173" i="25"/>
  <c r="P174" i="25"/>
  <c r="P175" i="25"/>
  <c r="P176" i="25"/>
  <c r="P177" i="25"/>
  <c r="P178" i="25"/>
  <c r="P179" i="25"/>
  <c r="P180" i="25"/>
  <c r="P181" i="25"/>
  <c r="P182" i="25"/>
  <c r="P183" i="25"/>
  <c r="P184" i="25"/>
  <c r="P185" i="25"/>
  <c r="O2" i="25"/>
  <c r="M3" i="24"/>
  <c r="M4" i="24"/>
  <c r="M5" i="24"/>
  <c r="M6" i="24"/>
  <c r="M7" i="24"/>
  <c r="M8" i="24"/>
  <c r="M9" i="24"/>
  <c r="M10" i="24"/>
  <c r="M11" i="24"/>
  <c r="M12" i="24"/>
  <c r="M13" i="24"/>
  <c r="M14" i="24"/>
  <c r="M15" i="24"/>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M49" i="24"/>
  <c r="M50" i="24"/>
  <c r="M51" i="24"/>
  <c r="M52" i="24"/>
  <c r="M53" i="24"/>
  <c r="M54" i="24"/>
  <c r="M55" i="24"/>
  <c r="M56" i="24"/>
  <c r="M57" i="24"/>
  <c r="M58" i="24"/>
  <c r="M59" i="24"/>
  <c r="M60" i="24"/>
  <c r="M61" i="24"/>
  <c r="M62" i="24"/>
  <c r="M63" i="24"/>
  <c r="M64" i="24"/>
  <c r="M65" i="24"/>
  <c r="M66" i="24"/>
  <c r="M67" i="24"/>
  <c r="M68" i="24"/>
  <c r="M69" i="24"/>
  <c r="M70" i="24"/>
  <c r="M71" i="24"/>
  <c r="M72" i="24"/>
  <c r="M73" i="24"/>
  <c r="M74" i="24"/>
  <c r="M75" i="24"/>
  <c r="M76" i="24"/>
  <c r="M77" i="24"/>
  <c r="M78" i="24"/>
  <c r="M79" i="24"/>
  <c r="M80" i="24"/>
  <c r="M81" i="24"/>
  <c r="M82" i="24"/>
  <c r="M83" i="24"/>
  <c r="M84" i="24"/>
  <c r="M85" i="24"/>
  <c r="M86" i="24"/>
  <c r="M87" i="24"/>
  <c r="M88" i="24"/>
  <c r="M89" i="24"/>
  <c r="M90" i="24"/>
  <c r="M91" i="24"/>
  <c r="M92" i="24"/>
  <c r="M93" i="24"/>
  <c r="M94" i="24"/>
  <c r="M95" i="24"/>
  <c r="M96" i="24"/>
  <c r="M97" i="24"/>
  <c r="M98" i="24"/>
  <c r="M99" i="24"/>
  <c r="M100" i="24"/>
  <c r="M101" i="24"/>
  <c r="M102" i="24"/>
  <c r="M2" i="24"/>
  <c r="X230" i="25"/>
  <c r="W230" i="25"/>
  <c r="X229" i="25"/>
  <c r="W229" i="25"/>
  <c r="X228" i="25"/>
  <c r="W228" i="25"/>
  <c r="X227" i="25"/>
  <c r="W227" i="25"/>
  <c r="X226" i="25"/>
  <c r="W226" i="25"/>
  <c r="X225" i="25"/>
  <c r="W225" i="25"/>
  <c r="X224" i="25"/>
  <c r="W224" i="25"/>
  <c r="X223" i="25"/>
  <c r="W223" i="25"/>
  <c r="X222" i="25"/>
  <c r="W222" i="25"/>
  <c r="X221" i="25"/>
  <c r="W221" i="25"/>
  <c r="X220" i="25"/>
  <c r="W220" i="25"/>
  <c r="X219" i="25"/>
  <c r="W219" i="25"/>
  <c r="X218" i="25"/>
  <c r="W218" i="25"/>
  <c r="X217" i="25"/>
  <c r="W217" i="25"/>
  <c r="X216" i="25"/>
  <c r="W216" i="25"/>
  <c r="X215" i="25"/>
  <c r="W215" i="25"/>
  <c r="X214" i="25"/>
  <c r="W214" i="25"/>
  <c r="X213" i="25"/>
  <c r="W213" i="25"/>
  <c r="X212" i="25"/>
  <c r="W212" i="25"/>
  <c r="X211" i="25"/>
  <c r="W211" i="25"/>
  <c r="X210" i="25"/>
  <c r="W210" i="25"/>
  <c r="X209" i="25"/>
  <c r="W209" i="25"/>
  <c r="X208" i="25"/>
  <c r="W208" i="25"/>
  <c r="X207" i="25"/>
  <c r="W207" i="25"/>
  <c r="X206" i="25"/>
  <c r="W206" i="25"/>
  <c r="X205" i="25"/>
  <c r="W205" i="25"/>
  <c r="X204" i="25"/>
  <c r="W204" i="25"/>
  <c r="X203" i="25"/>
  <c r="W203" i="25"/>
  <c r="X202" i="25"/>
  <c r="W202" i="25"/>
  <c r="X201" i="25"/>
  <c r="W201" i="25"/>
  <c r="X200" i="25"/>
  <c r="W200" i="25"/>
  <c r="X199" i="25"/>
  <c r="W199" i="25"/>
  <c r="X198" i="25"/>
  <c r="W198" i="25"/>
  <c r="X197" i="25"/>
  <c r="W197" i="25"/>
  <c r="X196" i="25"/>
  <c r="W196" i="25"/>
  <c r="X195" i="25"/>
  <c r="W195" i="25"/>
  <c r="X194" i="25"/>
  <c r="W194" i="25"/>
  <c r="X193" i="25"/>
  <c r="W193" i="25"/>
  <c r="X192" i="25"/>
  <c r="W192" i="25"/>
  <c r="X191" i="25"/>
  <c r="W191" i="25"/>
  <c r="X190" i="25"/>
  <c r="W190" i="25"/>
  <c r="X189" i="25"/>
  <c r="W189" i="25"/>
  <c r="X188" i="25"/>
  <c r="W188" i="25"/>
  <c r="X187" i="25"/>
  <c r="W187" i="25"/>
  <c r="X186" i="25"/>
  <c r="W186" i="25"/>
  <c r="P186" i="25"/>
  <c r="X185" i="25"/>
  <c r="W185" i="25"/>
  <c r="X184" i="25"/>
  <c r="W184" i="25"/>
  <c r="X183" i="25"/>
  <c r="W183" i="25"/>
  <c r="X182" i="25"/>
  <c r="W182" i="25"/>
  <c r="X181" i="25"/>
  <c r="W181" i="25"/>
  <c r="X180" i="25"/>
  <c r="W180" i="25"/>
  <c r="X179" i="25"/>
  <c r="W179" i="25"/>
  <c r="X178" i="25"/>
  <c r="W178" i="25"/>
  <c r="X177" i="25"/>
  <c r="W177" i="25"/>
  <c r="X176" i="25"/>
  <c r="W176" i="25"/>
  <c r="X175" i="25"/>
  <c r="W175" i="25"/>
  <c r="X174" i="25"/>
  <c r="W174" i="25"/>
  <c r="X173" i="25"/>
  <c r="W173" i="25"/>
  <c r="X172" i="25"/>
  <c r="W172" i="25"/>
  <c r="X171" i="25"/>
  <c r="W171" i="25"/>
  <c r="X170" i="25"/>
  <c r="W170" i="25"/>
  <c r="X169" i="25"/>
  <c r="W169" i="25"/>
  <c r="X168" i="25"/>
  <c r="W168" i="25"/>
  <c r="X167" i="25"/>
  <c r="W167" i="25"/>
  <c r="X166" i="25"/>
  <c r="W166" i="25"/>
  <c r="X165" i="25"/>
  <c r="W165" i="25"/>
  <c r="X164" i="25"/>
  <c r="W164" i="25"/>
  <c r="X163" i="25"/>
  <c r="W163" i="25"/>
  <c r="X162" i="25"/>
  <c r="W162" i="25"/>
  <c r="X161" i="25"/>
  <c r="X160" i="25"/>
  <c r="W160" i="25"/>
  <c r="X159" i="25"/>
  <c r="W159" i="25"/>
  <c r="X158" i="25"/>
  <c r="W158" i="25"/>
  <c r="X157" i="25"/>
  <c r="W157" i="25"/>
  <c r="X156" i="25"/>
  <c r="W156" i="25"/>
  <c r="X155" i="25"/>
  <c r="W155" i="25"/>
  <c r="X154" i="25"/>
  <c r="W154" i="25"/>
  <c r="X153" i="25"/>
  <c r="W153" i="25"/>
  <c r="X152" i="25"/>
  <c r="W152" i="25"/>
  <c r="X151" i="25"/>
  <c r="W151" i="25"/>
  <c r="X150" i="25"/>
  <c r="W150" i="25"/>
  <c r="X149" i="25"/>
  <c r="W149" i="25"/>
  <c r="X148" i="25"/>
  <c r="W148" i="25"/>
  <c r="X147" i="25"/>
  <c r="W147" i="25"/>
  <c r="X146" i="25"/>
  <c r="W146" i="25"/>
  <c r="X145" i="25"/>
  <c r="W145" i="25"/>
  <c r="X144" i="25"/>
  <c r="W144" i="25"/>
  <c r="X143" i="25"/>
  <c r="W143" i="25"/>
  <c r="X142" i="25"/>
  <c r="W142" i="25"/>
  <c r="X141" i="25"/>
  <c r="W141" i="25"/>
  <c r="X140" i="25"/>
  <c r="W140" i="25"/>
  <c r="X139" i="25"/>
  <c r="W139" i="25"/>
  <c r="X138" i="25"/>
  <c r="W138" i="25"/>
  <c r="X137" i="25"/>
  <c r="W137" i="25"/>
  <c r="X136" i="25"/>
  <c r="W136" i="25"/>
  <c r="X135" i="25"/>
  <c r="W135" i="25"/>
  <c r="X134" i="25"/>
  <c r="W134" i="25"/>
  <c r="X133" i="25"/>
  <c r="W133" i="25"/>
  <c r="X132" i="25"/>
  <c r="W132" i="25"/>
  <c r="X131" i="25"/>
  <c r="W131" i="25"/>
  <c r="X130" i="25"/>
  <c r="W130" i="25"/>
  <c r="X129" i="25"/>
  <c r="W129" i="25"/>
  <c r="X128" i="25"/>
  <c r="W128" i="25"/>
  <c r="X127" i="25"/>
  <c r="W127" i="25"/>
  <c r="X126" i="25"/>
  <c r="W126" i="25"/>
  <c r="X125" i="25"/>
  <c r="W125" i="25"/>
  <c r="X124" i="25"/>
  <c r="W124" i="25"/>
  <c r="X123" i="25"/>
  <c r="W123" i="25"/>
  <c r="P122" i="25"/>
  <c r="X121" i="25"/>
  <c r="W121" i="25"/>
  <c r="X120" i="25"/>
  <c r="W120" i="25"/>
  <c r="X119" i="25"/>
  <c r="W119" i="25"/>
  <c r="X118" i="25"/>
  <c r="W118" i="25"/>
  <c r="X117" i="25"/>
  <c r="W117" i="25"/>
  <c r="X116" i="25"/>
  <c r="W116" i="25"/>
  <c r="X115" i="25"/>
  <c r="W115" i="25"/>
  <c r="X114" i="25"/>
  <c r="W114" i="25"/>
  <c r="X113" i="25"/>
  <c r="W113" i="25"/>
  <c r="X112" i="25"/>
  <c r="W112" i="25"/>
  <c r="X111" i="25"/>
  <c r="W111" i="25"/>
  <c r="X110" i="25"/>
  <c r="W110" i="25"/>
  <c r="X109" i="25"/>
  <c r="W109" i="25"/>
  <c r="X108" i="25"/>
  <c r="W108" i="25"/>
  <c r="X107" i="25"/>
  <c r="W107" i="25"/>
  <c r="X106" i="25"/>
  <c r="W106" i="25"/>
  <c r="X105" i="25"/>
  <c r="W105" i="25"/>
  <c r="X104" i="25"/>
  <c r="W104" i="25"/>
  <c r="Q192" i="2"/>
  <c r="P192" i="2"/>
  <c r="S192" i="2" s="1"/>
  <c r="O192" i="2"/>
  <c r="R192" i="2" s="1"/>
  <c r="O191" i="2"/>
  <c r="R191" i="2" s="1"/>
  <c r="F3" i="23"/>
  <c r="G3" i="23"/>
  <c r="F4" i="23"/>
  <c r="G4" i="23"/>
  <c r="F5" i="23"/>
  <c r="G5" i="23"/>
  <c r="F6" i="23"/>
  <c r="G6" i="23"/>
  <c r="F7" i="23"/>
  <c r="G7" i="23"/>
  <c r="F8" i="23"/>
  <c r="G8" i="23"/>
  <c r="F9" i="23"/>
  <c r="G9" i="23"/>
  <c r="F10" i="23"/>
  <c r="G10" i="23"/>
  <c r="F11" i="23"/>
  <c r="G11" i="23"/>
  <c r="F12" i="23"/>
  <c r="G12" i="23"/>
  <c r="F13" i="23"/>
  <c r="G13" i="23"/>
  <c r="F14" i="23"/>
  <c r="G14" i="23"/>
  <c r="F15" i="23"/>
  <c r="G15" i="23"/>
  <c r="F16" i="23"/>
  <c r="G16" i="23"/>
  <c r="F17" i="23"/>
  <c r="G17" i="23"/>
  <c r="F18" i="23"/>
  <c r="G18" i="23"/>
  <c r="F19" i="23"/>
  <c r="G19" i="23"/>
  <c r="F20" i="23"/>
  <c r="G20" i="23"/>
  <c r="F21" i="23"/>
  <c r="G21" i="23"/>
  <c r="F22" i="23"/>
  <c r="G22" i="23"/>
  <c r="F23" i="23"/>
  <c r="G23" i="23"/>
  <c r="F24" i="23"/>
  <c r="G24" i="23"/>
  <c r="F25" i="23"/>
  <c r="G25" i="23"/>
  <c r="F26" i="23"/>
  <c r="G26" i="23"/>
  <c r="F27" i="23"/>
  <c r="G27" i="23"/>
  <c r="F28" i="23"/>
  <c r="G28" i="23"/>
  <c r="F29" i="23"/>
  <c r="G29" i="23"/>
  <c r="F30" i="23"/>
  <c r="G30" i="23"/>
  <c r="F31" i="23"/>
  <c r="G31" i="23"/>
  <c r="F32" i="23"/>
  <c r="G32" i="23"/>
  <c r="F33" i="23"/>
  <c r="G33" i="23"/>
  <c r="F34" i="23"/>
  <c r="G34" i="23"/>
  <c r="F35" i="23"/>
  <c r="G35" i="23"/>
  <c r="F36" i="23"/>
  <c r="G36" i="23"/>
  <c r="F37" i="23"/>
  <c r="G37" i="23"/>
  <c r="F38" i="23"/>
  <c r="G38" i="23"/>
  <c r="F39" i="23"/>
  <c r="G39" i="23"/>
  <c r="F40" i="23"/>
  <c r="G40" i="23"/>
  <c r="F41" i="23"/>
  <c r="G41" i="23"/>
  <c r="F42" i="23"/>
  <c r="G42" i="23"/>
  <c r="F43" i="23"/>
  <c r="G43" i="23"/>
  <c r="F44" i="23"/>
  <c r="G44" i="23"/>
  <c r="F45" i="23"/>
  <c r="G45" i="23"/>
  <c r="F46" i="23"/>
  <c r="G46" i="23"/>
  <c r="F47" i="23"/>
  <c r="G47" i="23"/>
  <c r="F48" i="23"/>
  <c r="G48" i="23"/>
  <c r="F49" i="23"/>
  <c r="G49" i="23"/>
  <c r="F50" i="23"/>
  <c r="G50" i="23"/>
  <c r="F51" i="23"/>
  <c r="G51" i="23"/>
  <c r="F52" i="23"/>
  <c r="G52" i="23"/>
  <c r="F53" i="23"/>
  <c r="G53" i="23"/>
  <c r="F54" i="23"/>
  <c r="G54" i="23"/>
  <c r="F55" i="23"/>
  <c r="G55" i="23"/>
  <c r="F56" i="23"/>
  <c r="G56" i="23"/>
  <c r="F57" i="23"/>
  <c r="G57" i="23"/>
  <c r="F58" i="23"/>
  <c r="G58" i="23"/>
  <c r="F59" i="23"/>
  <c r="G59" i="23"/>
  <c r="F60" i="23"/>
  <c r="G60" i="23"/>
  <c r="F61" i="23"/>
  <c r="G61" i="23"/>
  <c r="F62" i="23"/>
  <c r="G62" i="23"/>
  <c r="F63" i="23"/>
  <c r="G63" i="23"/>
  <c r="F64" i="23"/>
  <c r="G64" i="23"/>
  <c r="F65" i="23"/>
  <c r="G65" i="23"/>
  <c r="F66" i="23"/>
  <c r="G66" i="23"/>
  <c r="F67" i="23"/>
  <c r="G67" i="23"/>
  <c r="F68" i="23"/>
  <c r="G68" i="23"/>
  <c r="F69" i="23"/>
  <c r="G69" i="23"/>
  <c r="F70" i="23"/>
  <c r="G70" i="23"/>
  <c r="F71" i="23"/>
  <c r="G71" i="23"/>
  <c r="F72" i="23"/>
  <c r="G72" i="23"/>
  <c r="F73" i="23"/>
  <c r="G73" i="23"/>
  <c r="F74" i="23"/>
  <c r="G74" i="23"/>
  <c r="F75" i="23"/>
  <c r="G75" i="23"/>
  <c r="F76" i="23"/>
  <c r="G76" i="23"/>
  <c r="F77" i="23"/>
  <c r="G77" i="23"/>
  <c r="F78" i="23"/>
  <c r="G78" i="23"/>
  <c r="F79" i="23"/>
  <c r="G79" i="23"/>
  <c r="F80" i="23"/>
  <c r="G80" i="23"/>
  <c r="F81" i="23"/>
  <c r="G81" i="23"/>
  <c r="F82" i="23"/>
  <c r="G82" i="23"/>
  <c r="F83" i="23"/>
  <c r="G83" i="23"/>
  <c r="F84" i="23"/>
  <c r="G84" i="23"/>
  <c r="F85" i="23"/>
  <c r="G85" i="23"/>
  <c r="F86" i="23"/>
  <c r="G86" i="23"/>
  <c r="F87" i="23"/>
  <c r="G87" i="23"/>
  <c r="F88" i="23"/>
  <c r="G88" i="23"/>
  <c r="F89" i="23"/>
  <c r="G89" i="23"/>
  <c r="F90" i="23"/>
  <c r="G90" i="23"/>
  <c r="F91" i="23"/>
  <c r="G91" i="23"/>
  <c r="F92" i="23"/>
  <c r="G92" i="23"/>
  <c r="F93" i="23"/>
  <c r="G93" i="23"/>
  <c r="F94" i="23"/>
  <c r="G94" i="23"/>
  <c r="F95" i="23"/>
  <c r="G95" i="23"/>
  <c r="F96" i="23"/>
  <c r="G96" i="23"/>
  <c r="F97" i="23"/>
  <c r="G97" i="23"/>
  <c r="F98" i="23"/>
  <c r="G98" i="23"/>
  <c r="F99" i="23"/>
  <c r="G99" i="23"/>
  <c r="F100" i="23"/>
  <c r="G100" i="23"/>
  <c r="F101" i="23"/>
  <c r="G101" i="23"/>
  <c r="F102" i="23"/>
  <c r="G102" i="23"/>
  <c r="F103" i="23"/>
  <c r="G103" i="23"/>
  <c r="F104" i="23"/>
  <c r="G104" i="23"/>
  <c r="F105" i="23"/>
  <c r="G105" i="23"/>
  <c r="F106" i="23"/>
  <c r="G106" i="23"/>
  <c r="F107" i="23"/>
  <c r="G107" i="23"/>
  <c r="F108" i="23"/>
  <c r="G108" i="23"/>
  <c r="F109" i="23"/>
  <c r="G109" i="23"/>
  <c r="F110" i="23"/>
  <c r="G110" i="23"/>
  <c r="F111" i="23"/>
  <c r="G111" i="23"/>
  <c r="F112" i="23"/>
  <c r="G112" i="23"/>
  <c r="F113" i="23"/>
  <c r="G113" i="23"/>
  <c r="F114" i="23"/>
  <c r="G114" i="23"/>
  <c r="F115" i="23"/>
  <c r="G115" i="23"/>
  <c r="F116" i="23"/>
  <c r="G116" i="23"/>
  <c r="F117" i="23"/>
  <c r="G117" i="23"/>
  <c r="F118" i="23"/>
  <c r="G118" i="23"/>
  <c r="F119" i="23"/>
  <c r="G119" i="23"/>
  <c r="F120" i="23"/>
  <c r="G120" i="23"/>
  <c r="F121" i="23"/>
  <c r="G121" i="23"/>
  <c r="F122" i="23"/>
  <c r="G122" i="23"/>
  <c r="F123" i="23"/>
  <c r="G123" i="23"/>
  <c r="F124" i="23"/>
  <c r="G124" i="23"/>
  <c r="F125" i="23"/>
  <c r="G125" i="23"/>
  <c r="F126" i="23"/>
  <c r="G126" i="23"/>
  <c r="F127" i="23"/>
  <c r="G127" i="23"/>
  <c r="F128" i="23"/>
  <c r="G128" i="23"/>
  <c r="F129" i="23"/>
  <c r="G129" i="23"/>
  <c r="F130" i="23"/>
  <c r="G130" i="23"/>
  <c r="F131" i="23"/>
  <c r="G131" i="23"/>
  <c r="F132" i="23"/>
  <c r="G132" i="23"/>
  <c r="F133" i="23"/>
  <c r="G133" i="23"/>
  <c r="F134" i="23"/>
  <c r="G134" i="23"/>
  <c r="F135" i="23"/>
  <c r="G135" i="23"/>
  <c r="F136" i="23"/>
  <c r="G136" i="23"/>
  <c r="F137" i="23"/>
  <c r="G137" i="23"/>
  <c r="F138" i="23"/>
  <c r="G138" i="23"/>
  <c r="F139" i="23"/>
  <c r="G139" i="23"/>
  <c r="F140" i="23"/>
  <c r="G140" i="23"/>
  <c r="F141" i="23"/>
  <c r="G141" i="23"/>
  <c r="F142" i="23"/>
  <c r="G142" i="23"/>
  <c r="F143" i="23"/>
  <c r="G143" i="23"/>
  <c r="F144" i="23"/>
  <c r="G144" i="23"/>
  <c r="F145" i="23"/>
  <c r="G145" i="23"/>
  <c r="F146" i="23"/>
  <c r="G146" i="23"/>
  <c r="F147" i="23"/>
  <c r="G147" i="23"/>
  <c r="F148" i="23"/>
  <c r="G148" i="23"/>
  <c r="F149" i="23"/>
  <c r="G149" i="23"/>
  <c r="F150" i="23"/>
  <c r="G150" i="23"/>
  <c r="F151" i="23"/>
  <c r="G151" i="23"/>
  <c r="F152" i="23"/>
  <c r="G152" i="23"/>
  <c r="F153" i="23"/>
  <c r="G153" i="23"/>
  <c r="F154" i="23"/>
  <c r="G154" i="23"/>
  <c r="F155" i="23"/>
  <c r="G155" i="23"/>
  <c r="F156" i="23"/>
  <c r="G156" i="23"/>
  <c r="F157" i="23"/>
  <c r="G157" i="23"/>
  <c r="F158" i="23"/>
  <c r="U158" i="23" s="1"/>
  <c r="G158" i="23"/>
  <c r="F159" i="23"/>
  <c r="S159" i="23"/>
  <c r="T159" i="23"/>
  <c r="F160" i="23"/>
  <c r="S160" i="23"/>
  <c r="F161" i="23"/>
  <c r="G161" i="23"/>
  <c r="T161" i="23"/>
  <c r="F162" i="23"/>
  <c r="S162" i="23"/>
  <c r="F163" i="23"/>
  <c r="G163" i="23"/>
  <c r="V163" i="23" s="1"/>
  <c r="T163" i="23"/>
  <c r="F164" i="23"/>
  <c r="U164" i="23" s="1"/>
  <c r="S164" i="23"/>
  <c r="F165" i="23"/>
  <c r="S165" i="23"/>
  <c r="T165" i="23"/>
  <c r="F166" i="23"/>
  <c r="U166" i="23" s="1"/>
  <c r="S166" i="23"/>
  <c r="T166" i="23"/>
  <c r="F167" i="23"/>
  <c r="G167" i="23"/>
  <c r="T167" i="23"/>
  <c r="F168" i="23"/>
  <c r="S168" i="23"/>
  <c r="F169" i="23"/>
  <c r="G169" i="23"/>
  <c r="T169" i="23"/>
  <c r="F170" i="23"/>
  <c r="U170" i="23" s="1"/>
  <c r="G170" i="23"/>
  <c r="F171" i="23"/>
  <c r="S171" i="23"/>
  <c r="T171" i="23"/>
  <c r="F172" i="23"/>
  <c r="S172" i="23"/>
  <c r="F173" i="23"/>
  <c r="S173" i="23"/>
  <c r="T173" i="23"/>
  <c r="F174" i="23"/>
  <c r="G174" i="23"/>
  <c r="F175" i="23"/>
  <c r="G175" i="23"/>
  <c r="T175" i="23"/>
  <c r="F176" i="23"/>
  <c r="S176" i="23"/>
  <c r="F177" i="23"/>
  <c r="U177" i="23" s="1"/>
  <c r="S177" i="23"/>
  <c r="T177" i="23"/>
  <c r="F178" i="23"/>
  <c r="U178" i="23" s="1"/>
  <c r="S178" i="23"/>
  <c r="F179" i="23"/>
  <c r="G179" i="23"/>
  <c r="F180" i="23"/>
  <c r="G180" i="23"/>
  <c r="F181" i="23"/>
  <c r="G181" i="23"/>
  <c r="F182" i="23"/>
  <c r="G182" i="23"/>
  <c r="F183" i="23"/>
  <c r="G183" i="23"/>
  <c r="F184" i="23"/>
  <c r="G184" i="23"/>
  <c r="F185" i="23"/>
  <c r="G185" i="23"/>
  <c r="F186" i="23"/>
  <c r="G186" i="23"/>
  <c r="F187" i="23"/>
  <c r="G187" i="23"/>
  <c r="F188" i="23"/>
  <c r="G188" i="23"/>
  <c r="F189" i="23"/>
  <c r="G189" i="23"/>
  <c r="F190" i="23"/>
  <c r="G190" i="23"/>
  <c r="F191" i="23"/>
  <c r="G191" i="23"/>
  <c r="F192" i="23"/>
  <c r="G192" i="23"/>
  <c r="F193" i="23"/>
  <c r="G193" i="23"/>
  <c r="F194" i="23"/>
  <c r="G194" i="23"/>
  <c r="F195" i="23"/>
  <c r="G195" i="23"/>
  <c r="F196" i="23"/>
  <c r="G196" i="23"/>
  <c r="F197" i="23"/>
  <c r="G197" i="23"/>
  <c r="F198" i="23"/>
  <c r="G198" i="23"/>
  <c r="F199" i="23"/>
  <c r="G199" i="23"/>
  <c r="F200" i="23"/>
  <c r="G200" i="23"/>
  <c r="F201" i="23"/>
  <c r="G201" i="23"/>
  <c r="F202" i="23"/>
  <c r="G202" i="23"/>
  <c r="F203" i="23"/>
  <c r="G203" i="23"/>
  <c r="F204" i="23"/>
  <c r="G204" i="23"/>
  <c r="F205" i="23"/>
  <c r="G205" i="23"/>
  <c r="F206" i="23"/>
  <c r="G206" i="23"/>
  <c r="F207" i="23"/>
  <c r="G207" i="23"/>
  <c r="F208" i="23"/>
  <c r="G208" i="23"/>
  <c r="F209" i="23"/>
  <c r="G209" i="23"/>
  <c r="F210" i="23"/>
  <c r="G210" i="23"/>
  <c r="F211" i="23"/>
  <c r="G211" i="23"/>
  <c r="F212" i="23"/>
  <c r="G212" i="23"/>
  <c r="F213" i="23"/>
  <c r="G213" i="23"/>
  <c r="F214" i="23"/>
  <c r="G214" i="23"/>
  <c r="F215" i="23"/>
  <c r="G215" i="23"/>
  <c r="F216" i="23"/>
  <c r="G216" i="23"/>
  <c r="F217" i="23"/>
  <c r="G217" i="23"/>
  <c r="F218" i="23"/>
  <c r="G218" i="23"/>
  <c r="F219" i="23"/>
  <c r="G219" i="23"/>
  <c r="F220" i="23"/>
  <c r="G220" i="23"/>
  <c r="F221" i="23"/>
  <c r="G221" i="23"/>
  <c r="F222" i="23"/>
  <c r="G222" i="23"/>
  <c r="F223" i="23"/>
  <c r="G223" i="23"/>
  <c r="F224" i="23"/>
  <c r="G224" i="23"/>
  <c r="F225" i="23"/>
  <c r="G225" i="23"/>
  <c r="F226" i="23"/>
  <c r="G226" i="23"/>
  <c r="F227" i="23"/>
  <c r="G227" i="23"/>
  <c r="F228" i="23"/>
  <c r="G228" i="23"/>
  <c r="F229" i="23"/>
  <c r="G229" i="23"/>
  <c r="F230" i="23"/>
  <c r="G230" i="23"/>
  <c r="F231" i="23"/>
  <c r="G231" i="23"/>
  <c r="F232" i="23"/>
  <c r="G232" i="23"/>
  <c r="F233" i="23"/>
  <c r="G233" i="23"/>
  <c r="F234" i="23"/>
  <c r="G234" i="23"/>
  <c r="F235" i="23"/>
  <c r="G235" i="23"/>
  <c r="F236" i="23"/>
  <c r="G236" i="23"/>
  <c r="F237" i="23"/>
  <c r="G237" i="23"/>
  <c r="F238" i="23"/>
  <c r="G238" i="23"/>
  <c r="F239" i="23"/>
  <c r="G239" i="23"/>
  <c r="F240" i="23"/>
  <c r="G240" i="23"/>
  <c r="F241" i="23"/>
  <c r="G241" i="23"/>
  <c r="F242" i="23"/>
  <c r="G242" i="23"/>
  <c r="F243" i="23"/>
  <c r="G243" i="23"/>
  <c r="F244" i="23"/>
  <c r="G244" i="23"/>
  <c r="F245" i="23"/>
  <c r="G245" i="23"/>
  <c r="F246" i="23"/>
  <c r="G246" i="23"/>
  <c r="F247" i="23"/>
  <c r="G247" i="23"/>
  <c r="F248" i="23"/>
  <c r="G248" i="23"/>
  <c r="F249" i="23"/>
  <c r="G249" i="23"/>
  <c r="F250" i="23"/>
  <c r="G250" i="23"/>
  <c r="F251" i="23"/>
  <c r="G251" i="23"/>
  <c r="F252" i="23"/>
  <c r="G252" i="23"/>
  <c r="F253" i="23"/>
  <c r="G253" i="23"/>
  <c r="F254" i="23"/>
  <c r="G254" i="23"/>
  <c r="F255" i="23"/>
  <c r="G255" i="23"/>
  <c r="F256" i="23"/>
  <c r="G256" i="23"/>
  <c r="F257" i="23"/>
  <c r="G257" i="23"/>
  <c r="F258" i="23"/>
  <c r="G258" i="23"/>
  <c r="F259" i="23"/>
  <c r="G259" i="23"/>
  <c r="F260" i="23"/>
  <c r="G260" i="23"/>
  <c r="F261" i="23"/>
  <c r="G261" i="23"/>
  <c r="F262" i="23"/>
  <c r="G262" i="23"/>
  <c r="F263" i="23"/>
  <c r="G263" i="23"/>
  <c r="F264" i="23"/>
  <c r="G264" i="23"/>
  <c r="F265" i="23"/>
  <c r="G265" i="23"/>
  <c r="F266" i="23"/>
  <c r="G266" i="23"/>
  <c r="F267" i="23"/>
  <c r="G267" i="23"/>
  <c r="F268" i="23"/>
  <c r="G268" i="23"/>
  <c r="F269" i="23"/>
  <c r="G269" i="23"/>
  <c r="F270" i="23"/>
  <c r="G270" i="23"/>
  <c r="F271" i="23"/>
  <c r="G271" i="23"/>
  <c r="F272" i="23"/>
  <c r="G272" i="23"/>
  <c r="F273" i="23"/>
  <c r="G273" i="23"/>
  <c r="F274" i="23"/>
  <c r="G274" i="23"/>
  <c r="F275" i="23"/>
  <c r="G275" i="23"/>
  <c r="F276" i="23"/>
  <c r="G276" i="23"/>
  <c r="F277" i="23"/>
  <c r="G277" i="23"/>
  <c r="F278" i="23"/>
  <c r="G278" i="23"/>
  <c r="F279" i="23"/>
  <c r="G279" i="23"/>
  <c r="F280" i="23"/>
  <c r="G280" i="23"/>
  <c r="F281" i="23"/>
  <c r="G281" i="23"/>
  <c r="F282" i="23"/>
  <c r="G282" i="23"/>
  <c r="F283" i="23"/>
  <c r="G283" i="23"/>
  <c r="F284" i="23"/>
  <c r="G284" i="23"/>
  <c r="F285" i="23"/>
  <c r="G285" i="23"/>
  <c r="F286" i="23"/>
  <c r="G286" i="23"/>
  <c r="F287" i="23"/>
  <c r="G287" i="23"/>
  <c r="F288" i="23"/>
  <c r="G288" i="23"/>
  <c r="F289" i="23"/>
  <c r="G289" i="23"/>
  <c r="F290" i="23"/>
  <c r="G290" i="23"/>
  <c r="F291" i="23"/>
  <c r="G291" i="23"/>
  <c r="F292" i="23"/>
  <c r="G292" i="23"/>
  <c r="F293" i="23"/>
  <c r="G293" i="23"/>
  <c r="F294" i="23"/>
  <c r="G294" i="23"/>
  <c r="F295" i="23"/>
  <c r="G295" i="23"/>
  <c r="F296" i="23"/>
  <c r="G296" i="23"/>
  <c r="F297" i="23"/>
  <c r="G297" i="23"/>
  <c r="F298" i="23"/>
  <c r="G298" i="23"/>
  <c r="F299" i="23"/>
  <c r="G299" i="23"/>
  <c r="F300" i="23"/>
  <c r="G300" i="23"/>
  <c r="F301" i="23"/>
  <c r="G301" i="23"/>
  <c r="F302" i="23"/>
  <c r="G302" i="23"/>
  <c r="F303" i="23"/>
  <c r="G303" i="23"/>
  <c r="F304" i="23"/>
  <c r="G304" i="23"/>
  <c r="F305" i="23"/>
  <c r="G305" i="23"/>
  <c r="F306" i="23"/>
  <c r="G306" i="23"/>
  <c r="F307" i="23"/>
  <c r="G307" i="23"/>
  <c r="F308" i="23"/>
  <c r="G308" i="23"/>
  <c r="F309" i="23"/>
  <c r="G309" i="23"/>
  <c r="F310" i="23"/>
  <c r="G310" i="23"/>
  <c r="F311" i="23"/>
  <c r="G311" i="23"/>
  <c r="F312" i="23"/>
  <c r="G312" i="23"/>
  <c r="F313" i="23"/>
  <c r="G313" i="23"/>
  <c r="F314" i="23"/>
  <c r="G314" i="23"/>
  <c r="F315" i="23"/>
  <c r="G315" i="23"/>
  <c r="F316" i="23"/>
  <c r="G316" i="23"/>
  <c r="F317" i="23"/>
  <c r="G317" i="23"/>
  <c r="F318" i="23"/>
  <c r="G318" i="23"/>
  <c r="F319" i="23"/>
  <c r="G319" i="23"/>
  <c r="F320" i="23"/>
  <c r="G320" i="23"/>
  <c r="F321" i="23"/>
  <c r="G321" i="23"/>
  <c r="F322" i="23"/>
  <c r="G322" i="23"/>
  <c r="F323" i="23"/>
  <c r="G323" i="23"/>
  <c r="F324" i="23"/>
  <c r="G324" i="23"/>
  <c r="F325" i="23"/>
  <c r="G325" i="23"/>
  <c r="F326" i="23"/>
  <c r="G326" i="23"/>
  <c r="F327" i="23"/>
  <c r="G327" i="23"/>
  <c r="F328" i="23"/>
  <c r="G328" i="23"/>
  <c r="F329" i="23"/>
  <c r="G329" i="23"/>
  <c r="F330" i="23"/>
  <c r="G330" i="23"/>
  <c r="F331" i="23"/>
  <c r="G331" i="23"/>
  <c r="F332" i="23"/>
  <c r="G332" i="23"/>
  <c r="F333" i="23"/>
  <c r="G333" i="23"/>
  <c r="F334" i="23"/>
  <c r="G334" i="23"/>
  <c r="F335" i="23"/>
  <c r="G335" i="23"/>
  <c r="F336" i="23"/>
  <c r="G336" i="23"/>
  <c r="F337" i="23"/>
  <c r="G337" i="23"/>
  <c r="F338" i="23"/>
  <c r="G338" i="23"/>
  <c r="F339" i="23"/>
  <c r="G339" i="23"/>
  <c r="F340" i="23"/>
  <c r="G340" i="23"/>
  <c r="F341" i="23"/>
  <c r="G341" i="23"/>
  <c r="F342" i="23"/>
  <c r="G342" i="23"/>
  <c r="F343" i="23"/>
  <c r="G343" i="23"/>
  <c r="F344" i="23"/>
  <c r="G344" i="23"/>
  <c r="F345" i="23"/>
  <c r="G345" i="23"/>
  <c r="F346" i="23"/>
  <c r="G346" i="23"/>
  <c r="F347" i="23"/>
  <c r="G347" i="23"/>
  <c r="F348" i="23"/>
  <c r="G348" i="23"/>
  <c r="F349" i="23"/>
  <c r="G349" i="23"/>
  <c r="F350" i="23"/>
  <c r="G350" i="23"/>
  <c r="F351" i="23"/>
  <c r="G351" i="23"/>
  <c r="F352" i="23"/>
  <c r="G352" i="23"/>
  <c r="F353" i="23"/>
  <c r="G353" i="23"/>
  <c r="F354" i="23"/>
  <c r="G354" i="23"/>
  <c r="F355" i="23"/>
  <c r="G355" i="23"/>
  <c r="F356" i="23"/>
  <c r="G356" i="23"/>
  <c r="F357" i="23"/>
  <c r="G357" i="23"/>
  <c r="F358" i="23"/>
  <c r="G358" i="23"/>
  <c r="F359" i="23"/>
  <c r="G359" i="23"/>
  <c r="F360" i="23"/>
  <c r="G360" i="23"/>
  <c r="F361" i="23"/>
  <c r="G361" i="23"/>
  <c r="F362" i="23"/>
  <c r="G362" i="23"/>
  <c r="F363" i="23"/>
  <c r="G363" i="23"/>
  <c r="F364" i="23"/>
  <c r="G364" i="23"/>
  <c r="F365" i="23"/>
  <c r="G365" i="23"/>
  <c r="F366" i="23"/>
  <c r="G366" i="23"/>
  <c r="F367" i="23"/>
  <c r="G367" i="23"/>
  <c r="F368" i="23"/>
  <c r="G368" i="23"/>
  <c r="F369" i="23"/>
  <c r="G369" i="23"/>
  <c r="F370" i="23"/>
  <c r="G370" i="23"/>
  <c r="F371" i="23"/>
  <c r="G371" i="23"/>
  <c r="F372" i="23"/>
  <c r="G372" i="23"/>
  <c r="F373" i="23"/>
  <c r="G373" i="23"/>
  <c r="F374" i="23"/>
  <c r="G374" i="23"/>
  <c r="F375" i="23"/>
  <c r="G375" i="23"/>
  <c r="F376" i="23"/>
  <c r="G376" i="23"/>
  <c r="F377" i="23"/>
  <c r="G377" i="23"/>
  <c r="F378" i="23"/>
  <c r="G378" i="23"/>
  <c r="F379" i="23"/>
  <c r="G379" i="23"/>
  <c r="F380" i="23"/>
  <c r="G380" i="23"/>
  <c r="F381" i="23"/>
  <c r="G381" i="23"/>
  <c r="F382" i="23"/>
  <c r="G382" i="23"/>
  <c r="F383" i="23"/>
  <c r="G383" i="23"/>
  <c r="F384" i="23"/>
  <c r="G384" i="23"/>
  <c r="F385" i="23"/>
  <c r="G385" i="23"/>
  <c r="F386" i="23"/>
  <c r="G386" i="23"/>
  <c r="F387" i="23"/>
  <c r="G387" i="23"/>
  <c r="F388" i="23"/>
  <c r="G388" i="23"/>
  <c r="F389" i="23"/>
  <c r="G389" i="23"/>
  <c r="F390" i="23"/>
  <c r="G390" i="23"/>
  <c r="F391" i="23"/>
  <c r="G391" i="23"/>
  <c r="F392" i="23"/>
  <c r="G392" i="23"/>
  <c r="F393" i="23"/>
  <c r="G393" i="23"/>
  <c r="F394" i="23"/>
  <c r="G394" i="23"/>
  <c r="F395" i="23"/>
  <c r="G395" i="23"/>
  <c r="F396" i="23"/>
  <c r="G396" i="23"/>
  <c r="F397" i="23"/>
  <c r="G397" i="23"/>
  <c r="F398" i="23"/>
  <c r="G398" i="23"/>
  <c r="F399" i="23"/>
  <c r="G399" i="23"/>
  <c r="F400" i="23"/>
  <c r="G400" i="23"/>
  <c r="F401" i="23"/>
  <c r="G401" i="23"/>
  <c r="F402" i="23"/>
  <c r="G402" i="23"/>
  <c r="F403" i="23"/>
  <c r="G403" i="23"/>
  <c r="F404" i="23"/>
  <c r="G404" i="23"/>
  <c r="F405" i="23"/>
  <c r="G405" i="23"/>
  <c r="F406" i="23"/>
  <c r="G406" i="23"/>
  <c r="F407" i="23"/>
  <c r="G407" i="23"/>
  <c r="F408" i="23"/>
  <c r="G408" i="23"/>
  <c r="F409" i="23"/>
  <c r="G409" i="23"/>
  <c r="F410" i="23"/>
  <c r="G410" i="23"/>
  <c r="F411" i="23"/>
  <c r="G411" i="23"/>
  <c r="F412" i="23"/>
  <c r="G412" i="23"/>
  <c r="F413" i="23"/>
  <c r="G413" i="23"/>
  <c r="F414" i="23"/>
  <c r="G414" i="23"/>
  <c r="F415" i="23"/>
  <c r="G415" i="23"/>
  <c r="F416" i="23"/>
  <c r="G416" i="23"/>
  <c r="F417" i="23"/>
  <c r="G417" i="23"/>
  <c r="F418" i="23"/>
  <c r="G418" i="23"/>
  <c r="F419" i="23"/>
  <c r="G419" i="23"/>
  <c r="F420" i="23"/>
  <c r="G420" i="23"/>
  <c r="F421" i="23"/>
  <c r="G421" i="23"/>
  <c r="F422" i="23"/>
  <c r="G422" i="23"/>
  <c r="F423" i="23"/>
  <c r="G423" i="23"/>
  <c r="F424" i="23"/>
  <c r="G424" i="23"/>
  <c r="F425" i="23"/>
  <c r="G425" i="23"/>
  <c r="F426" i="23"/>
  <c r="G426" i="23"/>
  <c r="F427" i="23"/>
  <c r="G427" i="23"/>
  <c r="F428" i="23"/>
  <c r="G428" i="23"/>
  <c r="F429" i="23"/>
  <c r="G429" i="23"/>
  <c r="F430" i="23"/>
  <c r="G430" i="23"/>
  <c r="F431" i="23"/>
  <c r="G431" i="23"/>
  <c r="F432" i="23"/>
  <c r="G432" i="23"/>
  <c r="F433" i="23"/>
  <c r="G433" i="23"/>
  <c r="F434" i="23"/>
  <c r="G434" i="23"/>
  <c r="F435" i="23"/>
  <c r="G435" i="23"/>
  <c r="F436" i="23"/>
  <c r="G436" i="23"/>
  <c r="F437" i="23"/>
  <c r="G437" i="23"/>
  <c r="F438" i="23"/>
  <c r="G438" i="23"/>
  <c r="F439" i="23"/>
  <c r="G439" i="23"/>
  <c r="F440" i="23"/>
  <c r="G440" i="23"/>
  <c r="F441" i="23"/>
  <c r="G441" i="23"/>
  <c r="F442" i="23"/>
  <c r="G442" i="23"/>
  <c r="F443" i="23"/>
  <c r="G443" i="23"/>
  <c r="F444" i="23"/>
  <c r="G444" i="23"/>
  <c r="F445" i="23"/>
  <c r="G445" i="23"/>
  <c r="F446" i="23"/>
  <c r="G446" i="23"/>
  <c r="F447" i="23"/>
  <c r="G447" i="23"/>
  <c r="F448" i="23"/>
  <c r="G448" i="23"/>
  <c r="F449" i="23"/>
  <c r="G449" i="23"/>
  <c r="F450" i="23"/>
  <c r="G450" i="23"/>
  <c r="F451" i="23"/>
  <c r="G451" i="23"/>
  <c r="F452" i="23"/>
  <c r="G452" i="23"/>
  <c r="F453" i="23"/>
  <c r="G453" i="23"/>
  <c r="F454" i="23"/>
  <c r="G454" i="23"/>
  <c r="F455" i="23"/>
  <c r="G455" i="23"/>
  <c r="F456" i="23"/>
  <c r="G456" i="23"/>
  <c r="F457" i="23"/>
  <c r="G457" i="23"/>
  <c r="F458" i="23"/>
  <c r="G458" i="23"/>
  <c r="F459" i="23"/>
  <c r="G459" i="23"/>
  <c r="F460" i="23"/>
  <c r="G460" i="23"/>
  <c r="F461" i="23"/>
  <c r="G461" i="23"/>
  <c r="F462" i="23"/>
  <c r="G462" i="23"/>
  <c r="F463" i="23"/>
  <c r="G463" i="23"/>
  <c r="F464" i="23"/>
  <c r="G464" i="23"/>
  <c r="F465" i="23"/>
  <c r="G465" i="23"/>
  <c r="F466" i="23"/>
  <c r="G466" i="23"/>
  <c r="F467" i="23"/>
  <c r="G467" i="23"/>
  <c r="F468" i="23"/>
  <c r="G468" i="23"/>
  <c r="F469" i="23"/>
  <c r="G469" i="23"/>
  <c r="F470" i="23"/>
  <c r="G470" i="23"/>
  <c r="F471" i="23"/>
  <c r="G471" i="23"/>
  <c r="F472" i="23"/>
  <c r="G472" i="23"/>
  <c r="F473" i="23"/>
  <c r="G473" i="23"/>
  <c r="F474" i="23"/>
  <c r="G474" i="23"/>
  <c r="F475" i="23"/>
  <c r="G475" i="23"/>
  <c r="F476" i="23"/>
  <c r="G476" i="23"/>
  <c r="F477" i="23"/>
  <c r="G477" i="23"/>
  <c r="F478" i="23"/>
  <c r="G478" i="23"/>
  <c r="F479" i="23"/>
  <c r="G479" i="23"/>
  <c r="F480" i="23"/>
  <c r="G480" i="23"/>
  <c r="G2" i="23"/>
  <c r="F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A166" i="23"/>
  <c r="A167" i="23"/>
  <c r="A168" i="23"/>
  <c r="A169" i="23"/>
  <c r="A170" i="23"/>
  <c r="A171" i="23"/>
  <c r="A172" i="23"/>
  <c r="A173" i="23"/>
  <c r="A174" i="23"/>
  <c r="A175" i="23"/>
  <c r="A176" i="23"/>
  <c r="A177" i="23"/>
  <c r="A178" i="23"/>
  <c r="A179" i="23"/>
  <c r="A180" i="23"/>
  <c r="A181" i="23"/>
  <c r="A182" i="23"/>
  <c r="A183" i="23"/>
  <c r="A184" i="23"/>
  <c r="A185" i="23"/>
  <c r="A186" i="23"/>
  <c r="A187" i="23"/>
  <c r="A188" i="23"/>
  <c r="A189" i="23"/>
  <c r="A190" i="23"/>
  <c r="A191" i="23"/>
  <c r="A192" i="23"/>
  <c r="A193" i="23"/>
  <c r="A194" i="23"/>
  <c r="A195" i="23"/>
  <c r="A196" i="23"/>
  <c r="A197" i="23"/>
  <c r="A198" i="23"/>
  <c r="A199" i="23"/>
  <c r="A200" i="23"/>
  <c r="A201" i="23"/>
  <c r="A202" i="23"/>
  <c r="A203" i="23"/>
  <c r="A204" i="23"/>
  <c r="A205" i="23"/>
  <c r="A206" i="23"/>
  <c r="A207" i="23"/>
  <c r="A208" i="23"/>
  <c r="A209" i="23"/>
  <c r="A210" i="23"/>
  <c r="A211" i="23"/>
  <c r="A212" i="23"/>
  <c r="A213" i="23"/>
  <c r="A214" i="23"/>
  <c r="A215" i="23"/>
  <c r="A216" i="23"/>
  <c r="A217" i="23"/>
  <c r="A218" i="23"/>
  <c r="A219" i="23"/>
  <c r="A220" i="23"/>
  <c r="A221" i="23"/>
  <c r="A222" i="23"/>
  <c r="A223" i="23"/>
  <c r="A224" i="23"/>
  <c r="A225" i="23"/>
  <c r="A226" i="23"/>
  <c r="A227" i="23"/>
  <c r="A228" i="23"/>
  <c r="A229" i="23"/>
  <c r="A230" i="23"/>
  <c r="A231" i="23"/>
  <c r="A232" i="23"/>
  <c r="A233" i="23"/>
  <c r="A234" i="23"/>
  <c r="A235" i="23"/>
  <c r="A236" i="23"/>
  <c r="A237" i="23"/>
  <c r="A238" i="23"/>
  <c r="A239" i="23"/>
  <c r="A240" i="23"/>
  <c r="A241" i="23"/>
  <c r="A242" i="23"/>
  <c r="A243" i="23"/>
  <c r="A244" i="23"/>
  <c r="A245" i="23"/>
  <c r="A246" i="23"/>
  <c r="A247" i="23"/>
  <c r="A248" i="23"/>
  <c r="A249" i="23"/>
  <c r="A250" i="23"/>
  <c r="A251" i="23"/>
  <c r="A252" i="23"/>
  <c r="A253" i="23"/>
  <c r="A254" i="23"/>
  <c r="A255" i="23"/>
  <c r="A256" i="23"/>
  <c r="A257" i="23"/>
  <c r="A258" i="23"/>
  <c r="A259" i="23"/>
  <c r="A260" i="23"/>
  <c r="A261" i="23"/>
  <c r="A262" i="23"/>
  <c r="A263" i="23"/>
  <c r="A264" i="23"/>
  <c r="A265" i="23"/>
  <c r="A266" i="23"/>
  <c r="A267" i="23"/>
  <c r="A268" i="23"/>
  <c r="A269" i="23"/>
  <c r="A270" i="23"/>
  <c r="A271" i="23"/>
  <c r="A272" i="23"/>
  <c r="A273" i="23"/>
  <c r="A274" i="23"/>
  <c r="A275" i="23"/>
  <c r="A276" i="23"/>
  <c r="A277" i="23"/>
  <c r="A278" i="23"/>
  <c r="A279" i="23"/>
  <c r="A280" i="23"/>
  <c r="A281" i="23"/>
  <c r="A282" i="23"/>
  <c r="A283" i="23"/>
  <c r="A284" i="23"/>
  <c r="A285" i="23"/>
  <c r="A286" i="23"/>
  <c r="A287" i="23"/>
  <c r="A288" i="23"/>
  <c r="A289" i="23"/>
  <c r="A290" i="23"/>
  <c r="A291" i="23"/>
  <c r="A292" i="23"/>
  <c r="A293" i="23"/>
  <c r="A294" i="23"/>
  <c r="A295" i="23"/>
  <c r="A296" i="23"/>
  <c r="A297" i="23"/>
  <c r="A298" i="23"/>
  <c r="A299" i="23"/>
  <c r="A300" i="23"/>
  <c r="A301" i="23"/>
  <c r="A302" i="23"/>
  <c r="A303" i="23"/>
  <c r="A304" i="23"/>
  <c r="A305" i="23"/>
  <c r="A306" i="23"/>
  <c r="A307" i="23"/>
  <c r="A308" i="23"/>
  <c r="A309" i="23"/>
  <c r="A310" i="23"/>
  <c r="A311" i="23"/>
  <c r="A312" i="23"/>
  <c r="A313" i="23"/>
  <c r="A314" i="23"/>
  <c r="A315" i="23"/>
  <c r="A316" i="23"/>
  <c r="A317" i="23"/>
  <c r="A318" i="23"/>
  <c r="A319" i="23"/>
  <c r="A320" i="23"/>
  <c r="A321" i="23"/>
  <c r="A322" i="23"/>
  <c r="A323" i="23"/>
  <c r="A324" i="23"/>
  <c r="A325" i="23"/>
  <c r="A326" i="23"/>
  <c r="A327" i="23"/>
  <c r="A328" i="23"/>
  <c r="A329" i="23"/>
  <c r="A330" i="23"/>
  <c r="A331" i="23"/>
  <c r="A332" i="23"/>
  <c r="A333" i="23"/>
  <c r="A2" i="23"/>
  <c r="M351" i="24"/>
  <c r="M352" i="24"/>
  <c r="M353" i="24"/>
  <c r="M354" i="24"/>
  <c r="M355" i="24"/>
  <c r="M356" i="24"/>
  <c r="M357" i="24"/>
  <c r="M358" i="24"/>
  <c r="M359" i="24"/>
  <c r="M360" i="24"/>
  <c r="M361" i="24"/>
  <c r="M362" i="24"/>
  <c r="M363" i="24"/>
  <c r="M364" i="24"/>
  <c r="M365" i="24"/>
  <c r="M366" i="24"/>
  <c r="M367" i="24"/>
  <c r="M368" i="24"/>
  <c r="M369" i="24"/>
  <c r="M329" i="24"/>
  <c r="M330" i="24"/>
  <c r="M331" i="24"/>
  <c r="M332" i="24"/>
  <c r="M333" i="24"/>
  <c r="M334" i="24"/>
  <c r="M335" i="24"/>
  <c r="M336" i="24"/>
  <c r="M337" i="24"/>
  <c r="M338" i="24"/>
  <c r="M339" i="24"/>
  <c r="M340" i="24"/>
  <c r="M341" i="24"/>
  <c r="M342" i="24"/>
  <c r="M343" i="24"/>
  <c r="M344" i="24"/>
  <c r="M345" i="24"/>
  <c r="M346" i="24"/>
  <c r="M347" i="24"/>
  <c r="M348" i="24"/>
  <c r="M349" i="24"/>
  <c r="M350" i="24"/>
  <c r="M311" i="24"/>
  <c r="M312" i="24"/>
  <c r="M313" i="24"/>
  <c r="M314" i="24"/>
  <c r="M315" i="24"/>
  <c r="M316" i="24"/>
  <c r="M317" i="24"/>
  <c r="M318" i="24"/>
  <c r="M319" i="24"/>
  <c r="M320" i="24"/>
  <c r="M321" i="24"/>
  <c r="M322" i="24"/>
  <c r="M323" i="24"/>
  <c r="M324" i="24"/>
  <c r="M325" i="24"/>
  <c r="M326" i="24"/>
  <c r="M327" i="24"/>
  <c r="M328" i="24"/>
  <c r="M292" i="24"/>
  <c r="M293" i="24"/>
  <c r="M294" i="24"/>
  <c r="M295" i="24"/>
  <c r="M296" i="24"/>
  <c r="M297" i="24"/>
  <c r="M298" i="24"/>
  <c r="M299" i="24"/>
  <c r="M300" i="24"/>
  <c r="M301" i="24"/>
  <c r="M302" i="24"/>
  <c r="M303" i="24"/>
  <c r="M304" i="24"/>
  <c r="M305" i="24"/>
  <c r="M306" i="24"/>
  <c r="M307" i="24"/>
  <c r="M308" i="24"/>
  <c r="M309" i="24"/>
  <c r="M310" i="24"/>
  <c r="M271" i="24"/>
  <c r="M272" i="24"/>
  <c r="M273" i="24"/>
  <c r="M274" i="24"/>
  <c r="M275" i="24"/>
  <c r="M276" i="24"/>
  <c r="M277" i="24"/>
  <c r="M278" i="24"/>
  <c r="M279" i="24"/>
  <c r="M280" i="24"/>
  <c r="M281" i="24"/>
  <c r="M282" i="24"/>
  <c r="M283" i="24"/>
  <c r="M284" i="24"/>
  <c r="M285" i="24"/>
  <c r="M286" i="24"/>
  <c r="M287" i="24"/>
  <c r="M288" i="24"/>
  <c r="M289" i="24"/>
  <c r="M290" i="24"/>
  <c r="M248" i="24"/>
  <c r="M249" i="24"/>
  <c r="M250" i="24"/>
  <c r="M251" i="24"/>
  <c r="M252" i="24"/>
  <c r="M253" i="24"/>
  <c r="M254" i="24"/>
  <c r="M255" i="24"/>
  <c r="M256" i="24"/>
  <c r="M257" i="24"/>
  <c r="M258" i="24"/>
  <c r="M259" i="24"/>
  <c r="M260" i="24"/>
  <c r="M261" i="24"/>
  <c r="M262" i="24"/>
  <c r="M263" i="24"/>
  <c r="M264" i="24"/>
  <c r="M265" i="24"/>
  <c r="M266" i="24"/>
  <c r="M267" i="24"/>
  <c r="M268" i="24"/>
  <c r="M269" i="24"/>
  <c r="M230" i="24"/>
  <c r="M231" i="24"/>
  <c r="M232" i="24"/>
  <c r="M233" i="24"/>
  <c r="M234" i="24"/>
  <c r="M235" i="24"/>
  <c r="M236" i="24"/>
  <c r="M237" i="24"/>
  <c r="M238" i="24"/>
  <c r="M239" i="24"/>
  <c r="M240" i="24"/>
  <c r="M241" i="24"/>
  <c r="M242" i="24"/>
  <c r="M243" i="24"/>
  <c r="M244" i="24"/>
  <c r="M245" i="24"/>
  <c r="M246" i="24"/>
  <c r="M247" i="24"/>
  <c r="M208" i="24"/>
  <c r="M209" i="24"/>
  <c r="M210" i="24"/>
  <c r="M211" i="24"/>
  <c r="M212" i="24"/>
  <c r="M213" i="24"/>
  <c r="M214" i="24"/>
  <c r="M215" i="24"/>
  <c r="M216" i="24"/>
  <c r="M217" i="24"/>
  <c r="M218" i="24"/>
  <c r="M219" i="24"/>
  <c r="M220" i="24"/>
  <c r="M221" i="24"/>
  <c r="M222" i="24"/>
  <c r="M223" i="24"/>
  <c r="M224" i="24"/>
  <c r="M225" i="24"/>
  <c r="M226" i="24"/>
  <c r="M227" i="24"/>
  <c r="M228" i="24"/>
  <c r="M186" i="24"/>
  <c r="M187" i="24"/>
  <c r="M188" i="24"/>
  <c r="M189" i="24"/>
  <c r="M190" i="24"/>
  <c r="M191" i="24"/>
  <c r="M192" i="24"/>
  <c r="M193" i="24"/>
  <c r="M194" i="24"/>
  <c r="M195" i="24"/>
  <c r="M196" i="24"/>
  <c r="M197" i="24"/>
  <c r="M198" i="24"/>
  <c r="M199" i="24"/>
  <c r="M200" i="24"/>
  <c r="M201" i="24"/>
  <c r="M202" i="24"/>
  <c r="M203" i="24"/>
  <c r="M204" i="24"/>
  <c r="M205" i="24"/>
  <c r="M206" i="24"/>
  <c r="M167" i="24"/>
  <c r="M168" i="24"/>
  <c r="M169" i="24"/>
  <c r="M170" i="24"/>
  <c r="M171" i="24"/>
  <c r="M172" i="24"/>
  <c r="M173" i="24"/>
  <c r="M174" i="24"/>
  <c r="M175" i="24"/>
  <c r="M176" i="24"/>
  <c r="M177" i="24"/>
  <c r="M178" i="24"/>
  <c r="M179" i="24"/>
  <c r="M180" i="24"/>
  <c r="M181" i="24"/>
  <c r="M182" i="24"/>
  <c r="M183" i="24"/>
  <c r="M184" i="24"/>
  <c r="M185" i="24"/>
  <c r="M144" i="24"/>
  <c r="M145" i="24"/>
  <c r="M146" i="24"/>
  <c r="M147" i="24"/>
  <c r="M148" i="24"/>
  <c r="M149" i="24"/>
  <c r="M150" i="24"/>
  <c r="M151" i="24"/>
  <c r="M152" i="24"/>
  <c r="M153" i="24"/>
  <c r="M154" i="24"/>
  <c r="M155" i="24"/>
  <c r="M156" i="24"/>
  <c r="M157" i="24"/>
  <c r="M158" i="24"/>
  <c r="M159" i="24"/>
  <c r="M160" i="24"/>
  <c r="M161" i="24"/>
  <c r="M162" i="24"/>
  <c r="M163" i="24"/>
  <c r="M164" i="24"/>
  <c r="M165" i="24"/>
  <c r="M122" i="24"/>
  <c r="M123" i="24"/>
  <c r="M124" i="24"/>
  <c r="M125" i="24"/>
  <c r="M126" i="24"/>
  <c r="M127" i="24"/>
  <c r="M128" i="24"/>
  <c r="M129" i="24"/>
  <c r="M130" i="24"/>
  <c r="M131" i="24"/>
  <c r="M132" i="24"/>
  <c r="M133" i="24"/>
  <c r="M134" i="24"/>
  <c r="M135" i="24"/>
  <c r="M136" i="24"/>
  <c r="M137" i="24"/>
  <c r="M138" i="24"/>
  <c r="M139" i="24"/>
  <c r="M140" i="24"/>
  <c r="M141" i="24"/>
  <c r="M142" i="24"/>
  <c r="M104" i="24"/>
  <c r="M105" i="24"/>
  <c r="M106" i="24"/>
  <c r="M107" i="24"/>
  <c r="M108" i="24"/>
  <c r="M109" i="24"/>
  <c r="M110" i="24"/>
  <c r="M111" i="24"/>
  <c r="M112" i="24"/>
  <c r="M113" i="24"/>
  <c r="M114" i="24"/>
  <c r="M115" i="24"/>
  <c r="M116" i="24"/>
  <c r="M117" i="24"/>
  <c r="M118" i="24"/>
  <c r="M119" i="24"/>
  <c r="M120" i="24"/>
  <c r="M121" i="24"/>
  <c r="M419" i="24"/>
  <c r="M418" i="24"/>
  <c r="M417" i="24"/>
  <c r="M416" i="24"/>
  <c r="M415" i="24"/>
  <c r="M414" i="24"/>
  <c r="M413" i="24"/>
  <c r="M412" i="24"/>
  <c r="M411" i="24"/>
  <c r="M410" i="24"/>
  <c r="M409" i="24"/>
  <c r="M408" i="24"/>
  <c r="M407" i="24"/>
  <c r="M406" i="24"/>
  <c r="M405" i="24"/>
  <c r="M404" i="24"/>
  <c r="M403" i="24"/>
  <c r="M402" i="24"/>
  <c r="M401" i="24"/>
  <c r="M400" i="24"/>
  <c r="M399" i="24"/>
  <c r="M398" i="24"/>
  <c r="M397" i="24"/>
  <c r="M396" i="24"/>
  <c r="M395" i="24"/>
  <c r="M394" i="24"/>
  <c r="M393" i="24"/>
  <c r="M392" i="24"/>
  <c r="M391" i="24"/>
  <c r="M390" i="24"/>
  <c r="M389" i="24"/>
  <c r="M388" i="24"/>
  <c r="M387" i="24"/>
  <c r="M386" i="24"/>
  <c r="M385" i="24"/>
  <c r="M384" i="24"/>
  <c r="M383" i="24"/>
  <c r="M382" i="24"/>
  <c r="M381" i="24"/>
  <c r="M380" i="24"/>
  <c r="M379" i="24"/>
  <c r="M378" i="24"/>
  <c r="M377" i="24"/>
  <c r="M376" i="24"/>
  <c r="M375" i="24"/>
  <c r="M374" i="24"/>
  <c r="M373" i="24"/>
  <c r="M372" i="24"/>
  <c r="M371" i="24"/>
  <c r="M370" i="24"/>
  <c r="M291" i="24"/>
  <c r="M270" i="24"/>
  <c r="M229" i="24"/>
  <c r="M207" i="24"/>
  <c r="M166" i="24"/>
  <c r="M143" i="24"/>
  <c r="M103" i="24"/>
  <c r="S174" i="23"/>
  <c r="R158" i="23"/>
  <c r="Q191" i="2"/>
  <c r="P191" i="2"/>
  <c r="S191" i="2" s="1"/>
  <c r="V24" i="9"/>
  <c r="V25" i="9"/>
  <c r="V26" i="9"/>
  <c r="V27" i="9"/>
  <c r="Q3" i="21"/>
  <c r="G3" i="22" s="1"/>
  <c r="M60" i="22"/>
  <c r="M59" i="22"/>
  <c r="O59" i="22" s="1"/>
  <c r="M58" i="22"/>
  <c r="N58" i="22" s="1"/>
  <c r="B3" i="22"/>
  <c r="B4" i="22"/>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53" i="22"/>
  <c r="B54" i="22"/>
  <c r="B55" i="22"/>
  <c r="B56" i="22"/>
  <c r="B57" i="22"/>
  <c r="B58" i="22"/>
  <c r="B59" i="22"/>
  <c r="K61" i="22" s="1"/>
  <c r="B2" i="22"/>
  <c r="A58" i="22"/>
  <c r="A59" i="22"/>
  <c r="A2" i="22"/>
  <c r="A3" i="22"/>
  <c r="A4" i="22"/>
  <c r="A5" i="22"/>
  <c r="A6" i="22"/>
  <c r="A7" i="22"/>
  <c r="A8" i="22"/>
  <c r="A9" i="22"/>
  <c r="A10" i="22"/>
  <c r="A11" i="22"/>
  <c r="A12" i="22"/>
  <c r="A13" i="22"/>
  <c r="A14" i="22"/>
  <c r="A15" i="22"/>
  <c r="A16" i="22"/>
  <c r="A17" i="22"/>
  <c r="A18" i="22"/>
  <c r="A19" i="22"/>
  <c r="A20" i="22"/>
  <c r="A21" i="22"/>
  <c r="A22" i="22"/>
  <c r="A23" i="22"/>
  <c r="A24" i="22"/>
  <c r="A25" i="22"/>
  <c r="A26" i="22"/>
  <c r="A27" i="22"/>
  <c r="A28" i="22"/>
  <c r="A29" i="22"/>
  <c r="A30" i="22"/>
  <c r="A31" i="22"/>
  <c r="A32" i="22"/>
  <c r="A33" i="22"/>
  <c r="A34" i="22"/>
  <c r="A35" i="22"/>
  <c r="A36" i="22"/>
  <c r="A37" i="22"/>
  <c r="A38" i="22"/>
  <c r="A39" i="22"/>
  <c r="A40" i="22"/>
  <c r="A41" i="22"/>
  <c r="A42" i="22"/>
  <c r="A43" i="22"/>
  <c r="A44" i="22"/>
  <c r="A45" i="22"/>
  <c r="A46" i="22"/>
  <c r="A47" i="22"/>
  <c r="A48" i="22"/>
  <c r="A49" i="22"/>
  <c r="A50" i="22"/>
  <c r="A51" i="22"/>
  <c r="A52" i="22"/>
  <c r="A53" i="22"/>
  <c r="A54" i="22"/>
  <c r="A55" i="22"/>
  <c r="A56" i="22"/>
  <c r="A57" i="22"/>
  <c r="A1" i="22"/>
  <c r="Y452" i="25" l="1"/>
  <c r="AB452" i="25" s="1"/>
  <c r="Y450" i="25"/>
  <c r="AB450" i="25" s="1"/>
  <c r="N59" i="22"/>
  <c r="Y105" i="25"/>
  <c r="AB105" i="25" s="1"/>
  <c r="Y109" i="25"/>
  <c r="AB109" i="25" s="1"/>
  <c r="Y113" i="25"/>
  <c r="AB113" i="25" s="1"/>
  <c r="Y117" i="25"/>
  <c r="AB117" i="25" s="1"/>
  <c r="Y121" i="25"/>
  <c r="AB121" i="25" s="1"/>
  <c r="Y162" i="25"/>
  <c r="AB162" i="25" s="1"/>
  <c r="Y166" i="25"/>
  <c r="AB166" i="25" s="1"/>
  <c r="Y170" i="25"/>
  <c r="AB170" i="25" s="1"/>
  <c r="Y174" i="25"/>
  <c r="AB174" i="25" s="1"/>
  <c r="Y178" i="25"/>
  <c r="AB178" i="25" s="1"/>
  <c r="Y182" i="25"/>
  <c r="AB182" i="25" s="1"/>
  <c r="Y164" i="25"/>
  <c r="AB164" i="25" s="1"/>
  <c r="Y168" i="25"/>
  <c r="AB168" i="25" s="1"/>
  <c r="Y172" i="25"/>
  <c r="AB172" i="25" s="1"/>
  <c r="Y176" i="25"/>
  <c r="AB176" i="25" s="1"/>
  <c r="Y180" i="25"/>
  <c r="AB180" i="25" s="1"/>
  <c r="Y184" i="25"/>
  <c r="AB184" i="25" s="1"/>
  <c r="Y122" i="25"/>
  <c r="AB122" i="25" s="1"/>
  <c r="Y408" i="25"/>
  <c r="AB408" i="25" s="1"/>
  <c r="Y404" i="25"/>
  <c r="AB404" i="25" s="1"/>
  <c r="Y396" i="25"/>
  <c r="AB396" i="25" s="1"/>
  <c r="Y392" i="25"/>
  <c r="AB392" i="25" s="1"/>
  <c r="Y388" i="25"/>
  <c r="AB388" i="25" s="1"/>
  <c r="Y372" i="25"/>
  <c r="AB372" i="25" s="1"/>
  <c r="Y300" i="25"/>
  <c r="AB300" i="25" s="1"/>
  <c r="Y292" i="25"/>
  <c r="AB292" i="25" s="1"/>
  <c r="Y288" i="25"/>
  <c r="AB288" i="25" s="1"/>
  <c r="Y284" i="25"/>
  <c r="AB284" i="25" s="1"/>
  <c r="Y276" i="25"/>
  <c r="AB276" i="25" s="1"/>
  <c r="Y272" i="25"/>
  <c r="AB272" i="25" s="1"/>
  <c r="Y268" i="25"/>
  <c r="AB268" i="25" s="1"/>
  <c r="Y264" i="25"/>
  <c r="AB264" i="25" s="1"/>
  <c r="Y252" i="25"/>
  <c r="AB252" i="25" s="1"/>
  <c r="Y248" i="25"/>
  <c r="AB248" i="25" s="1"/>
  <c r="Y244" i="25"/>
  <c r="AB244" i="25" s="1"/>
  <c r="Y446" i="25"/>
  <c r="AB446" i="25" s="1"/>
  <c r="Y442" i="25"/>
  <c r="AB442" i="25" s="1"/>
  <c r="Y438" i="25"/>
  <c r="AB438" i="25" s="1"/>
  <c r="Y434" i="25"/>
  <c r="AB434" i="25" s="1"/>
  <c r="Y430" i="25"/>
  <c r="AB430" i="25" s="1"/>
  <c r="Y426" i="25"/>
  <c r="AB426" i="25" s="1"/>
  <c r="Y422" i="25"/>
  <c r="AB422" i="25" s="1"/>
  <c r="Y418" i="25"/>
  <c r="AB418" i="25" s="1"/>
  <c r="Y414" i="25"/>
  <c r="AB414" i="25" s="1"/>
  <c r="Y402" i="25"/>
  <c r="AB402" i="25" s="1"/>
  <c r="Y398" i="25"/>
  <c r="AB398" i="25" s="1"/>
  <c r="Y394" i="25"/>
  <c r="AB394" i="25" s="1"/>
  <c r="Y390" i="25"/>
  <c r="AB390" i="25" s="1"/>
  <c r="Y386" i="25"/>
  <c r="AB386" i="25" s="1"/>
  <c r="Y382" i="25"/>
  <c r="AB382" i="25" s="1"/>
  <c r="Y378" i="25"/>
  <c r="AB378" i="25" s="1"/>
  <c r="Y374" i="25"/>
  <c r="AB374" i="25" s="1"/>
  <c r="Y370" i="25"/>
  <c r="AB370" i="25" s="1"/>
  <c r="Y366" i="25"/>
  <c r="AB366" i="25" s="1"/>
  <c r="Y354" i="25"/>
  <c r="AB354" i="25" s="1"/>
  <c r="Y350" i="25"/>
  <c r="AB350" i="25" s="1"/>
  <c r="Y346" i="25"/>
  <c r="AB346" i="25" s="1"/>
  <c r="Y342" i="25"/>
  <c r="AB342" i="25" s="1"/>
  <c r="Y338" i="25"/>
  <c r="AB338" i="25" s="1"/>
  <c r="Y334" i="25"/>
  <c r="AB334" i="25" s="1"/>
  <c r="Y330" i="25"/>
  <c r="AB330" i="25" s="1"/>
  <c r="Y326" i="25"/>
  <c r="AB326" i="25" s="1"/>
  <c r="Y322" i="25"/>
  <c r="AB322" i="25" s="1"/>
  <c r="Y318" i="25"/>
  <c r="AB318" i="25" s="1"/>
  <c r="Y314" i="25"/>
  <c r="AB314" i="25" s="1"/>
  <c r="Y310" i="25"/>
  <c r="AB310" i="25" s="1"/>
  <c r="Y306" i="25"/>
  <c r="AB306" i="25" s="1"/>
  <c r="Y278" i="25"/>
  <c r="AB278" i="25" s="1"/>
  <c r="Y270" i="25"/>
  <c r="AB270" i="25" s="1"/>
  <c r="Y262" i="25"/>
  <c r="AB262" i="25" s="1"/>
  <c r="Y238" i="25"/>
  <c r="AB238" i="25" s="1"/>
  <c r="Y234" i="25"/>
  <c r="AB234" i="25" s="1"/>
  <c r="Y68" i="25"/>
  <c r="AB68" i="25" s="1"/>
  <c r="Y104" i="25"/>
  <c r="AB104" i="25" s="1"/>
  <c r="Y108" i="25"/>
  <c r="AB108" i="25" s="1"/>
  <c r="Y112" i="25"/>
  <c r="AB112" i="25" s="1"/>
  <c r="Y116" i="25"/>
  <c r="AB116" i="25" s="1"/>
  <c r="Y120" i="25"/>
  <c r="AB120" i="25" s="1"/>
  <c r="Y100" i="25"/>
  <c r="AB100" i="25" s="1"/>
  <c r="Y96" i="25"/>
  <c r="AB96" i="25" s="1"/>
  <c r="Y92" i="25"/>
  <c r="AB92" i="25" s="1"/>
  <c r="Y88" i="25"/>
  <c r="AB88" i="25" s="1"/>
  <c r="Y84" i="25"/>
  <c r="AB84" i="25" s="1"/>
  <c r="Y80" i="25"/>
  <c r="AB80" i="25" s="1"/>
  <c r="Y72" i="25"/>
  <c r="AB72" i="25" s="1"/>
  <c r="Y64" i="25"/>
  <c r="AB64" i="25" s="1"/>
  <c r="Y40" i="25"/>
  <c r="AB40" i="25" s="1"/>
  <c r="Y36" i="25"/>
  <c r="AB36" i="25" s="1"/>
  <c r="Y32" i="25"/>
  <c r="AB32" i="25" s="1"/>
  <c r="Y8" i="25"/>
  <c r="AB8" i="25" s="1"/>
  <c r="Y4" i="25"/>
  <c r="AB4" i="25" s="1"/>
  <c r="Y106" i="25"/>
  <c r="AB106" i="25" s="1"/>
  <c r="Y110" i="25"/>
  <c r="AB110" i="25" s="1"/>
  <c r="Y114" i="25"/>
  <c r="AB114" i="25" s="1"/>
  <c r="Y118" i="25"/>
  <c r="AB118" i="25" s="1"/>
  <c r="Y138" i="25"/>
  <c r="AB138" i="25" s="1"/>
  <c r="Y142" i="25"/>
  <c r="AB142" i="25" s="1"/>
  <c r="Y146" i="25"/>
  <c r="AB146" i="25" s="1"/>
  <c r="Y175" i="25"/>
  <c r="AB175" i="25" s="1"/>
  <c r="Y186" i="25"/>
  <c r="AB186" i="25" s="1"/>
  <c r="Y190" i="25"/>
  <c r="AB190" i="25" s="1"/>
  <c r="Y194" i="25"/>
  <c r="AB194" i="25" s="1"/>
  <c r="Y198" i="25"/>
  <c r="AB198" i="25" s="1"/>
  <c r="Y206" i="25"/>
  <c r="AB206" i="25" s="1"/>
  <c r="Y50" i="25"/>
  <c r="AB50" i="25" s="1"/>
  <c r="Y22" i="25"/>
  <c r="AB22" i="25" s="1"/>
  <c r="Y437" i="25"/>
  <c r="AB437" i="25" s="1"/>
  <c r="Y337" i="25"/>
  <c r="AB337" i="25" s="1"/>
  <c r="Y317" i="25"/>
  <c r="AB317" i="25" s="1"/>
  <c r="Y241" i="25"/>
  <c r="AB241" i="25" s="1"/>
  <c r="Y99" i="25"/>
  <c r="AB99" i="25" s="1"/>
  <c r="K57" i="22"/>
  <c r="Y209" i="25"/>
  <c r="AB209" i="25" s="1"/>
  <c r="Y225" i="25"/>
  <c r="AB225" i="25" s="1"/>
  <c r="Y2" i="25"/>
  <c r="AB2" i="25" s="1"/>
  <c r="Y202" i="25"/>
  <c r="AB202" i="25" s="1"/>
  <c r="Y103" i="25"/>
  <c r="AB103" i="25" s="1"/>
  <c r="Y75" i="25"/>
  <c r="AB75" i="25" s="1"/>
  <c r="Y43" i="25"/>
  <c r="AB43" i="25" s="1"/>
  <c r="Y11" i="25"/>
  <c r="AB11" i="25" s="1"/>
  <c r="Y46" i="25"/>
  <c r="AB46" i="25" s="1"/>
  <c r="Y18" i="25"/>
  <c r="AB18" i="25" s="1"/>
  <c r="Y107" i="25"/>
  <c r="AB107" i="25" s="1"/>
  <c r="Y111" i="25"/>
  <c r="AB111" i="25" s="1"/>
  <c r="Y115" i="25"/>
  <c r="AB115" i="25" s="1"/>
  <c r="Y119" i="25"/>
  <c r="AB119" i="25" s="1"/>
  <c r="T192" i="2"/>
  <c r="U192" i="2" s="1"/>
  <c r="V192" i="2" s="1"/>
  <c r="Y124" i="25"/>
  <c r="AB124" i="25" s="1"/>
  <c r="Y128" i="25"/>
  <c r="AB128" i="25" s="1"/>
  <c r="Y132" i="25"/>
  <c r="AB132" i="25" s="1"/>
  <c r="Y136" i="25"/>
  <c r="AB136" i="25" s="1"/>
  <c r="Y140" i="25"/>
  <c r="AB140" i="25" s="1"/>
  <c r="Y144" i="25"/>
  <c r="AB144" i="25" s="1"/>
  <c r="Y148" i="25"/>
  <c r="AB148" i="25" s="1"/>
  <c r="Y152" i="25"/>
  <c r="AB152" i="25" s="1"/>
  <c r="Y156" i="25"/>
  <c r="AB156" i="25" s="1"/>
  <c r="Y160" i="25"/>
  <c r="AB160" i="25" s="1"/>
  <c r="Y188" i="25"/>
  <c r="AB188" i="25" s="1"/>
  <c r="Y192" i="25"/>
  <c r="AB192" i="25" s="1"/>
  <c r="Y196" i="25"/>
  <c r="AB196" i="25" s="1"/>
  <c r="Y200" i="25"/>
  <c r="AB200" i="25" s="1"/>
  <c r="Y204" i="25"/>
  <c r="AB204" i="25" s="1"/>
  <c r="Y86" i="25"/>
  <c r="AB86" i="25" s="1"/>
  <c r="Y89" i="25"/>
  <c r="AB89" i="25" s="1"/>
  <c r="Y57" i="25"/>
  <c r="AB57" i="25" s="1"/>
  <c r="Y25" i="25"/>
  <c r="AB25" i="25" s="1"/>
  <c r="Y95" i="25"/>
  <c r="AB95" i="25" s="1"/>
  <c r="Y91" i="25"/>
  <c r="AB91" i="25" s="1"/>
  <c r="Y87" i="25"/>
  <c r="AB87" i="25" s="1"/>
  <c r="Y83" i="25"/>
  <c r="AB83" i="25" s="1"/>
  <c r="Y79" i="25"/>
  <c r="AB79" i="25" s="1"/>
  <c r="Y71" i="25"/>
  <c r="AB71" i="25" s="1"/>
  <c r="Y67" i="25"/>
  <c r="AB67" i="25" s="1"/>
  <c r="Y63" i="25"/>
  <c r="AB63" i="25" s="1"/>
  <c r="Y59" i="25"/>
  <c r="AB59" i="25" s="1"/>
  <c r="Y55" i="25"/>
  <c r="AB55" i="25" s="1"/>
  <c r="Y51" i="25"/>
  <c r="AB51" i="25" s="1"/>
  <c r="Y47" i="25"/>
  <c r="AB47" i="25" s="1"/>
  <c r="Y39" i="25"/>
  <c r="AB39" i="25" s="1"/>
  <c r="Y35" i="25"/>
  <c r="AB35" i="25" s="1"/>
  <c r="Y31" i="25"/>
  <c r="AB31" i="25" s="1"/>
  <c r="Y27" i="25"/>
  <c r="AB27" i="25" s="1"/>
  <c r="Y23" i="25"/>
  <c r="AB23" i="25" s="1"/>
  <c r="Y19" i="25"/>
  <c r="AB19" i="25" s="1"/>
  <c r="Y15" i="25"/>
  <c r="AB15" i="25" s="1"/>
  <c r="Y7" i="25"/>
  <c r="AB7" i="25" s="1"/>
  <c r="Y82" i="25"/>
  <c r="AB82" i="25" s="1"/>
  <c r="Y78" i="25"/>
  <c r="AB78" i="25" s="1"/>
  <c r="Y54" i="25"/>
  <c r="AB54" i="25" s="1"/>
  <c r="Y14" i="25"/>
  <c r="AB14" i="25" s="1"/>
  <c r="Y400" i="25"/>
  <c r="AB400" i="25" s="1"/>
  <c r="Y380" i="25"/>
  <c r="AB380" i="25" s="1"/>
  <c r="Y296" i="25"/>
  <c r="AB296" i="25" s="1"/>
  <c r="Y280" i="25"/>
  <c r="AB280" i="25" s="1"/>
  <c r="Y260" i="25"/>
  <c r="AB260" i="25" s="1"/>
  <c r="Y256" i="25"/>
  <c r="AB256" i="25" s="1"/>
  <c r="AB455" i="25"/>
  <c r="Y208" i="25"/>
  <c r="AB208" i="25" s="1"/>
  <c r="Y212" i="25"/>
  <c r="AB212" i="25" s="1"/>
  <c r="Y216" i="25"/>
  <c r="AB216" i="25" s="1"/>
  <c r="Y220" i="25"/>
  <c r="AB220" i="25" s="1"/>
  <c r="Y224" i="25"/>
  <c r="AB224" i="25" s="1"/>
  <c r="Y228" i="25"/>
  <c r="AB228" i="25" s="1"/>
  <c r="Y101" i="25"/>
  <c r="AB101" i="25" s="1"/>
  <c r="Y97" i="25"/>
  <c r="AB97" i="25" s="1"/>
  <c r="Y93" i="25"/>
  <c r="AB93" i="25" s="1"/>
  <c r="Y85" i="25"/>
  <c r="AB85" i="25" s="1"/>
  <c r="Y81" i="25"/>
  <c r="AB81" i="25" s="1"/>
  <c r="Y77" i="25"/>
  <c r="AB77" i="25" s="1"/>
  <c r="Y73" i="25"/>
  <c r="AB73" i="25" s="1"/>
  <c r="Y69" i="25"/>
  <c r="AB69" i="25" s="1"/>
  <c r="Y65" i="25"/>
  <c r="AB65" i="25" s="1"/>
  <c r="Y61" i="25"/>
  <c r="AB61" i="25" s="1"/>
  <c r="Y53" i="25"/>
  <c r="AB53" i="25" s="1"/>
  <c r="Y49" i="25"/>
  <c r="AB49" i="25" s="1"/>
  <c r="Y45" i="25"/>
  <c r="AB45" i="25" s="1"/>
  <c r="Y41" i="25"/>
  <c r="AB41" i="25" s="1"/>
  <c r="Y37" i="25"/>
  <c r="AB37" i="25" s="1"/>
  <c r="Y33" i="25"/>
  <c r="AB33" i="25" s="1"/>
  <c r="Y29" i="25"/>
  <c r="AB29" i="25" s="1"/>
  <c r="Y21" i="25"/>
  <c r="AB21" i="25" s="1"/>
  <c r="Y17" i="25"/>
  <c r="AB17" i="25" s="1"/>
  <c r="Y13" i="25"/>
  <c r="AB13" i="25" s="1"/>
  <c r="Y9" i="25"/>
  <c r="AB9" i="25" s="1"/>
  <c r="Y5" i="25"/>
  <c r="AB5" i="25" s="1"/>
  <c r="Y3" i="25"/>
  <c r="AB3" i="25" s="1"/>
  <c r="Y76" i="25"/>
  <c r="AB76" i="25" s="1"/>
  <c r="Y60" i="25"/>
  <c r="AB60" i="25" s="1"/>
  <c r="Y56" i="25"/>
  <c r="AB56" i="25" s="1"/>
  <c r="Y52" i="25"/>
  <c r="AB52" i="25" s="1"/>
  <c r="Y48" i="25"/>
  <c r="AB48" i="25" s="1"/>
  <c r="Y44" i="25"/>
  <c r="AB44" i="25" s="1"/>
  <c r="Y28" i="25"/>
  <c r="AB28" i="25" s="1"/>
  <c r="Y24" i="25"/>
  <c r="AB24" i="25" s="1"/>
  <c r="Y20" i="25"/>
  <c r="AB20" i="25" s="1"/>
  <c r="Y16" i="25"/>
  <c r="AB16" i="25" s="1"/>
  <c r="Y12" i="25"/>
  <c r="AB12" i="25" s="1"/>
  <c r="Y410" i="25"/>
  <c r="AB410" i="25" s="1"/>
  <c r="Y406" i="25"/>
  <c r="AB406" i="25" s="1"/>
  <c r="Y362" i="25"/>
  <c r="AB362" i="25" s="1"/>
  <c r="Y358" i="25"/>
  <c r="AB358" i="25" s="1"/>
  <c r="Y302" i="25"/>
  <c r="AB302" i="25" s="1"/>
  <c r="Y298" i="25"/>
  <c r="AB298" i="25" s="1"/>
  <c r="Y294" i="25"/>
  <c r="AB294" i="25" s="1"/>
  <c r="Y290" i="25"/>
  <c r="AB290" i="25" s="1"/>
  <c r="Y286" i="25"/>
  <c r="AB286" i="25" s="1"/>
  <c r="Y282" i="25"/>
  <c r="AB282" i="25" s="1"/>
  <c r="Y274" i="25"/>
  <c r="AB274" i="25" s="1"/>
  <c r="Y266" i="25"/>
  <c r="AB266" i="25" s="1"/>
  <c r="Y258" i="25"/>
  <c r="AB258" i="25" s="1"/>
  <c r="Y254" i="25"/>
  <c r="AB254" i="25" s="1"/>
  <c r="Y250" i="25"/>
  <c r="AB250" i="25" s="1"/>
  <c r="Y246" i="25"/>
  <c r="AB246" i="25" s="1"/>
  <c r="Y242" i="25"/>
  <c r="AB242" i="25" s="1"/>
  <c r="AB453" i="25"/>
  <c r="Y383" i="25"/>
  <c r="AB383" i="25" s="1"/>
  <c r="Y165" i="25"/>
  <c r="AB165" i="25" s="1"/>
  <c r="Y181" i="25"/>
  <c r="AB181" i="25" s="1"/>
  <c r="Y427" i="25"/>
  <c r="AB427" i="25" s="1"/>
  <c r="Y327" i="25"/>
  <c r="AB327" i="25" s="1"/>
  <c r="Y287" i="25"/>
  <c r="AB287" i="25" s="1"/>
  <c r="Y267" i="25"/>
  <c r="AB267" i="25" s="1"/>
  <c r="Y451" i="25"/>
  <c r="AB451" i="25" s="1"/>
  <c r="Y449" i="25"/>
  <c r="AB449" i="25" s="1"/>
  <c r="Y447" i="25"/>
  <c r="AB447" i="25" s="1"/>
  <c r="Y445" i="25"/>
  <c r="AB445" i="25" s="1"/>
  <c r="Y443" i="25"/>
  <c r="AB443" i="25" s="1"/>
  <c r="Y441" i="25"/>
  <c r="AB441" i="25" s="1"/>
  <c r="Y439" i="25"/>
  <c r="AB439" i="25" s="1"/>
  <c r="Y435" i="25"/>
  <c r="AB435" i="25" s="1"/>
  <c r="Y433" i="25"/>
  <c r="AB433" i="25" s="1"/>
  <c r="Y431" i="25"/>
  <c r="AB431" i="25" s="1"/>
  <c r="Y429" i="25"/>
  <c r="AB429" i="25" s="1"/>
  <c r="Y425" i="25"/>
  <c r="AB425" i="25" s="1"/>
  <c r="Y423" i="25"/>
  <c r="AB423" i="25" s="1"/>
  <c r="Y421" i="25"/>
  <c r="AB421" i="25" s="1"/>
  <c r="Y419" i="25"/>
  <c r="AB419" i="25" s="1"/>
  <c r="Y417" i="25"/>
  <c r="AB417" i="25" s="1"/>
  <c r="Y415" i="25"/>
  <c r="AB415" i="25" s="1"/>
  <c r="Y413" i="25"/>
  <c r="AB413" i="25" s="1"/>
  <c r="Y409" i="25"/>
  <c r="AB409" i="25" s="1"/>
  <c r="Y407" i="25"/>
  <c r="AB407" i="25" s="1"/>
  <c r="Y405" i="25"/>
  <c r="AB405" i="25" s="1"/>
  <c r="Y403" i="25"/>
  <c r="AB403" i="25" s="1"/>
  <c r="Y401" i="25"/>
  <c r="AB401" i="25" s="1"/>
  <c r="Y399" i="25"/>
  <c r="AB399" i="25" s="1"/>
  <c r="Y397" i="25"/>
  <c r="AB397" i="25" s="1"/>
  <c r="Y395" i="25"/>
  <c r="AB395" i="25" s="1"/>
  <c r="Y391" i="25"/>
  <c r="AB391" i="25" s="1"/>
  <c r="Y389" i="25"/>
  <c r="AB389" i="25" s="1"/>
  <c r="Y387" i="25"/>
  <c r="AB387" i="25" s="1"/>
  <c r="Y385" i="25"/>
  <c r="AB385" i="25" s="1"/>
  <c r="Y381" i="25"/>
  <c r="AB381" i="25" s="1"/>
  <c r="Y379" i="25"/>
  <c r="AB379" i="25" s="1"/>
  <c r="Y377" i="25"/>
  <c r="AB377" i="25" s="1"/>
  <c r="Y375" i="25"/>
  <c r="AB375" i="25" s="1"/>
  <c r="Y371" i="25"/>
  <c r="AB371" i="25" s="1"/>
  <c r="Y369" i="25"/>
  <c r="AB369" i="25" s="1"/>
  <c r="Y367" i="25"/>
  <c r="AB367" i="25" s="1"/>
  <c r="Y365" i="25"/>
  <c r="AB365" i="25" s="1"/>
  <c r="Y363" i="25"/>
  <c r="AB363" i="25" s="1"/>
  <c r="Y361" i="25"/>
  <c r="AB361" i="25" s="1"/>
  <c r="Y359" i="25"/>
  <c r="AB359" i="25" s="1"/>
  <c r="Y357" i="25"/>
  <c r="AB357" i="25" s="1"/>
  <c r="Y355" i="25"/>
  <c r="AB355" i="25" s="1"/>
  <c r="Y353" i="25"/>
  <c r="AB353" i="25" s="1"/>
  <c r="Y351" i="25"/>
  <c r="AB351" i="25" s="1"/>
  <c r="Y349" i="25"/>
  <c r="AB349" i="25" s="1"/>
  <c r="Y347" i="25"/>
  <c r="AB347" i="25" s="1"/>
  <c r="Y345" i="25"/>
  <c r="AB345" i="25" s="1"/>
  <c r="Y343" i="25"/>
  <c r="AB343" i="25" s="1"/>
  <c r="Y341" i="25"/>
  <c r="AB341" i="25" s="1"/>
  <c r="Y339" i="25"/>
  <c r="AB339" i="25" s="1"/>
  <c r="Y335" i="25"/>
  <c r="AB335" i="25" s="1"/>
  <c r="Y333" i="25"/>
  <c r="AB333" i="25" s="1"/>
  <c r="Y331" i="25"/>
  <c r="AB331" i="25" s="1"/>
  <c r="Y329" i="25"/>
  <c r="AB329" i="25" s="1"/>
  <c r="Y325" i="25"/>
  <c r="AB325" i="25" s="1"/>
  <c r="Y323" i="25"/>
  <c r="AB323" i="25" s="1"/>
  <c r="Y321" i="25"/>
  <c r="AB321" i="25" s="1"/>
  <c r="Y319" i="25"/>
  <c r="AB319" i="25" s="1"/>
  <c r="Y315" i="25"/>
  <c r="AB315" i="25" s="1"/>
  <c r="Y313" i="25"/>
  <c r="AB313" i="25" s="1"/>
  <c r="Y311" i="25"/>
  <c r="AB311" i="25" s="1"/>
  <c r="Y309" i="25"/>
  <c r="AB309" i="25" s="1"/>
  <c r="Y307" i="25"/>
  <c r="AB307" i="25" s="1"/>
  <c r="Y305" i="25"/>
  <c r="AB305" i="25" s="1"/>
  <c r="Y303" i="25"/>
  <c r="AB303" i="25" s="1"/>
  <c r="Y301" i="25"/>
  <c r="AB301" i="25" s="1"/>
  <c r="Y299" i="25"/>
  <c r="AB299" i="25" s="1"/>
  <c r="Y295" i="25"/>
  <c r="AB295" i="25" s="1"/>
  <c r="Y293" i="25"/>
  <c r="AB293" i="25" s="1"/>
  <c r="Y291" i="25"/>
  <c r="AB291" i="25" s="1"/>
  <c r="Y289" i="25"/>
  <c r="AB289" i="25" s="1"/>
  <c r="Y285" i="25"/>
  <c r="AB285" i="25" s="1"/>
  <c r="Y283" i="25"/>
  <c r="AB283" i="25" s="1"/>
  <c r="Y281" i="25"/>
  <c r="AB281" i="25" s="1"/>
  <c r="Y279" i="25"/>
  <c r="AB279" i="25" s="1"/>
  <c r="Y275" i="25"/>
  <c r="AB275" i="25" s="1"/>
  <c r="Y273" i="25"/>
  <c r="AB273" i="25" s="1"/>
  <c r="Y271" i="25"/>
  <c r="AB271" i="25" s="1"/>
  <c r="Y269" i="25"/>
  <c r="AB269" i="25" s="1"/>
  <c r="Y265" i="25"/>
  <c r="AB265" i="25" s="1"/>
  <c r="Y263" i="25"/>
  <c r="AB263" i="25" s="1"/>
  <c r="Y261" i="25"/>
  <c r="AB261" i="25" s="1"/>
  <c r="Y259" i="25"/>
  <c r="AB259" i="25" s="1"/>
  <c r="Y255" i="25"/>
  <c r="AB255" i="25" s="1"/>
  <c r="Y253" i="25"/>
  <c r="AB253" i="25" s="1"/>
  <c r="Y251" i="25"/>
  <c r="AB251" i="25" s="1"/>
  <c r="Y249" i="25"/>
  <c r="AB249" i="25" s="1"/>
  <c r="Y247" i="25"/>
  <c r="AB247" i="25" s="1"/>
  <c r="Y245" i="25"/>
  <c r="AB245" i="25" s="1"/>
  <c r="Y243" i="25"/>
  <c r="AB243" i="25" s="1"/>
  <c r="Y239" i="25"/>
  <c r="AB239" i="25" s="1"/>
  <c r="Y237" i="25"/>
  <c r="AB237" i="25" s="1"/>
  <c r="Y235" i="25"/>
  <c r="AB235" i="25" s="1"/>
  <c r="Y233" i="25"/>
  <c r="AB233" i="25" s="1"/>
  <c r="Y231" i="25"/>
  <c r="AB231" i="25" s="1"/>
  <c r="Y229" i="25"/>
  <c r="AB229" i="25" s="1"/>
  <c r="Y227" i="25"/>
  <c r="AB227" i="25" s="1"/>
  <c r="Y223" i="25"/>
  <c r="AB223" i="25" s="1"/>
  <c r="Y221" i="25"/>
  <c r="AB221" i="25" s="1"/>
  <c r="Y219" i="25"/>
  <c r="AB219" i="25" s="1"/>
  <c r="Y217" i="25"/>
  <c r="AB217" i="25" s="1"/>
  <c r="Y215" i="25"/>
  <c r="AB215" i="25" s="1"/>
  <c r="Y213" i="25"/>
  <c r="AB213" i="25" s="1"/>
  <c r="Y211" i="25"/>
  <c r="AB211" i="25" s="1"/>
  <c r="Y207" i="25"/>
  <c r="AB207" i="25" s="1"/>
  <c r="Y205" i="25"/>
  <c r="AB205" i="25" s="1"/>
  <c r="Y203" i="25"/>
  <c r="AB203" i="25" s="1"/>
  <c r="Y201" i="25"/>
  <c r="AB201" i="25" s="1"/>
  <c r="Y199" i="25"/>
  <c r="AB199" i="25" s="1"/>
  <c r="Y197" i="25"/>
  <c r="AB197" i="25" s="1"/>
  <c r="Y195" i="25"/>
  <c r="AB195" i="25" s="1"/>
  <c r="Y193" i="25"/>
  <c r="AB193" i="25" s="1"/>
  <c r="Y191" i="25"/>
  <c r="AB191" i="25" s="1"/>
  <c r="Y189" i="25"/>
  <c r="AB189" i="25" s="1"/>
  <c r="Y187" i="25"/>
  <c r="AB187" i="25" s="1"/>
  <c r="Y185" i="25"/>
  <c r="AB185" i="25" s="1"/>
  <c r="Y183" i="25"/>
  <c r="AB183" i="25" s="1"/>
  <c r="Y179" i="25"/>
  <c r="AB179" i="25" s="1"/>
  <c r="Y177" i="25"/>
  <c r="AB177" i="25" s="1"/>
  <c r="Y173" i="25"/>
  <c r="AB173" i="25" s="1"/>
  <c r="Y171" i="25"/>
  <c r="AB171" i="25" s="1"/>
  <c r="Y169" i="25"/>
  <c r="AB169" i="25" s="1"/>
  <c r="Y167" i="25"/>
  <c r="AB167" i="25" s="1"/>
  <c r="Y163" i="25"/>
  <c r="AB163" i="25" s="1"/>
  <c r="Y159" i="25"/>
  <c r="AB159" i="25" s="1"/>
  <c r="Y157" i="25"/>
  <c r="AB157" i="25" s="1"/>
  <c r="Y155" i="25"/>
  <c r="AB155" i="25" s="1"/>
  <c r="Y153" i="25"/>
  <c r="AB153" i="25" s="1"/>
  <c r="Y151" i="25"/>
  <c r="AB151" i="25" s="1"/>
  <c r="Y149" i="25"/>
  <c r="AB149" i="25" s="1"/>
  <c r="Y147" i="25"/>
  <c r="AB147" i="25" s="1"/>
  <c r="Y145" i="25"/>
  <c r="AB145" i="25" s="1"/>
  <c r="Y143" i="25"/>
  <c r="AB143" i="25" s="1"/>
  <c r="Y141" i="25"/>
  <c r="AB141" i="25" s="1"/>
  <c r="Y139" i="25"/>
  <c r="AB139" i="25" s="1"/>
  <c r="Y137" i="25"/>
  <c r="AB137" i="25" s="1"/>
  <c r="Y135" i="25"/>
  <c r="AB135" i="25" s="1"/>
  <c r="Y133" i="25"/>
  <c r="AB133" i="25" s="1"/>
  <c r="Y131" i="25"/>
  <c r="AB131" i="25" s="1"/>
  <c r="Y129" i="25"/>
  <c r="AB129" i="25" s="1"/>
  <c r="Y127" i="25"/>
  <c r="AB127" i="25" s="1"/>
  <c r="Y125" i="25"/>
  <c r="AB125" i="25" s="1"/>
  <c r="Y123" i="25"/>
  <c r="AB123" i="25" s="1"/>
  <c r="Y411" i="25"/>
  <c r="AB411" i="25" s="1"/>
  <c r="Y126" i="25"/>
  <c r="AB126" i="25" s="1"/>
  <c r="Y130" i="25"/>
  <c r="AB130" i="25" s="1"/>
  <c r="Y134" i="25"/>
  <c r="AB134" i="25" s="1"/>
  <c r="Y150" i="25"/>
  <c r="AB150" i="25" s="1"/>
  <c r="Y154" i="25"/>
  <c r="AB154" i="25" s="1"/>
  <c r="Y158" i="25"/>
  <c r="AB158" i="25" s="1"/>
  <c r="Y210" i="25"/>
  <c r="AB210" i="25" s="1"/>
  <c r="Y214" i="25"/>
  <c r="AB214" i="25" s="1"/>
  <c r="Y218" i="25"/>
  <c r="AB218" i="25" s="1"/>
  <c r="Y222" i="25"/>
  <c r="AB222" i="25" s="1"/>
  <c r="Y226" i="25"/>
  <c r="AB226" i="25" s="1"/>
  <c r="Y230" i="25"/>
  <c r="AB230" i="25" s="1"/>
  <c r="Y393" i="25"/>
  <c r="AB393" i="25" s="1"/>
  <c r="Y373" i="25"/>
  <c r="AB373" i="25" s="1"/>
  <c r="Y297" i="25"/>
  <c r="AB297" i="25" s="1"/>
  <c r="Y277" i="25"/>
  <c r="AB277" i="25" s="1"/>
  <c r="Y257" i="25"/>
  <c r="AB257" i="25" s="1"/>
  <c r="Y102" i="25"/>
  <c r="AB102" i="25" s="1"/>
  <c r="Y98" i="25"/>
  <c r="AB98" i="25" s="1"/>
  <c r="Y94" i="25"/>
  <c r="AB94" i="25" s="1"/>
  <c r="Y90" i="25"/>
  <c r="AB90" i="25" s="1"/>
  <c r="Y74" i="25"/>
  <c r="AB74" i="25" s="1"/>
  <c r="Y70" i="25"/>
  <c r="AB70" i="25" s="1"/>
  <c r="Y66" i="25"/>
  <c r="AB66" i="25" s="1"/>
  <c r="Y62" i="25"/>
  <c r="AB62" i="25" s="1"/>
  <c r="Y58" i="25"/>
  <c r="AB58" i="25" s="1"/>
  <c r="Y42" i="25"/>
  <c r="AB42" i="25" s="1"/>
  <c r="Y38" i="25"/>
  <c r="AB38" i="25" s="1"/>
  <c r="Y34" i="25"/>
  <c r="AB34" i="25" s="1"/>
  <c r="Y30" i="25"/>
  <c r="AB30" i="25" s="1"/>
  <c r="Y26" i="25"/>
  <c r="AB26" i="25" s="1"/>
  <c r="Y10" i="25"/>
  <c r="AB10" i="25" s="1"/>
  <c r="Y6" i="25"/>
  <c r="AB6" i="25" s="1"/>
  <c r="N60" i="22"/>
  <c r="Y448" i="25"/>
  <c r="AB448" i="25" s="1"/>
  <c r="Y444" i="25"/>
  <c r="AB444" i="25" s="1"/>
  <c r="Y440" i="25"/>
  <c r="AB440" i="25" s="1"/>
  <c r="Y436" i="25"/>
  <c r="AB436" i="25" s="1"/>
  <c r="Y432" i="25"/>
  <c r="AB432" i="25" s="1"/>
  <c r="Y428" i="25"/>
  <c r="AB428" i="25" s="1"/>
  <c r="Y424" i="25"/>
  <c r="AB424" i="25" s="1"/>
  <c r="Y420" i="25"/>
  <c r="AB420" i="25" s="1"/>
  <c r="Y416" i="25"/>
  <c r="AB416" i="25" s="1"/>
  <c r="Y412" i="25"/>
  <c r="AB412" i="25" s="1"/>
  <c r="Y384" i="25"/>
  <c r="AB384" i="25" s="1"/>
  <c r="Y376" i="25"/>
  <c r="AB376" i="25" s="1"/>
  <c r="Y368" i="25"/>
  <c r="AB368" i="25" s="1"/>
  <c r="Y364" i="25"/>
  <c r="AB364" i="25" s="1"/>
  <c r="Y360" i="25"/>
  <c r="AB360" i="25" s="1"/>
  <c r="Y356" i="25"/>
  <c r="AB356" i="25" s="1"/>
  <c r="Y352" i="25"/>
  <c r="AB352" i="25" s="1"/>
  <c r="Y348" i="25"/>
  <c r="AB348" i="25" s="1"/>
  <c r="Y344" i="25"/>
  <c r="AB344" i="25" s="1"/>
  <c r="Y340" i="25"/>
  <c r="AB340" i="25" s="1"/>
  <c r="Y336" i="25"/>
  <c r="AB336" i="25" s="1"/>
  <c r="Y332" i="25"/>
  <c r="AB332" i="25" s="1"/>
  <c r="Y328" i="25"/>
  <c r="AB328" i="25" s="1"/>
  <c r="Y324" i="25"/>
  <c r="AB324" i="25" s="1"/>
  <c r="Y320" i="25"/>
  <c r="AB320" i="25" s="1"/>
  <c r="Y316" i="25"/>
  <c r="AB316" i="25" s="1"/>
  <c r="Y312" i="25"/>
  <c r="AB312" i="25" s="1"/>
  <c r="Y308" i="25"/>
  <c r="AB308" i="25" s="1"/>
  <c r="Y304" i="25"/>
  <c r="AB304" i="25" s="1"/>
  <c r="Y240" i="25"/>
  <c r="AB240" i="25" s="1"/>
  <c r="Y236" i="25"/>
  <c r="AB236" i="25" s="1"/>
  <c r="Y232" i="25"/>
  <c r="AB232" i="25" s="1"/>
  <c r="K58" i="22"/>
  <c r="P58" i="22" s="1"/>
  <c r="F63" i="22"/>
  <c r="K59" i="22"/>
  <c r="Q59" i="22" s="1"/>
  <c r="AB456" i="25"/>
  <c r="E63" i="22"/>
  <c r="K60" i="22"/>
  <c r="P60" i="22" s="1"/>
  <c r="O58" i="22"/>
  <c r="AB454" i="25"/>
  <c r="R164" i="23"/>
  <c r="R174" i="23"/>
  <c r="R176" i="23"/>
  <c r="S167" i="23"/>
  <c r="S161" i="23"/>
  <c r="S169" i="23"/>
  <c r="S163" i="23"/>
  <c r="S158" i="23"/>
  <c r="R175" i="23"/>
  <c r="S170" i="23"/>
  <c r="H479" i="23"/>
  <c r="I479" i="23" s="1"/>
  <c r="J479" i="23" s="1"/>
  <c r="H477" i="23"/>
  <c r="I477" i="23" s="1"/>
  <c r="J477" i="23" s="1"/>
  <c r="H475" i="23"/>
  <c r="I475" i="23" s="1"/>
  <c r="J475" i="23" s="1"/>
  <c r="H471" i="23"/>
  <c r="I471" i="23" s="1"/>
  <c r="J471" i="23" s="1"/>
  <c r="H469" i="23"/>
  <c r="I469" i="23" s="1"/>
  <c r="K469" i="23" s="1"/>
  <c r="H467" i="23"/>
  <c r="I467" i="23" s="1"/>
  <c r="J467" i="23" s="1"/>
  <c r="H465" i="23"/>
  <c r="I465" i="23" s="1"/>
  <c r="K465" i="23" s="1"/>
  <c r="H463" i="23"/>
  <c r="I463" i="23" s="1"/>
  <c r="J463" i="23" s="1"/>
  <c r="H461" i="23"/>
  <c r="I461" i="23" s="1"/>
  <c r="K461" i="23" s="1"/>
  <c r="H459" i="23"/>
  <c r="I459" i="23" s="1"/>
  <c r="J459" i="23" s="1"/>
  <c r="H455" i="23"/>
  <c r="I455" i="23" s="1"/>
  <c r="J455" i="23" s="1"/>
  <c r="H453" i="23"/>
  <c r="I453" i="23" s="1"/>
  <c r="J453" i="23" s="1"/>
  <c r="H451" i="23"/>
  <c r="I451" i="23" s="1"/>
  <c r="K451" i="23" s="1"/>
  <c r="H449" i="23"/>
  <c r="I449" i="23" s="1"/>
  <c r="K449" i="23" s="1"/>
  <c r="H447" i="23"/>
  <c r="I447" i="23" s="1"/>
  <c r="J447" i="23" s="1"/>
  <c r="H445" i="23"/>
  <c r="I445" i="23" s="1"/>
  <c r="K445" i="23" s="1"/>
  <c r="H443" i="23"/>
  <c r="I443" i="23" s="1"/>
  <c r="J443" i="23" s="1"/>
  <c r="H439" i="23"/>
  <c r="I439" i="23" s="1"/>
  <c r="J439" i="23" s="1"/>
  <c r="H437" i="23"/>
  <c r="I437" i="23" s="1"/>
  <c r="J437" i="23" s="1"/>
  <c r="H435" i="23"/>
  <c r="I435" i="23" s="1"/>
  <c r="J435" i="23" s="1"/>
  <c r="H433" i="23"/>
  <c r="I433" i="23" s="1"/>
  <c r="H431" i="23"/>
  <c r="I431" i="23" s="1"/>
  <c r="J431" i="23" s="1"/>
  <c r="H429" i="23"/>
  <c r="I429" i="23" s="1"/>
  <c r="K429" i="23" s="1"/>
  <c r="H427" i="23"/>
  <c r="I427" i="23" s="1"/>
  <c r="J427" i="23" s="1"/>
  <c r="H423" i="23"/>
  <c r="I423" i="23" s="1"/>
  <c r="K423" i="23" s="1"/>
  <c r="H421" i="23"/>
  <c r="I421" i="23" s="1"/>
  <c r="J421" i="23" s="1"/>
  <c r="H419" i="23"/>
  <c r="I419" i="23" s="1"/>
  <c r="J419" i="23" s="1"/>
  <c r="H417" i="23"/>
  <c r="I417" i="23" s="1"/>
  <c r="K417" i="23" s="1"/>
  <c r="H415" i="23"/>
  <c r="I415" i="23" s="1"/>
  <c r="K415" i="23" s="1"/>
  <c r="H413" i="23"/>
  <c r="I413" i="23" s="1"/>
  <c r="K413" i="23" s="1"/>
  <c r="H411" i="23"/>
  <c r="I411" i="23" s="1"/>
  <c r="K411" i="23" s="1"/>
  <c r="H407" i="23"/>
  <c r="I407" i="23" s="1"/>
  <c r="J407" i="23" s="1"/>
  <c r="H405" i="23"/>
  <c r="I405" i="23" s="1"/>
  <c r="K405" i="23" s="1"/>
  <c r="H403" i="23"/>
  <c r="I403" i="23" s="1"/>
  <c r="J403" i="23" s="1"/>
  <c r="H401" i="23"/>
  <c r="I401" i="23" s="1"/>
  <c r="K401" i="23" s="1"/>
  <c r="H399" i="23"/>
  <c r="I399" i="23" s="1"/>
  <c r="J399" i="23" s="1"/>
  <c r="H397" i="23"/>
  <c r="I397" i="23" s="1"/>
  <c r="K397" i="23" s="1"/>
  <c r="H395" i="23"/>
  <c r="I395" i="23" s="1"/>
  <c r="J395" i="23" s="1"/>
  <c r="H391" i="23"/>
  <c r="I391" i="23" s="1"/>
  <c r="J391" i="23" s="1"/>
  <c r="H389" i="23"/>
  <c r="I389" i="23" s="1"/>
  <c r="K389" i="23" s="1"/>
  <c r="H387" i="23"/>
  <c r="I387" i="23" s="1"/>
  <c r="K387" i="23" s="1"/>
  <c r="H385" i="23"/>
  <c r="I385" i="23" s="1"/>
  <c r="J385" i="23" s="1"/>
  <c r="H383" i="23"/>
  <c r="I383" i="23" s="1"/>
  <c r="J383" i="23" s="1"/>
  <c r="H379" i="23"/>
  <c r="I379" i="23" s="1"/>
  <c r="K379" i="23" s="1"/>
  <c r="H375" i="23"/>
  <c r="I375" i="23" s="1"/>
  <c r="K375" i="23" s="1"/>
  <c r="H373" i="23"/>
  <c r="I373" i="23" s="1"/>
  <c r="H371" i="23"/>
  <c r="I371" i="23" s="1"/>
  <c r="K371" i="23" s="1"/>
  <c r="H369" i="23"/>
  <c r="I369" i="23" s="1"/>
  <c r="H367" i="23"/>
  <c r="I367" i="23" s="1"/>
  <c r="H363" i="23"/>
  <c r="I363" i="23" s="1"/>
  <c r="H361" i="23"/>
  <c r="I361" i="23" s="1"/>
  <c r="K361" i="23" s="1"/>
  <c r="H357" i="23"/>
  <c r="I357" i="23" s="1"/>
  <c r="K357" i="23" s="1"/>
  <c r="H355" i="23"/>
  <c r="I355" i="23" s="1"/>
  <c r="J355" i="23" s="1"/>
  <c r="H353" i="23"/>
  <c r="I353" i="23" s="1"/>
  <c r="H351" i="23"/>
  <c r="I351" i="23" s="1"/>
  <c r="J351" i="23" s="1"/>
  <c r="H349" i="23"/>
  <c r="I349" i="23" s="1"/>
  <c r="K349" i="23" s="1"/>
  <c r="H347" i="23"/>
  <c r="I347" i="23" s="1"/>
  <c r="J347" i="23" s="1"/>
  <c r="H345" i="23"/>
  <c r="I345" i="23" s="1"/>
  <c r="H343" i="23"/>
  <c r="I343" i="23" s="1"/>
  <c r="H341" i="23"/>
  <c r="I341" i="23" s="1"/>
  <c r="H339" i="23"/>
  <c r="I339" i="23" s="1"/>
  <c r="J339" i="23" s="1"/>
  <c r="H337" i="23"/>
  <c r="I337" i="23" s="1"/>
  <c r="H335" i="23"/>
  <c r="I335" i="23" s="1"/>
  <c r="J335" i="23" s="1"/>
  <c r="H333" i="23"/>
  <c r="I333" i="23" s="1"/>
  <c r="H331" i="23"/>
  <c r="I331" i="23" s="1"/>
  <c r="J331" i="23" s="1"/>
  <c r="H329" i="23"/>
  <c r="I329" i="23" s="1"/>
  <c r="H327" i="23"/>
  <c r="I327" i="23" s="1"/>
  <c r="H325" i="23"/>
  <c r="I325" i="23" s="1"/>
  <c r="H323" i="23"/>
  <c r="I323" i="23" s="1"/>
  <c r="J323" i="23" s="1"/>
  <c r="H321" i="23"/>
  <c r="I321" i="23" s="1"/>
  <c r="H319" i="23"/>
  <c r="I319" i="23" s="1"/>
  <c r="J319" i="23" s="1"/>
  <c r="H317" i="23"/>
  <c r="I317" i="23" s="1"/>
  <c r="K317" i="23" s="1"/>
  <c r="H315" i="23"/>
  <c r="I315" i="23" s="1"/>
  <c r="J315" i="23" s="1"/>
  <c r="H313" i="23"/>
  <c r="I313" i="23" s="1"/>
  <c r="J313" i="23" s="1"/>
  <c r="H311" i="23"/>
  <c r="I311" i="23" s="1"/>
  <c r="H309" i="23"/>
  <c r="I309" i="23" s="1"/>
  <c r="H307" i="23"/>
  <c r="I307" i="23" s="1"/>
  <c r="H305" i="23"/>
  <c r="I305" i="23" s="1"/>
  <c r="H303" i="23"/>
  <c r="I303" i="23" s="1"/>
  <c r="J303" i="23" s="1"/>
  <c r="H301" i="23"/>
  <c r="I301" i="23" s="1"/>
  <c r="H299" i="23"/>
  <c r="I299" i="23" s="1"/>
  <c r="J299" i="23" s="1"/>
  <c r="H297" i="23"/>
  <c r="I297" i="23" s="1"/>
  <c r="H295" i="23"/>
  <c r="I295" i="23" s="1"/>
  <c r="H293" i="23"/>
  <c r="I293" i="23" s="1"/>
  <c r="H291" i="23"/>
  <c r="I291" i="23" s="1"/>
  <c r="J291" i="23" s="1"/>
  <c r="H289" i="23"/>
  <c r="I289" i="23" s="1"/>
  <c r="H287" i="23"/>
  <c r="I287" i="23" s="1"/>
  <c r="K287" i="23" s="1"/>
  <c r="H285" i="23"/>
  <c r="I285" i="23" s="1"/>
  <c r="K285" i="23" s="1"/>
  <c r="H283" i="23"/>
  <c r="I283" i="23" s="1"/>
  <c r="K283" i="23" s="1"/>
  <c r="H281" i="23"/>
  <c r="I281" i="23" s="1"/>
  <c r="K281" i="23" s="1"/>
  <c r="R163" i="23"/>
  <c r="R173" i="23"/>
  <c r="R159" i="23"/>
  <c r="R169" i="23"/>
  <c r="R177" i="23"/>
  <c r="H279" i="23"/>
  <c r="I279" i="23" s="1"/>
  <c r="H277" i="23"/>
  <c r="I277" i="23" s="1"/>
  <c r="H275" i="23"/>
  <c r="I275" i="23" s="1"/>
  <c r="J275" i="23" s="1"/>
  <c r="H273" i="23"/>
  <c r="I273" i="23" s="1"/>
  <c r="H271" i="23"/>
  <c r="I271" i="23" s="1"/>
  <c r="H269" i="23"/>
  <c r="I269" i="23" s="1"/>
  <c r="H267" i="23"/>
  <c r="I267" i="23" s="1"/>
  <c r="J267" i="23" s="1"/>
  <c r="H265" i="23"/>
  <c r="I265" i="23" s="1"/>
  <c r="H263" i="23"/>
  <c r="I263" i="23" s="1"/>
  <c r="H201" i="23"/>
  <c r="I201" i="23" s="1"/>
  <c r="J201" i="23" s="1"/>
  <c r="H199" i="23"/>
  <c r="I199" i="23" s="1"/>
  <c r="K199" i="23" s="1"/>
  <c r="H197" i="23"/>
  <c r="I197" i="23" s="1"/>
  <c r="H195" i="23"/>
  <c r="I195" i="23" s="1"/>
  <c r="J195" i="23" s="1"/>
  <c r="H193" i="23"/>
  <c r="I193" i="23" s="1"/>
  <c r="H189" i="23"/>
  <c r="I189" i="23" s="1"/>
  <c r="J189" i="23" s="1"/>
  <c r="H187" i="23"/>
  <c r="I187" i="23" s="1"/>
  <c r="J187" i="23" s="1"/>
  <c r="H185" i="23"/>
  <c r="I185" i="23" s="1"/>
  <c r="K185" i="23" s="1"/>
  <c r="H181" i="23"/>
  <c r="I181" i="23" s="1"/>
  <c r="K181" i="23" s="1"/>
  <c r="H179" i="23"/>
  <c r="I179" i="23" s="1"/>
  <c r="K179" i="23" s="1"/>
  <c r="H169" i="23"/>
  <c r="I169" i="23" s="1"/>
  <c r="H161" i="23"/>
  <c r="I161" i="23" s="1"/>
  <c r="K161" i="23" s="1"/>
  <c r="H157" i="23"/>
  <c r="I157" i="23" s="1"/>
  <c r="J157" i="23" s="1"/>
  <c r="H155" i="23"/>
  <c r="I155" i="23" s="1"/>
  <c r="K155" i="23" s="1"/>
  <c r="H153" i="23"/>
  <c r="I153" i="23" s="1"/>
  <c r="K153" i="23" s="1"/>
  <c r="H149" i="23"/>
  <c r="I149" i="23" s="1"/>
  <c r="J149" i="23" s="1"/>
  <c r="H145" i="23"/>
  <c r="I145" i="23" s="1"/>
  <c r="K145" i="23" s="1"/>
  <c r="H143" i="23"/>
  <c r="I143" i="23" s="1"/>
  <c r="K143" i="23" s="1"/>
  <c r="H141" i="23"/>
  <c r="I141" i="23" s="1"/>
  <c r="J141" i="23" s="1"/>
  <c r="H137" i="23"/>
  <c r="I137" i="23" s="1"/>
  <c r="K137" i="23" s="1"/>
  <c r="H135" i="23"/>
  <c r="I135" i="23" s="1"/>
  <c r="H133" i="23"/>
  <c r="I133" i="23" s="1"/>
  <c r="K133" i="23" s="1"/>
  <c r="H129" i="23"/>
  <c r="I129" i="23" s="1"/>
  <c r="H125" i="23"/>
  <c r="I125" i="23" s="1"/>
  <c r="J125" i="23" s="1"/>
  <c r="H123" i="23"/>
  <c r="I123" i="23" s="1"/>
  <c r="J123" i="23" s="1"/>
  <c r="H121" i="23"/>
  <c r="I121" i="23" s="1"/>
  <c r="K121" i="23" s="1"/>
  <c r="H117" i="23"/>
  <c r="I117" i="23" s="1"/>
  <c r="J117" i="23" s="1"/>
  <c r="H113" i="23"/>
  <c r="I113" i="23" s="1"/>
  <c r="J113" i="23" s="1"/>
  <c r="H111" i="23"/>
  <c r="I111" i="23" s="1"/>
  <c r="K111" i="23" s="1"/>
  <c r="H109" i="23"/>
  <c r="I109" i="23" s="1"/>
  <c r="J109" i="23" s="1"/>
  <c r="H107" i="23"/>
  <c r="I107" i="23" s="1"/>
  <c r="J107" i="23" s="1"/>
  <c r="H105" i="23"/>
  <c r="I105" i="23" s="1"/>
  <c r="J105" i="23" s="1"/>
  <c r="H101" i="23"/>
  <c r="I101" i="23" s="1"/>
  <c r="J101" i="23" s="1"/>
  <c r="H97" i="23"/>
  <c r="I97" i="23" s="1"/>
  <c r="K97" i="23" s="1"/>
  <c r="H93" i="23"/>
  <c r="I93" i="23" s="1"/>
  <c r="K93" i="23" s="1"/>
  <c r="H91" i="23"/>
  <c r="H89" i="23"/>
  <c r="I89" i="23" s="1"/>
  <c r="J89" i="23" s="1"/>
  <c r="H85" i="23"/>
  <c r="I85" i="23" s="1"/>
  <c r="J85" i="23" s="1"/>
  <c r="H83" i="23"/>
  <c r="I83" i="23" s="1"/>
  <c r="J83" i="23" s="1"/>
  <c r="H81" i="23"/>
  <c r="I81" i="23" s="1"/>
  <c r="J81" i="23" s="1"/>
  <c r="H79" i="23"/>
  <c r="I79" i="23" s="1"/>
  <c r="H77" i="23"/>
  <c r="I77" i="23" s="1"/>
  <c r="K77" i="23" s="1"/>
  <c r="H75" i="23"/>
  <c r="I75" i="23" s="1"/>
  <c r="K75" i="23" s="1"/>
  <c r="H73" i="23"/>
  <c r="I73" i="23" s="1"/>
  <c r="K73" i="23" s="1"/>
  <c r="H71" i="23"/>
  <c r="I71" i="23" s="1"/>
  <c r="J71" i="23" s="1"/>
  <c r="H69" i="23"/>
  <c r="I69" i="23" s="1"/>
  <c r="J69" i="23" s="1"/>
  <c r="H67" i="23"/>
  <c r="I67" i="23" s="1"/>
  <c r="J67" i="23" s="1"/>
  <c r="H65" i="23"/>
  <c r="I65" i="23" s="1"/>
  <c r="J65" i="23" s="1"/>
  <c r="H61" i="23"/>
  <c r="I61" i="23" s="1"/>
  <c r="J61" i="23" s="1"/>
  <c r="H59" i="23"/>
  <c r="I59" i="23" s="1"/>
  <c r="K59" i="23" s="1"/>
  <c r="H57" i="23"/>
  <c r="I57" i="23" s="1"/>
  <c r="K57" i="23" s="1"/>
  <c r="H53" i="23"/>
  <c r="I53" i="23" s="1"/>
  <c r="J53" i="23" s="1"/>
  <c r="H51" i="23"/>
  <c r="I51" i="23" s="1"/>
  <c r="J51" i="23" s="1"/>
  <c r="H49" i="23"/>
  <c r="I49" i="23" s="1"/>
  <c r="J49" i="23" s="1"/>
  <c r="H45" i="23"/>
  <c r="I45" i="23" s="1"/>
  <c r="J45" i="23" s="1"/>
  <c r="H43" i="23"/>
  <c r="I43" i="23" s="1"/>
  <c r="J43" i="23" s="1"/>
  <c r="H41" i="23"/>
  <c r="I41" i="23" s="1"/>
  <c r="K41" i="23" s="1"/>
  <c r="H39" i="23"/>
  <c r="I39" i="23" s="1"/>
  <c r="K39" i="23" s="1"/>
  <c r="H37" i="23"/>
  <c r="I37" i="23" s="1"/>
  <c r="J37" i="23" s="1"/>
  <c r="H35" i="23"/>
  <c r="I35" i="23" s="1"/>
  <c r="J35" i="23" s="1"/>
  <c r="H33" i="23"/>
  <c r="I33" i="23" s="1"/>
  <c r="H31" i="23"/>
  <c r="I31" i="23" s="1"/>
  <c r="K31" i="23" s="1"/>
  <c r="H29" i="23"/>
  <c r="I29" i="23" s="1"/>
  <c r="J29" i="23" s="1"/>
  <c r="H27" i="23"/>
  <c r="I27" i="23" s="1"/>
  <c r="K27" i="23" s="1"/>
  <c r="H25" i="23"/>
  <c r="I25" i="23" s="1"/>
  <c r="K25" i="23" s="1"/>
  <c r="H23" i="23"/>
  <c r="I23" i="23" s="1"/>
  <c r="J23" i="23" s="1"/>
  <c r="H21" i="23"/>
  <c r="I21" i="23" s="1"/>
  <c r="J21" i="23" s="1"/>
  <c r="H19" i="23"/>
  <c r="I19" i="23" s="1"/>
  <c r="J19" i="23" s="1"/>
  <c r="H17" i="23"/>
  <c r="I17" i="23" s="1"/>
  <c r="J17" i="23" s="1"/>
  <c r="H15" i="23"/>
  <c r="I15" i="23" s="1"/>
  <c r="K15" i="23" s="1"/>
  <c r="H13" i="23"/>
  <c r="I13" i="23" s="1"/>
  <c r="J13" i="23" s="1"/>
  <c r="H11" i="23"/>
  <c r="I11" i="23" s="1"/>
  <c r="K11" i="23" s="1"/>
  <c r="H9" i="23"/>
  <c r="I9" i="23" s="1"/>
  <c r="K9" i="23" s="1"/>
  <c r="H7" i="23"/>
  <c r="I7" i="23" s="1"/>
  <c r="J7" i="23" s="1"/>
  <c r="H5" i="23"/>
  <c r="I5" i="23" s="1"/>
  <c r="J5" i="23" s="1"/>
  <c r="H3" i="23"/>
  <c r="I3" i="23" s="1"/>
  <c r="J3" i="23" s="1"/>
  <c r="H480" i="23"/>
  <c r="I480" i="23" s="1"/>
  <c r="J480" i="23" s="1"/>
  <c r="H478" i="23"/>
  <c r="I478" i="23" s="1"/>
  <c r="J478" i="23" s="1"/>
  <c r="H476" i="23"/>
  <c r="I476" i="23" s="1"/>
  <c r="J476" i="23" s="1"/>
  <c r="H474" i="23"/>
  <c r="I474" i="23" s="1"/>
  <c r="J474" i="23" s="1"/>
  <c r="H472" i="23"/>
  <c r="I472" i="23" s="1"/>
  <c r="K472" i="23" s="1"/>
  <c r="H470" i="23"/>
  <c r="I470" i="23" s="1"/>
  <c r="K470" i="23" s="1"/>
  <c r="H468" i="23"/>
  <c r="I468" i="23" s="1"/>
  <c r="K468" i="23" s="1"/>
  <c r="H466" i="23"/>
  <c r="I466" i="23" s="1"/>
  <c r="J466" i="23" s="1"/>
  <c r="H464" i="23"/>
  <c r="I464" i="23" s="1"/>
  <c r="J464" i="23" s="1"/>
  <c r="H462" i="23"/>
  <c r="I462" i="23" s="1"/>
  <c r="J462" i="23" s="1"/>
  <c r="H460" i="23"/>
  <c r="I460" i="23" s="1"/>
  <c r="J460" i="23" s="1"/>
  <c r="H458" i="23"/>
  <c r="I458" i="23" s="1"/>
  <c r="J458" i="23" s="1"/>
  <c r="H456" i="23"/>
  <c r="I456" i="23" s="1"/>
  <c r="K456" i="23" s="1"/>
  <c r="H454" i="23"/>
  <c r="I454" i="23" s="1"/>
  <c r="J454" i="23" s="1"/>
  <c r="H452" i="23"/>
  <c r="I452" i="23" s="1"/>
  <c r="K452" i="23" s="1"/>
  <c r="H450" i="23"/>
  <c r="I450" i="23" s="1"/>
  <c r="J450" i="23" s="1"/>
  <c r="H448" i="23"/>
  <c r="I448" i="23" s="1"/>
  <c r="K448" i="23" s="1"/>
  <c r="H446" i="23"/>
  <c r="I446" i="23" s="1"/>
  <c r="J446" i="23" s="1"/>
  <c r="H444" i="23"/>
  <c r="I444" i="23" s="1"/>
  <c r="J444" i="23" s="1"/>
  <c r="H442" i="23"/>
  <c r="I442" i="23" s="1"/>
  <c r="J442" i="23" s="1"/>
  <c r="H440" i="23"/>
  <c r="I440" i="23" s="1"/>
  <c r="J440" i="23" s="1"/>
  <c r="H438" i="23"/>
  <c r="I438" i="23" s="1"/>
  <c r="J438" i="23" s="1"/>
  <c r="H436" i="23"/>
  <c r="I436" i="23" s="1"/>
  <c r="K436" i="23" s="1"/>
  <c r="H434" i="23"/>
  <c r="I434" i="23" s="1"/>
  <c r="K434" i="23" s="1"/>
  <c r="H432" i="23"/>
  <c r="I432" i="23" s="1"/>
  <c r="J432" i="23" s="1"/>
  <c r="H430" i="23"/>
  <c r="I430" i="23" s="1"/>
  <c r="K430" i="23" s="1"/>
  <c r="H428" i="23"/>
  <c r="I428" i="23" s="1"/>
  <c r="J428" i="23" s="1"/>
  <c r="H426" i="23"/>
  <c r="I426" i="23" s="1"/>
  <c r="J426" i="23" s="1"/>
  <c r="H424" i="23"/>
  <c r="I424" i="23" s="1"/>
  <c r="K424" i="23" s="1"/>
  <c r="H422" i="23"/>
  <c r="I422" i="23" s="1"/>
  <c r="J422" i="23" s="1"/>
  <c r="H420" i="23"/>
  <c r="I420" i="23" s="1"/>
  <c r="K420" i="23" s="1"/>
  <c r="H418" i="23"/>
  <c r="I418" i="23" s="1"/>
  <c r="J418" i="23" s="1"/>
  <c r="H416" i="23"/>
  <c r="I416" i="23" s="1"/>
  <c r="J416" i="23" s="1"/>
  <c r="H414" i="23"/>
  <c r="I414" i="23" s="1"/>
  <c r="K414" i="23" s="1"/>
  <c r="H412" i="23"/>
  <c r="I412" i="23" s="1"/>
  <c r="J412" i="23" s="1"/>
  <c r="H410" i="23"/>
  <c r="I410" i="23" s="1"/>
  <c r="J410" i="23" s="1"/>
  <c r="H408" i="23"/>
  <c r="I408" i="23" s="1"/>
  <c r="K408" i="23" s="1"/>
  <c r="H406" i="23"/>
  <c r="I406" i="23" s="1"/>
  <c r="K406" i="23" s="1"/>
  <c r="H404" i="23"/>
  <c r="I404" i="23" s="1"/>
  <c r="K404" i="23" s="1"/>
  <c r="H402" i="23"/>
  <c r="I402" i="23" s="1"/>
  <c r="K402" i="23" s="1"/>
  <c r="H400" i="23"/>
  <c r="I400" i="23" s="1"/>
  <c r="J400" i="23" s="1"/>
  <c r="H398" i="23"/>
  <c r="I398" i="23" s="1"/>
  <c r="J398" i="23" s="1"/>
  <c r="H396" i="23"/>
  <c r="I396" i="23" s="1"/>
  <c r="J396" i="23" s="1"/>
  <c r="H394" i="23"/>
  <c r="I394" i="23" s="1"/>
  <c r="J394" i="23" s="1"/>
  <c r="H392" i="23"/>
  <c r="I392" i="23" s="1"/>
  <c r="K392" i="23" s="1"/>
  <c r="H390" i="23"/>
  <c r="I390" i="23" s="1"/>
  <c r="K390" i="23" s="1"/>
  <c r="H388" i="23"/>
  <c r="I388" i="23" s="1"/>
  <c r="J388" i="23" s="1"/>
  <c r="H386" i="23"/>
  <c r="I386" i="23" s="1"/>
  <c r="J386" i="23" s="1"/>
  <c r="H384" i="23"/>
  <c r="I384" i="23" s="1"/>
  <c r="J384" i="23" s="1"/>
  <c r="H378" i="23"/>
  <c r="I378" i="23" s="1"/>
  <c r="J378" i="23" s="1"/>
  <c r="H376" i="23"/>
  <c r="I376" i="23" s="1"/>
  <c r="J376" i="23" s="1"/>
  <c r="H368" i="23"/>
  <c r="I368" i="23" s="1"/>
  <c r="J368" i="23" s="1"/>
  <c r="H366" i="23"/>
  <c r="I366" i="23" s="1"/>
  <c r="K366" i="23" s="1"/>
  <c r="H364" i="23"/>
  <c r="I364" i="23" s="1"/>
  <c r="K364" i="23" s="1"/>
  <c r="H362" i="23"/>
  <c r="I362" i="23" s="1"/>
  <c r="J362" i="23" s="1"/>
  <c r="H356" i="23"/>
  <c r="I356" i="23" s="1"/>
  <c r="K356" i="23" s="1"/>
  <c r="H354" i="23"/>
  <c r="I354" i="23" s="1"/>
  <c r="K354" i="23" s="1"/>
  <c r="H352" i="23"/>
  <c r="I352" i="23" s="1"/>
  <c r="K352" i="23" s="1"/>
  <c r="H344" i="23"/>
  <c r="I344" i="23" s="1"/>
  <c r="K344" i="23" s="1"/>
  <c r="H336" i="23"/>
  <c r="I336" i="23" s="1"/>
  <c r="K336" i="23" s="1"/>
  <c r="H328" i="23"/>
  <c r="I328" i="23" s="1"/>
  <c r="K328" i="23" s="1"/>
  <c r="H320" i="23"/>
  <c r="I320" i="23" s="1"/>
  <c r="K320" i="23" s="1"/>
  <c r="H312" i="23"/>
  <c r="I312" i="23" s="1"/>
  <c r="K312" i="23" s="1"/>
  <c r="H304" i="23"/>
  <c r="I304" i="23" s="1"/>
  <c r="K304" i="23" s="1"/>
  <c r="H296" i="23"/>
  <c r="I296" i="23" s="1"/>
  <c r="K296" i="23" s="1"/>
  <c r="H292" i="23"/>
  <c r="I292" i="23" s="1"/>
  <c r="K292" i="23" s="1"/>
  <c r="H290" i="23"/>
  <c r="I290" i="23" s="1"/>
  <c r="K290" i="23" s="1"/>
  <c r="H288" i="23"/>
  <c r="I288" i="23" s="1"/>
  <c r="K288" i="23" s="1"/>
  <c r="H286" i="23"/>
  <c r="I286" i="23" s="1"/>
  <c r="K286" i="23" s="1"/>
  <c r="H284" i="23"/>
  <c r="I284" i="23" s="1"/>
  <c r="J284" i="23" s="1"/>
  <c r="H282" i="23"/>
  <c r="I282" i="23" s="1"/>
  <c r="K282" i="23" s="1"/>
  <c r="H280" i="23"/>
  <c r="I280" i="23" s="1"/>
  <c r="K280" i="23" s="1"/>
  <c r="H278" i="23"/>
  <c r="I278" i="23" s="1"/>
  <c r="J278" i="23" s="1"/>
  <c r="H276" i="23"/>
  <c r="I276" i="23" s="1"/>
  <c r="K276" i="23" s="1"/>
  <c r="H274" i="23"/>
  <c r="I274" i="23" s="1"/>
  <c r="K274" i="23" s="1"/>
  <c r="H272" i="23"/>
  <c r="I272" i="23" s="1"/>
  <c r="K272" i="23" s="1"/>
  <c r="H270" i="23"/>
  <c r="I270" i="23" s="1"/>
  <c r="K270" i="23" s="1"/>
  <c r="H268" i="23"/>
  <c r="I268" i="23" s="1"/>
  <c r="J268" i="23" s="1"/>
  <c r="H266" i="23"/>
  <c r="I266" i="23" s="1"/>
  <c r="K266" i="23" s="1"/>
  <c r="H264" i="23"/>
  <c r="I264" i="23" s="1"/>
  <c r="K264" i="23" s="1"/>
  <c r="H262" i="23"/>
  <c r="I262" i="23" s="1"/>
  <c r="K262" i="23" s="1"/>
  <c r="H260" i="23"/>
  <c r="I260" i="23" s="1"/>
  <c r="K260" i="23" s="1"/>
  <c r="H258" i="23"/>
  <c r="I258" i="23" s="1"/>
  <c r="J258" i="23" s="1"/>
  <c r="H256" i="23"/>
  <c r="I256" i="23" s="1"/>
  <c r="K256" i="23" s="1"/>
  <c r="H254" i="23"/>
  <c r="I254" i="23" s="1"/>
  <c r="K254" i="23" s="1"/>
  <c r="H252" i="23"/>
  <c r="I252" i="23" s="1"/>
  <c r="J252" i="23" s="1"/>
  <c r="H250" i="23"/>
  <c r="I250" i="23" s="1"/>
  <c r="K250" i="23" s="1"/>
  <c r="H248" i="23"/>
  <c r="I248" i="23" s="1"/>
  <c r="K248" i="23" s="1"/>
  <c r="H246" i="23"/>
  <c r="I246" i="23" s="1"/>
  <c r="K246" i="23" s="1"/>
  <c r="H244" i="23"/>
  <c r="I244" i="23" s="1"/>
  <c r="J244" i="23" s="1"/>
  <c r="H242" i="23"/>
  <c r="I242" i="23" s="1"/>
  <c r="K242" i="23" s="1"/>
  <c r="H240" i="23"/>
  <c r="I240" i="23" s="1"/>
  <c r="K240" i="23" s="1"/>
  <c r="H238" i="23"/>
  <c r="I238" i="23" s="1"/>
  <c r="K238" i="23" s="1"/>
  <c r="H236" i="23"/>
  <c r="I236" i="23" s="1"/>
  <c r="K236" i="23" s="1"/>
  <c r="H234" i="23"/>
  <c r="I234" i="23" s="1"/>
  <c r="K234" i="23" s="1"/>
  <c r="H232" i="23"/>
  <c r="I232" i="23" s="1"/>
  <c r="K232" i="23" s="1"/>
  <c r="H230" i="23"/>
  <c r="I230" i="23" s="1"/>
  <c r="J230" i="23" s="1"/>
  <c r="H228" i="23"/>
  <c r="I228" i="23" s="1"/>
  <c r="K228" i="23" s="1"/>
  <c r="H226" i="23"/>
  <c r="I226" i="23" s="1"/>
  <c r="J226" i="23" s="1"/>
  <c r="H224" i="23"/>
  <c r="I224" i="23" s="1"/>
  <c r="K224" i="23" s="1"/>
  <c r="H222" i="23"/>
  <c r="I222" i="23" s="1"/>
  <c r="J222" i="23" s="1"/>
  <c r="H220" i="23"/>
  <c r="I220" i="23" s="1"/>
  <c r="K220" i="23" s="1"/>
  <c r="H218" i="23"/>
  <c r="I218" i="23" s="1"/>
  <c r="K218" i="23" s="1"/>
  <c r="H216" i="23"/>
  <c r="I216" i="23" s="1"/>
  <c r="K216" i="23" s="1"/>
  <c r="H214" i="23"/>
  <c r="I214" i="23" s="1"/>
  <c r="J214" i="23" s="1"/>
  <c r="H212" i="23"/>
  <c r="I212" i="23" s="1"/>
  <c r="K212" i="23" s="1"/>
  <c r="H210" i="23"/>
  <c r="I210" i="23" s="1"/>
  <c r="K210" i="23" s="1"/>
  <c r="H208" i="23"/>
  <c r="I208" i="23" s="1"/>
  <c r="K208" i="23" s="1"/>
  <c r="H206" i="23"/>
  <c r="I206" i="23" s="1"/>
  <c r="J206" i="23" s="1"/>
  <c r="H204" i="23"/>
  <c r="I204" i="23" s="1"/>
  <c r="J204" i="23" s="1"/>
  <c r="H202" i="23"/>
  <c r="I202" i="23" s="1"/>
  <c r="K202" i="23" s="1"/>
  <c r="H200" i="23"/>
  <c r="I200" i="23" s="1"/>
  <c r="K200" i="23" s="1"/>
  <c r="H196" i="23"/>
  <c r="H194" i="23"/>
  <c r="I194" i="23" s="1"/>
  <c r="K194" i="23" s="1"/>
  <c r="H192" i="23"/>
  <c r="I192" i="23" s="1"/>
  <c r="H188" i="23"/>
  <c r="I188" i="23" s="1"/>
  <c r="K188" i="23" s="1"/>
  <c r="H186" i="23"/>
  <c r="I186" i="23" s="1"/>
  <c r="K186" i="23" s="1"/>
  <c r="H184" i="23"/>
  <c r="I184" i="23" s="1"/>
  <c r="J184" i="23" s="1"/>
  <c r="H180" i="23"/>
  <c r="I180" i="23" s="1"/>
  <c r="J180" i="23" s="1"/>
  <c r="H170" i="23"/>
  <c r="I170" i="23" s="1"/>
  <c r="J170" i="23" s="1"/>
  <c r="H156" i="23"/>
  <c r="I156" i="23" s="1"/>
  <c r="J156" i="23" s="1"/>
  <c r="H154" i="23"/>
  <c r="I154" i="23" s="1"/>
  <c r="K154" i="23" s="1"/>
  <c r="H148" i="23"/>
  <c r="I148" i="23" s="1"/>
  <c r="K148" i="23" s="1"/>
  <c r="H146" i="23"/>
  <c r="I146" i="23" s="1"/>
  <c r="J146" i="23" s="1"/>
  <c r="H144" i="23"/>
  <c r="I144" i="23" s="1"/>
  <c r="H140" i="23"/>
  <c r="I140" i="23" s="1"/>
  <c r="H138" i="23"/>
  <c r="I138" i="23" s="1"/>
  <c r="J138" i="23" s="1"/>
  <c r="H134" i="23"/>
  <c r="I134" i="23" s="1"/>
  <c r="J134" i="23" s="1"/>
  <c r="H132" i="23"/>
  <c r="I132" i="23" s="1"/>
  <c r="H130" i="23"/>
  <c r="I130" i="23" s="1"/>
  <c r="J130" i="23" s="1"/>
  <c r="H124" i="23"/>
  <c r="I124" i="23" s="1"/>
  <c r="K124" i="23" s="1"/>
  <c r="H122" i="23"/>
  <c r="I122" i="23" s="1"/>
  <c r="J122" i="23" s="1"/>
  <c r="H120" i="23"/>
  <c r="I120" i="23" s="1"/>
  <c r="J120" i="23" s="1"/>
  <c r="H118" i="23"/>
  <c r="I118" i="23" s="1"/>
  <c r="H116" i="23"/>
  <c r="I116" i="23" s="1"/>
  <c r="K116" i="23" s="1"/>
  <c r="H114" i="23"/>
  <c r="I114" i="23" s="1"/>
  <c r="J114" i="23" s="1"/>
  <c r="H110" i="23"/>
  <c r="I110" i="23" s="1"/>
  <c r="H108" i="23"/>
  <c r="I108" i="23" s="1"/>
  <c r="J108" i="23" s="1"/>
  <c r="H106" i="23"/>
  <c r="I106" i="23" s="1"/>
  <c r="K106" i="23" s="1"/>
  <c r="H104" i="23"/>
  <c r="I104" i="23" s="1"/>
  <c r="J104" i="23" s="1"/>
  <c r="H102" i="23"/>
  <c r="I102" i="23" s="1"/>
  <c r="J102" i="23" s="1"/>
  <c r="H100" i="23"/>
  <c r="I100" i="23" s="1"/>
  <c r="K100" i="23" s="1"/>
  <c r="H98" i="23"/>
  <c r="I98" i="23" s="1"/>
  <c r="K98" i="23" s="1"/>
  <c r="H96" i="23"/>
  <c r="I96" i="23" s="1"/>
  <c r="H92" i="23"/>
  <c r="I92" i="23" s="1"/>
  <c r="H88" i="23"/>
  <c r="I88" i="23" s="1"/>
  <c r="J88" i="23" s="1"/>
  <c r="H86" i="23"/>
  <c r="I86" i="23" s="1"/>
  <c r="J86" i="23" s="1"/>
  <c r="H84" i="23"/>
  <c r="I84" i="23" s="1"/>
  <c r="J84" i="23" s="1"/>
  <c r="H82" i="23"/>
  <c r="I82" i="23" s="1"/>
  <c r="J82" i="23" s="1"/>
  <c r="H76" i="23"/>
  <c r="I76" i="23" s="1"/>
  <c r="J76" i="23" s="1"/>
  <c r="H74" i="23"/>
  <c r="I74" i="23" s="1"/>
  <c r="K74" i="23" s="1"/>
  <c r="H72" i="23"/>
  <c r="I72" i="23" s="1"/>
  <c r="J72" i="23" s="1"/>
  <c r="H70" i="23"/>
  <c r="I70" i="23" s="1"/>
  <c r="H68" i="23"/>
  <c r="I68" i="23" s="1"/>
  <c r="K68" i="23" s="1"/>
  <c r="H64" i="23"/>
  <c r="I64" i="23" s="1"/>
  <c r="H62" i="23"/>
  <c r="I62" i="23" s="1"/>
  <c r="K62" i="23" s="1"/>
  <c r="H60" i="23"/>
  <c r="I60" i="23" s="1"/>
  <c r="J60" i="23" s="1"/>
  <c r="H56" i="23"/>
  <c r="I56" i="23" s="1"/>
  <c r="J56" i="23" s="1"/>
  <c r="H54" i="23"/>
  <c r="I54" i="23" s="1"/>
  <c r="K54" i="23" s="1"/>
  <c r="H52" i="23"/>
  <c r="I52" i="23" s="1"/>
  <c r="H48" i="23"/>
  <c r="I48" i="23" s="1"/>
  <c r="J48" i="23" s="1"/>
  <c r="H46" i="23"/>
  <c r="I46" i="23" s="1"/>
  <c r="J46" i="23" s="1"/>
  <c r="H44" i="23"/>
  <c r="I44" i="23" s="1"/>
  <c r="J44" i="23" s="1"/>
  <c r="H42" i="23"/>
  <c r="I42" i="23" s="1"/>
  <c r="J42" i="23" s="1"/>
  <c r="H40" i="23"/>
  <c r="I40" i="23" s="1"/>
  <c r="K40" i="23" s="1"/>
  <c r="H38" i="23"/>
  <c r="I38" i="23" s="1"/>
  <c r="J38" i="23" s="1"/>
  <c r="H36" i="23"/>
  <c r="I36" i="23" s="1"/>
  <c r="K36" i="23" s="1"/>
  <c r="H34" i="23"/>
  <c r="I34" i="23" s="1"/>
  <c r="J34" i="23" s="1"/>
  <c r="H30" i="23"/>
  <c r="I30" i="23" s="1"/>
  <c r="J30" i="23" s="1"/>
  <c r="H28" i="23"/>
  <c r="I28" i="23" s="1"/>
  <c r="K28" i="23" s="1"/>
  <c r="H26" i="23"/>
  <c r="I26" i="23" s="1"/>
  <c r="J26" i="23" s="1"/>
  <c r="H24" i="23"/>
  <c r="I24" i="23" s="1"/>
  <c r="K24" i="23" s="1"/>
  <c r="H20" i="23"/>
  <c r="I20" i="23" s="1"/>
  <c r="K20" i="23" s="1"/>
  <c r="H18" i="23"/>
  <c r="I18" i="23" s="1"/>
  <c r="J18" i="23" s="1"/>
  <c r="H16" i="23"/>
  <c r="I16" i="23" s="1"/>
  <c r="H14" i="23"/>
  <c r="I14" i="23" s="1"/>
  <c r="J14" i="23" s="1"/>
  <c r="H12" i="23"/>
  <c r="I12" i="23" s="1"/>
  <c r="H10" i="23"/>
  <c r="I10" i="23" s="1"/>
  <c r="K10" i="23" s="1"/>
  <c r="H8" i="23"/>
  <c r="I8" i="23" s="1"/>
  <c r="H4" i="23"/>
  <c r="I4" i="23" s="1"/>
  <c r="J4" i="23" s="1"/>
  <c r="H63" i="23"/>
  <c r="I63" i="23" s="1"/>
  <c r="J63" i="23" s="1"/>
  <c r="H119" i="23"/>
  <c r="I119" i="23" s="1"/>
  <c r="K119" i="23" s="1"/>
  <c r="H103" i="23"/>
  <c r="I103" i="23" s="1"/>
  <c r="K103" i="23" s="1"/>
  <c r="H47" i="23"/>
  <c r="I47" i="23" s="1"/>
  <c r="K47" i="23" s="1"/>
  <c r="H147" i="23"/>
  <c r="I147" i="23" s="1"/>
  <c r="J147" i="23" s="1"/>
  <c r="H131" i="23"/>
  <c r="I131" i="23" s="1"/>
  <c r="J131" i="23" s="1"/>
  <c r="H99" i="23"/>
  <c r="I99" i="23" s="1"/>
  <c r="K99" i="23" s="1"/>
  <c r="R167" i="23"/>
  <c r="R171" i="23"/>
  <c r="H139" i="23"/>
  <c r="I139" i="23" s="1"/>
  <c r="H115" i="23"/>
  <c r="I115" i="23" s="1"/>
  <c r="J115" i="23" s="1"/>
  <c r="R161" i="23"/>
  <c r="H198" i="23"/>
  <c r="I198" i="23" s="1"/>
  <c r="J198" i="23" s="1"/>
  <c r="H190" i="23"/>
  <c r="I190" i="23" s="1"/>
  <c r="J190" i="23" s="1"/>
  <c r="H182" i="23"/>
  <c r="I182" i="23" s="1"/>
  <c r="J182" i="23" s="1"/>
  <c r="H174" i="23"/>
  <c r="W174" i="23" s="1"/>
  <c r="H158" i="23"/>
  <c r="I158" i="23" s="1"/>
  <c r="H152" i="23"/>
  <c r="I152" i="23" s="1"/>
  <c r="J152" i="23" s="1"/>
  <c r="H150" i="23"/>
  <c r="I150" i="23" s="1"/>
  <c r="H142" i="23"/>
  <c r="I142" i="23" s="1"/>
  <c r="J142" i="23" s="1"/>
  <c r="H136" i="23"/>
  <c r="I136" i="23" s="1"/>
  <c r="J136" i="23" s="1"/>
  <c r="H128" i="23"/>
  <c r="I128" i="23" s="1"/>
  <c r="H126" i="23"/>
  <c r="I126" i="23" s="1"/>
  <c r="K126" i="23" s="1"/>
  <c r="H112" i="23"/>
  <c r="I112" i="23" s="1"/>
  <c r="H94" i="23"/>
  <c r="I94" i="23" s="1"/>
  <c r="J94" i="23" s="1"/>
  <c r="H90" i="23"/>
  <c r="I90" i="23" s="1"/>
  <c r="K90" i="23" s="1"/>
  <c r="H80" i="23"/>
  <c r="I80" i="23" s="1"/>
  <c r="H78" i="23"/>
  <c r="I78" i="23" s="1"/>
  <c r="J78" i="23" s="1"/>
  <c r="H66" i="23"/>
  <c r="I66" i="23" s="1"/>
  <c r="H58" i="23"/>
  <c r="I58" i="23" s="1"/>
  <c r="K58" i="23" s="1"/>
  <c r="H50" i="23"/>
  <c r="I50" i="23" s="1"/>
  <c r="J50" i="23" s="1"/>
  <c r="H32" i="23"/>
  <c r="I32" i="23" s="1"/>
  <c r="H22" i="23"/>
  <c r="I22" i="23" s="1"/>
  <c r="H6" i="23"/>
  <c r="I6" i="23" s="1"/>
  <c r="J6" i="23" s="1"/>
  <c r="R165" i="23"/>
  <c r="G166" i="23"/>
  <c r="H166" i="23" s="1"/>
  <c r="I166" i="23" s="1"/>
  <c r="J166" i="23" s="1"/>
  <c r="I196" i="23"/>
  <c r="K196" i="23" s="1"/>
  <c r="H191" i="23"/>
  <c r="I191" i="23" s="1"/>
  <c r="H127" i="23"/>
  <c r="I127" i="23" s="1"/>
  <c r="H205" i="23"/>
  <c r="I205" i="23" s="1"/>
  <c r="K205" i="23" s="1"/>
  <c r="R170" i="23"/>
  <c r="R162" i="23"/>
  <c r="U174" i="23"/>
  <c r="H183" i="23"/>
  <c r="I183" i="23" s="1"/>
  <c r="H55" i="23"/>
  <c r="I55" i="23" s="1"/>
  <c r="K55" i="23" s="1"/>
  <c r="U175" i="23"/>
  <c r="H175" i="23"/>
  <c r="I175" i="23" s="1"/>
  <c r="R160" i="23"/>
  <c r="R168" i="23"/>
  <c r="R178" i="23"/>
  <c r="U167" i="23"/>
  <c r="H167" i="23"/>
  <c r="I167" i="23" s="1"/>
  <c r="J167" i="23" s="1"/>
  <c r="R166" i="23"/>
  <c r="R172" i="23"/>
  <c r="P191" i="23"/>
  <c r="S191" i="23" s="1"/>
  <c r="U159" i="23"/>
  <c r="H95" i="23"/>
  <c r="I95" i="23" s="1"/>
  <c r="K95" i="23" s="1"/>
  <c r="H473" i="23"/>
  <c r="I473" i="23" s="1"/>
  <c r="J473" i="23" s="1"/>
  <c r="H457" i="23"/>
  <c r="I457" i="23" s="1"/>
  <c r="K457" i="23" s="1"/>
  <c r="H441" i="23"/>
  <c r="I441" i="23" s="1"/>
  <c r="K441" i="23" s="1"/>
  <c r="H425" i="23"/>
  <c r="I425" i="23" s="1"/>
  <c r="K425" i="23" s="1"/>
  <c r="H409" i="23"/>
  <c r="I409" i="23" s="1"/>
  <c r="K409" i="23" s="1"/>
  <c r="H393" i="23"/>
  <c r="I393" i="23" s="1"/>
  <c r="K393" i="23" s="1"/>
  <c r="H365" i="23"/>
  <c r="I365" i="23" s="1"/>
  <c r="K365" i="23" s="1"/>
  <c r="H151" i="23"/>
  <c r="I151" i="23" s="1"/>
  <c r="H87" i="23"/>
  <c r="I87" i="23" s="1"/>
  <c r="U171" i="23"/>
  <c r="U163" i="23"/>
  <c r="H163" i="23"/>
  <c r="W163" i="23" s="1"/>
  <c r="H382" i="23"/>
  <c r="I382" i="23" s="1"/>
  <c r="J382" i="23" s="1"/>
  <c r="H374" i="23"/>
  <c r="I374" i="23" s="1"/>
  <c r="J374" i="23" s="1"/>
  <c r="H360" i="23"/>
  <c r="I360" i="23" s="1"/>
  <c r="K360" i="23" s="1"/>
  <c r="H348" i="23"/>
  <c r="I348" i="23" s="1"/>
  <c r="K348" i="23" s="1"/>
  <c r="H340" i="23"/>
  <c r="I340" i="23" s="1"/>
  <c r="K340" i="23" s="1"/>
  <c r="H332" i="23"/>
  <c r="I332" i="23" s="1"/>
  <c r="K332" i="23" s="1"/>
  <c r="H324" i="23"/>
  <c r="I324" i="23" s="1"/>
  <c r="K324" i="23" s="1"/>
  <c r="H316" i="23"/>
  <c r="I316" i="23" s="1"/>
  <c r="K316" i="23" s="1"/>
  <c r="H308" i="23"/>
  <c r="I308" i="23" s="1"/>
  <c r="K308" i="23" s="1"/>
  <c r="H300" i="23"/>
  <c r="I300" i="23" s="1"/>
  <c r="K300" i="23" s="1"/>
  <c r="V174" i="23"/>
  <c r="G159" i="23"/>
  <c r="V159" i="23" s="1"/>
  <c r="G173" i="23"/>
  <c r="V173" i="23" s="1"/>
  <c r="G165" i="23"/>
  <c r="V165" i="23" s="1"/>
  <c r="I91" i="23"/>
  <c r="K91" i="23" s="1"/>
  <c r="G172" i="23"/>
  <c r="H172" i="23" s="1"/>
  <c r="I172" i="23" s="1"/>
  <c r="G164" i="23"/>
  <c r="H164" i="23" s="1"/>
  <c r="I164" i="23" s="1"/>
  <c r="Q191" i="23"/>
  <c r="T191" i="23" s="1"/>
  <c r="V167" i="23"/>
  <c r="G171" i="23"/>
  <c r="H171" i="23" s="1"/>
  <c r="H261" i="23"/>
  <c r="I261" i="23" s="1"/>
  <c r="J261" i="23" s="1"/>
  <c r="H259" i="23"/>
  <c r="I259" i="23" s="1"/>
  <c r="J259" i="23" s="1"/>
  <c r="H257" i="23"/>
  <c r="I257" i="23" s="1"/>
  <c r="J257" i="23" s="1"/>
  <c r="H255" i="23"/>
  <c r="I255" i="23" s="1"/>
  <c r="K255" i="23" s="1"/>
  <c r="H253" i="23"/>
  <c r="I253" i="23" s="1"/>
  <c r="K253" i="23" s="1"/>
  <c r="H251" i="23"/>
  <c r="I251" i="23" s="1"/>
  <c r="J251" i="23" s="1"/>
  <c r="H249" i="23"/>
  <c r="I249" i="23" s="1"/>
  <c r="K249" i="23" s="1"/>
  <c r="H247" i="23"/>
  <c r="I247" i="23" s="1"/>
  <c r="J247" i="23" s="1"/>
  <c r="H245" i="23"/>
  <c r="I245" i="23" s="1"/>
  <c r="K245" i="23" s="1"/>
  <c r="H243" i="23"/>
  <c r="I243" i="23" s="1"/>
  <c r="J243" i="23" s="1"/>
  <c r="H241" i="23"/>
  <c r="I241" i="23" s="1"/>
  <c r="K241" i="23" s="1"/>
  <c r="H239" i="23"/>
  <c r="I239" i="23" s="1"/>
  <c r="J239" i="23" s="1"/>
  <c r="H237" i="23"/>
  <c r="I237" i="23" s="1"/>
  <c r="J237" i="23" s="1"/>
  <c r="H235" i="23"/>
  <c r="I235" i="23" s="1"/>
  <c r="J235" i="23" s="1"/>
  <c r="H233" i="23"/>
  <c r="I233" i="23" s="1"/>
  <c r="K233" i="23" s="1"/>
  <c r="H231" i="23"/>
  <c r="I231" i="23" s="1"/>
  <c r="J231" i="23" s="1"/>
  <c r="H229" i="23"/>
  <c r="I229" i="23" s="1"/>
  <c r="J229" i="23" s="1"/>
  <c r="H227" i="23"/>
  <c r="I227" i="23" s="1"/>
  <c r="K227" i="23" s="1"/>
  <c r="H225" i="23"/>
  <c r="I225" i="23" s="1"/>
  <c r="K225" i="23" s="1"/>
  <c r="H223" i="23"/>
  <c r="I223" i="23" s="1"/>
  <c r="J223" i="23" s="1"/>
  <c r="H221" i="23"/>
  <c r="I221" i="23" s="1"/>
  <c r="K221" i="23" s="1"/>
  <c r="H219" i="23"/>
  <c r="I219" i="23" s="1"/>
  <c r="J219" i="23" s="1"/>
  <c r="H217" i="23"/>
  <c r="I217" i="23" s="1"/>
  <c r="K217" i="23" s="1"/>
  <c r="H215" i="23"/>
  <c r="I215" i="23" s="1"/>
  <c r="J215" i="23" s="1"/>
  <c r="H213" i="23"/>
  <c r="I213" i="23" s="1"/>
  <c r="K213" i="23" s="1"/>
  <c r="H211" i="23"/>
  <c r="I211" i="23" s="1"/>
  <c r="J211" i="23" s="1"/>
  <c r="H209" i="23"/>
  <c r="I209" i="23" s="1"/>
  <c r="K209" i="23" s="1"/>
  <c r="H207" i="23"/>
  <c r="I207" i="23" s="1"/>
  <c r="J207" i="23" s="1"/>
  <c r="H203" i="23"/>
  <c r="I203" i="23" s="1"/>
  <c r="J203" i="23" s="1"/>
  <c r="G178" i="23"/>
  <c r="H178" i="23" s="1"/>
  <c r="I178" i="23" s="1"/>
  <c r="J178" i="23" s="1"/>
  <c r="G162" i="23"/>
  <c r="V162" i="23" s="1"/>
  <c r="G177" i="23"/>
  <c r="H177" i="23" s="1"/>
  <c r="I177" i="23" s="1"/>
  <c r="T178" i="23"/>
  <c r="R191" i="23"/>
  <c r="T174" i="23"/>
  <c r="T172" i="23"/>
  <c r="T170" i="23"/>
  <c r="T168" i="23"/>
  <c r="T164" i="23"/>
  <c r="T162" i="23"/>
  <c r="T160" i="23"/>
  <c r="T158" i="23"/>
  <c r="G176" i="23"/>
  <c r="H176" i="23" s="1"/>
  <c r="I176" i="23" s="1"/>
  <c r="G168" i="23"/>
  <c r="V168" i="23" s="1"/>
  <c r="G160" i="23"/>
  <c r="V160" i="23" s="1"/>
  <c r="W161" i="25"/>
  <c r="Y161" i="25" s="1"/>
  <c r="AB161" i="25" s="1"/>
  <c r="H372" i="23"/>
  <c r="I372" i="23" s="1"/>
  <c r="H370" i="23"/>
  <c r="I370" i="23" s="1"/>
  <c r="H359" i="23"/>
  <c r="I359" i="23" s="1"/>
  <c r="H381" i="23"/>
  <c r="I381" i="23" s="1"/>
  <c r="H377" i="23"/>
  <c r="I377" i="23" s="1"/>
  <c r="H380" i="23"/>
  <c r="I380" i="23" s="1"/>
  <c r="H350" i="23"/>
  <c r="I350" i="23" s="1"/>
  <c r="H342" i="23"/>
  <c r="I342" i="23" s="1"/>
  <c r="H334" i="23"/>
  <c r="I334" i="23" s="1"/>
  <c r="H326" i="23"/>
  <c r="I326" i="23" s="1"/>
  <c r="H318" i="23"/>
  <c r="I318" i="23" s="1"/>
  <c r="H310" i="23"/>
  <c r="I310" i="23" s="1"/>
  <c r="H302" i="23"/>
  <c r="I302" i="23" s="1"/>
  <c r="H294" i="23"/>
  <c r="I294" i="23" s="1"/>
  <c r="H346" i="23"/>
  <c r="I346" i="23" s="1"/>
  <c r="H338" i="23"/>
  <c r="I338" i="23" s="1"/>
  <c r="H330" i="23"/>
  <c r="I330" i="23" s="1"/>
  <c r="H322" i="23"/>
  <c r="I322" i="23" s="1"/>
  <c r="H314" i="23"/>
  <c r="I314" i="23" s="1"/>
  <c r="H306" i="23"/>
  <c r="I306" i="23" s="1"/>
  <c r="H298" i="23"/>
  <c r="I298" i="23" s="1"/>
  <c r="H358" i="23"/>
  <c r="I358" i="23" s="1"/>
  <c r="V169" i="23"/>
  <c r="V161" i="23"/>
  <c r="V175" i="23"/>
  <c r="T176" i="23"/>
  <c r="S175" i="23"/>
  <c r="H2" i="23"/>
  <c r="I2" i="23" s="1"/>
  <c r="J2" i="23" s="1"/>
  <c r="U172" i="23"/>
  <c r="U160" i="23"/>
  <c r="U162" i="23"/>
  <c r="U165" i="23"/>
  <c r="U161" i="23"/>
  <c r="V170" i="23"/>
  <c r="V158" i="23"/>
  <c r="U173" i="23"/>
  <c r="U169" i="23"/>
  <c r="U168" i="23"/>
  <c r="U176" i="23"/>
  <c r="T191" i="2"/>
  <c r="U191" i="2" s="1"/>
  <c r="V191" i="2" s="1"/>
  <c r="O60" i="22"/>
  <c r="D63" i="22"/>
  <c r="Q165" i="21"/>
  <c r="O133" i="21"/>
  <c r="O134" i="21"/>
  <c r="O135" i="21"/>
  <c r="O136" i="21"/>
  <c r="O137" i="21"/>
  <c r="O145" i="21"/>
  <c r="O147" i="21"/>
  <c r="O148" i="21"/>
  <c r="O149" i="21"/>
  <c r="O157" i="21"/>
  <c r="O158" i="21"/>
  <c r="O159" i="21"/>
  <c r="O160" i="21"/>
  <c r="O161" i="21"/>
  <c r="O169" i="21"/>
  <c r="O170" i="21"/>
  <c r="O172" i="21"/>
  <c r="O173" i="21"/>
  <c r="O182" i="21"/>
  <c r="O183" i="21"/>
  <c r="O184" i="21"/>
  <c r="O185" i="21"/>
  <c r="O187" i="21"/>
  <c r="O193" i="21"/>
  <c r="O194" i="21"/>
  <c r="O195" i="21"/>
  <c r="O196" i="21"/>
  <c r="O197" i="21"/>
  <c r="O205" i="21"/>
  <c r="O206" i="21"/>
  <c r="O208" i="21"/>
  <c r="O209" i="21"/>
  <c r="O213" i="21"/>
  <c r="O217" i="21"/>
  <c r="O218" i="21"/>
  <c r="O219" i="21"/>
  <c r="O220" i="21"/>
  <c r="O221" i="21"/>
  <c r="O229" i="21"/>
  <c r="O230" i="21"/>
  <c r="O231" i="21"/>
  <c r="O232" i="21"/>
  <c r="O233" i="21"/>
  <c r="O242" i="21"/>
  <c r="O244" i="21"/>
  <c r="O245" i="21"/>
  <c r="O253" i="21"/>
  <c r="O254" i="21"/>
  <c r="O255" i="21"/>
  <c r="O256" i="21"/>
  <c r="O257" i="21"/>
  <c r="O266" i="21"/>
  <c r="O267" i="21"/>
  <c r="O268" i="21"/>
  <c r="O269" i="21"/>
  <c r="O271" i="21"/>
  <c r="O277" i="21"/>
  <c r="O278" i="21"/>
  <c r="O280" i="21"/>
  <c r="O281" i="21"/>
  <c r="O288" i="21"/>
  <c r="O289" i="21"/>
  <c r="O290" i="21"/>
  <c r="O291" i="21"/>
  <c r="O293" i="21"/>
  <c r="O300" i="21"/>
  <c r="O301" i="21"/>
  <c r="O302" i="21"/>
  <c r="O303" i="21"/>
  <c r="O305" i="21"/>
  <c r="O307" i="21"/>
  <c r="O309" i="21"/>
  <c r="O313" i="21"/>
  <c r="O314" i="21"/>
  <c r="O153" i="21"/>
  <c r="O165" i="21"/>
  <c r="O181" i="21"/>
  <c r="O189" i="21"/>
  <c r="O192" i="21"/>
  <c r="O200" i="21"/>
  <c r="O201" i="21"/>
  <c r="O224" i="21"/>
  <c r="O225" i="21"/>
  <c r="O249" i="21"/>
  <c r="O252" i="21"/>
  <c r="O261" i="21"/>
  <c r="O264" i="21"/>
  <c r="O265" i="21"/>
  <c r="O276" i="21"/>
  <c r="O285" i="21"/>
  <c r="O297" i="21"/>
  <c r="F59" i="9"/>
  <c r="S59" i="9" s="1"/>
  <c r="E59" i="9"/>
  <c r="R59" i="9" s="1"/>
  <c r="V83" i="9"/>
  <c r="W83" i="9"/>
  <c r="V84" i="9"/>
  <c r="W84" i="9"/>
  <c r="V85" i="9"/>
  <c r="W85" i="9"/>
  <c r="V86" i="9"/>
  <c r="W86" i="9"/>
  <c r="V87" i="9"/>
  <c r="W87" i="9"/>
  <c r="V88" i="9"/>
  <c r="W88" i="9"/>
  <c r="V89" i="9"/>
  <c r="W89" i="9"/>
  <c r="V90" i="9"/>
  <c r="W90" i="9"/>
  <c r="V91" i="9"/>
  <c r="W91" i="9"/>
  <c r="V92" i="9"/>
  <c r="W92" i="9"/>
  <c r="V93" i="9"/>
  <c r="W93" i="9"/>
  <c r="V94" i="9"/>
  <c r="W94" i="9"/>
  <c r="V95" i="9"/>
  <c r="W95" i="9"/>
  <c r="V96" i="9"/>
  <c r="W96" i="9"/>
  <c r="V97" i="9"/>
  <c r="W97" i="9"/>
  <c r="V98" i="9"/>
  <c r="W98" i="9"/>
  <c r="V99" i="9"/>
  <c r="W99" i="9"/>
  <c r="V100" i="9"/>
  <c r="W100" i="9"/>
  <c r="V101" i="9"/>
  <c r="W101" i="9"/>
  <c r="V102" i="9"/>
  <c r="W102" i="9"/>
  <c r="V103" i="9"/>
  <c r="W103" i="9"/>
  <c r="V104" i="9"/>
  <c r="W104" i="9"/>
  <c r="V105" i="9"/>
  <c r="W105" i="9"/>
  <c r="V106" i="9"/>
  <c r="W106" i="9"/>
  <c r="V107" i="9"/>
  <c r="W107" i="9"/>
  <c r="V108" i="9"/>
  <c r="W108" i="9"/>
  <c r="V109" i="9"/>
  <c r="W109" i="9"/>
  <c r="V110" i="9"/>
  <c r="W110" i="9"/>
  <c r="V111" i="9"/>
  <c r="W111" i="9"/>
  <c r="V112" i="9"/>
  <c r="W112" i="9"/>
  <c r="V113" i="9"/>
  <c r="W113" i="9"/>
  <c r="V114" i="9"/>
  <c r="W114" i="9"/>
  <c r="V115" i="9"/>
  <c r="W115" i="9"/>
  <c r="V116" i="9"/>
  <c r="W116" i="9"/>
  <c r="V117" i="9"/>
  <c r="W117" i="9"/>
  <c r="V118" i="9"/>
  <c r="W118" i="9"/>
  <c r="V119" i="9"/>
  <c r="W119" i="9"/>
  <c r="V120" i="9"/>
  <c r="W120" i="9"/>
  <c r="V121" i="9"/>
  <c r="W121" i="9"/>
  <c r="V122" i="9"/>
  <c r="W122" i="9"/>
  <c r="V123" i="9"/>
  <c r="W123" i="9"/>
  <c r="V124" i="9"/>
  <c r="W124" i="9"/>
  <c r="V125" i="9"/>
  <c r="W125" i="9"/>
  <c r="V126" i="9"/>
  <c r="W126" i="9"/>
  <c r="V127" i="9"/>
  <c r="W127" i="9"/>
  <c r="V128" i="9"/>
  <c r="W128" i="9"/>
  <c r="V129" i="9"/>
  <c r="W129" i="9"/>
  <c r="P8" i="9"/>
  <c r="P3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P124" i="9"/>
  <c r="P125" i="9"/>
  <c r="P126" i="9"/>
  <c r="P127" i="9"/>
  <c r="P128" i="9"/>
  <c r="P129" i="9"/>
  <c r="Y3" i="9"/>
  <c r="Y4" i="9"/>
  <c r="Y5" i="9"/>
  <c r="Y6" i="9"/>
  <c r="Z6" i="9" s="1"/>
  <c r="Y7" i="9"/>
  <c r="Z7" i="9" s="1"/>
  <c r="Y8" i="9"/>
  <c r="Z8" i="9" s="1"/>
  <c r="Y9" i="9"/>
  <c r="Y10" i="9"/>
  <c r="Z10" i="9" s="1"/>
  <c r="Y11" i="9"/>
  <c r="Y12" i="9"/>
  <c r="Z12" i="9" s="1"/>
  <c r="Y13" i="9"/>
  <c r="Z13" i="9" s="1"/>
  <c r="Y14" i="9"/>
  <c r="Y15" i="9"/>
  <c r="Y16" i="9"/>
  <c r="Y17" i="9"/>
  <c r="Y18" i="9"/>
  <c r="Y19" i="9"/>
  <c r="Z19" i="9" s="1"/>
  <c r="Y20" i="9"/>
  <c r="Z20" i="9" s="1"/>
  <c r="Y21" i="9"/>
  <c r="Z21" i="9" s="1"/>
  <c r="Y22" i="9"/>
  <c r="Y23" i="9"/>
  <c r="Z23" i="9" s="1"/>
  <c r="Y24" i="9"/>
  <c r="Y25" i="9"/>
  <c r="Z25" i="9" s="1"/>
  <c r="Y26" i="9"/>
  <c r="Y27" i="9"/>
  <c r="Y28" i="9"/>
  <c r="Y29" i="9"/>
  <c r="Y30" i="9"/>
  <c r="Z30" i="9" s="1"/>
  <c r="Y31" i="9"/>
  <c r="Z31" i="9" s="1"/>
  <c r="Y32" i="9"/>
  <c r="Y33" i="9"/>
  <c r="Z33" i="9" s="1"/>
  <c r="Y34" i="9"/>
  <c r="Y35" i="9"/>
  <c r="Y36" i="9"/>
  <c r="Y37" i="9"/>
  <c r="Z37" i="9" s="1"/>
  <c r="Y38" i="9"/>
  <c r="Y39" i="9"/>
  <c r="Y40" i="9"/>
  <c r="Y41" i="9"/>
  <c r="Y42" i="9"/>
  <c r="Z42" i="9" s="1"/>
  <c r="Y43" i="9"/>
  <c r="Z43" i="9" s="1"/>
  <c r="Y44" i="9"/>
  <c r="Z44" i="9" s="1"/>
  <c r="Y45" i="9"/>
  <c r="Z45" i="9" s="1"/>
  <c r="Y46" i="9"/>
  <c r="Y47" i="9"/>
  <c r="Z47" i="9" s="1"/>
  <c r="Y48" i="9"/>
  <c r="Y49" i="9"/>
  <c r="Z49" i="9" s="1"/>
  <c r="Y50" i="9"/>
  <c r="Y51" i="9"/>
  <c r="Y52" i="9"/>
  <c r="Y53" i="9"/>
  <c r="Y54" i="9"/>
  <c r="Y55" i="9"/>
  <c r="Z55" i="9" s="1"/>
  <c r="Y56" i="9"/>
  <c r="Z56" i="9" s="1"/>
  <c r="Y57" i="9"/>
  <c r="Z57" i="9" s="1"/>
  <c r="Y58" i="9"/>
  <c r="Y59" i="9"/>
  <c r="Y60" i="9"/>
  <c r="Z60" i="9" s="1"/>
  <c r="Y61" i="9"/>
  <c r="Z61" i="9" s="1"/>
  <c r="Y62" i="9"/>
  <c r="Y63" i="9"/>
  <c r="Y64" i="9"/>
  <c r="Y65" i="9"/>
  <c r="Z65" i="9" s="1"/>
  <c r="Y66" i="9"/>
  <c r="Z66" i="9" s="1"/>
  <c r="Y67" i="9"/>
  <c r="Z67" i="9" s="1"/>
  <c r="Y68" i="9"/>
  <c r="Z68" i="9" s="1"/>
  <c r="Y69" i="9"/>
  <c r="Z69" i="9" s="1"/>
  <c r="Y70" i="9"/>
  <c r="Z70" i="9" s="1"/>
  <c r="Y71" i="9"/>
  <c r="Y72" i="9"/>
  <c r="Y73" i="9"/>
  <c r="Z73" i="9" s="1"/>
  <c r="Y74" i="9"/>
  <c r="Y75" i="9"/>
  <c r="Y76" i="9"/>
  <c r="Y77" i="9"/>
  <c r="Y78" i="9"/>
  <c r="Y79" i="9"/>
  <c r="Z79" i="9" s="1"/>
  <c r="Y80" i="9"/>
  <c r="Z80" i="9" s="1"/>
  <c r="Y81" i="9"/>
  <c r="Y82" i="9"/>
  <c r="Y83" i="9"/>
  <c r="Z83" i="9" s="1"/>
  <c r="Y84" i="9"/>
  <c r="Z84" i="9" s="1"/>
  <c r="Y85" i="9"/>
  <c r="Z85" i="9" s="1"/>
  <c r="Y86" i="9"/>
  <c r="Y87" i="9"/>
  <c r="Y88" i="9"/>
  <c r="Y89" i="9"/>
  <c r="Y90" i="9"/>
  <c r="Y91" i="9"/>
  <c r="Z91" i="9" s="1"/>
  <c r="Y92" i="9"/>
  <c r="Z92" i="9" s="1"/>
  <c r="Y93" i="9"/>
  <c r="Z93" i="9" s="1"/>
  <c r="Y94" i="9"/>
  <c r="Y95" i="9"/>
  <c r="Y96" i="9"/>
  <c r="Y97" i="9"/>
  <c r="Y98" i="9"/>
  <c r="Y99" i="9"/>
  <c r="Y100" i="9"/>
  <c r="Y101" i="9"/>
  <c r="Y102" i="9"/>
  <c r="Y103" i="9"/>
  <c r="Z103" i="9" s="1"/>
  <c r="Y104" i="9"/>
  <c r="Y105" i="9"/>
  <c r="Y106" i="9"/>
  <c r="Z106" i="9" s="1"/>
  <c r="Y107" i="9"/>
  <c r="Z107" i="9" s="1"/>
  <c r="Y108" i="9"/>
  <c r="Y109" i="9"/>
  <c r="Z109" i="9" s="1"/>
  <c r="Y110" i="9"/>
  <c r="Z110" i="9" s="1"/>
  <c r="Y111" i="9"/>
  <c r="Y112" i="9"/>
  <c r="Y113" i="9"/>
  <c r="Z113" i="9" s="1"/>
  <c r="Y114" i="9"/>
  <c r="Z114" i="9" s="1"/>
  <c r="Y115" i="9"/>
  <c r="Y116" i="9"/>
  <c r="Y117" i="9"/>
  <c r="Y118" i="9"/>
  <c r="Y119" i="9"/>
  <c r="Z119" i="9" s="1"/>
  <c r="Y120" i="9"/>
  <c r="Z120" i="9" s="1"/>
  <c r="Y121" i="9"/>
  <c r="Z121" i="9" s="1"/>
  <c r="Y122" i="9"/>
  <c r="Y123" i="9"/>
  <c r="Z123" i="9" s="1"/>
  <c r="Y124" i="9"/>
  <c r="Y125" i="9"/>
  <c r="Z125" i="9" s="1"/>
  <c r="Y126" i="9"/>
  <c r="Y127" i="9"/>
  <c r="Z127" i="9" s="1"/>
  <c r="Y128" i="9"/>
  <c r="Y129" i="9"/>
  <c r="Y2" i="9"/>
  <c r="Z2" i="9" s="1"/>
  <c r="Q133" i="21"/>
  <c r="Q137" i="21"/>
  <c r="Q149" i="21"/>
  <c r="Q157" i="21"/>
  <c r="Q161" i="21"/>
  <c r="Q173" i="21"/>
  <c r="Q185" i="21"/>
  <c r="Q192" i="21"/>
  <c r="Q197" i="21"/>
  <c r="Q200" i="21"/>
  <c r="Q209" i="21"/>
  <c r="Q221" i="21"/>
  <c r="Q225" i="21"/>
  <c r="Q229" i="21"/>
  <c r="Q233" i="21"/>
  <c r="Q245" i="21"/>
  <c r="Q249" i="21"/>
  <c r="Q253" i="21"/>
  <c r="Q257" i="21"/>
  <c r="Q261" i="21"/>
  <c r="Q264" i="21"/>
  <c r="Q269" i="21"/>
  <c r="Q276" i="21"/>
  <c r="Q281" i="21"/>
  <c r="Q285" i="21"/>
  <c r="Q293" i="21"/>
  <c r="Q297" i="21"/>
  <c r="Q305" i="21"/>
  <c r="R3" i="9"/>
  <c r="S3" i="9"/>
  <c r="R4" i="9"/>
  <c r="S4" i="9"/>
  <c r="R5" i="9"/>
  <c r="S5" i="9"/>
  <c r="R6" i="9"/>
  <c r="S6" i="9"/>
  <c r="R7" i="9"/>
  <c r="S7" i="9"/>
  <c r="R8" i="9"/>
  <c r="S8" i="9"/>
  <c r="R9" i="9"/>
  <c r="S9" i="9"/>
  <c r="R10" i="9"/>
  <c r="S10" i="9"/>
  <c r="R11" i="9"/>
  <c r="S11" i="9"/>
  <c r="R12" i="9"/>
  <c r="S12" i="9"/>
  <c r="R13" i="9"/>
  <c r="S13" i="9"/>
  <c r="R14" i="9"/>
  <c r="S14" i="9"/>
  <c r="R15" i="9"/>
  <c r="S15" i="9"/>
  <c r="R16" i="9"/>
  <c r="S16" i="9"/>
  <c r="R17" i="9"/>
  <c r="S17" i="9"/>
  <c r="R18" i="9"/>
  <c r="S18" i="9"/>
  <c r="R19" i="9"/>
  <c r="S19" i="9"/>
  <c r="R20" i="9"/>
  <c r="S20" i="9"/>
  <c r="R21" i="9"/>
  <c r="S21" i="9"/>
  <c r="R22" i="9"/>
  <c r="S22" i="9"/>
  <c r="R23" i="9"/>
  <c r="S23" i="9"/>
  <c r="R24" i="9"/>
  <c r="S24" i="9"/>
  <c r="R25" i="9"/>
  <c r="S25" i="9"/>
  <c r="R26" i="9"/>
  <c r="S26" i="9"/>
  <c r="R27" i="9"/>
  <c r="S27" i="9"/>
  <c r="R28" i="9"/>
  <c r="S28" i="9"/>
  <c r="R29" i="9"/>
  <c r="S29" i="9"/>
  <c r="R30" i="9"/>
  <c r="S30" i="9"/>
  <c r="R31" i="9"/>
  <c r="S31" i="9"/>
  <c r="R32" i="9"/>
  <c r="S32" i="9"/>
  <c r="R33" i="9"/>
  <c r="S33" i="9"/>
  <c r="R34" i="9"/>
  <c r="S34" i="9"/>
  <c r="R35" i="9"/>
  <c r="S35" i="9"/>
  <c r="R36" i="9"/>
  <c r="S36" i="9"/>
  <c r="R37" i="9"/>
  <c r="S37" i="9"/>
  <c r="R38" i="9"/>
  <c r="S38" i="9"/>
  <c r="R39" i="9"/>
  <c r="S39" i="9"/>
  <c r="R40" i="9"/>
  <c r="S40" i="9"/>
  <c r="R41" i="9"/>
  <c r="S41" i="9"/>
  <c r="R42" i="9"/>
  <c r="S42" i="9"/>
  <c r="R43" i="9"/>
  <c r="S43" i="9"/>
  <c r="R44" i="9"/>
  <c r="S44" i="9"/>
  <c r="R45" i="9"/>
  <c r="S45" i="9"/>
  <c r="R46" i="9"/>
  <c r="S46" i="9"/>
  <c r="R47" i="9"/>
  <c r="S47" i="9"/>
  <c r="R48" i="9"/>
  <c r="S48" i="9"/>
  <c r="R49" i="9"/>
  <c r="S49" i="9"/>
  <c r="R50" i="9"/>
  <c r="S50" i="9"/>
  <c r="R51" i="9"/>
  <c r="S51" i="9"/>
  <c r="R52" i="9"/>
  <c r="S52" i="9"/>
  <c r="R53" i="9"/>
  <c r="S53" i="9"/>
  <c r="R54" i="9"/>
  <c r="S54" i="9"/>
  <c r="R55" i="9"/>
  <c r="S55" i="9"/>
  <c r="R56" i="9"/>
  <c r="S56" i="9"/>
  <c r="R57" i="9"/>
  <c r="S57" i="9"/>
  <c r="R58" i="9"/>
  <c r="S58" i="9"/>
  <c r="R60" i="9"/>
  <c r="S60" i="9"/>
  <c r="R61" i="9"/>
  <c r="S61" i="9"/>
  <c r="R62" i="9"/>
  <c r="S62" i="9"/>
  <c r="R63" i="9"/>
  <c r="S63" i="9"/>
  <c r="R64" i="9"/>
  <c r="S64" i="9"/>
  <c r="R65" i="9"/>
  <c r="S65" i="9"/>
  <c r="R66" i="9"/>
  <c r="S66" i="9"/>
  <c r="R67" i="9"/>
  <c r="S67" i="9"/>
  <c r="R68" i="9"/>
  <c r="S68" i="9"/>
  <c r="R69" i="9"/>
  <c r="S69" i="9"/>
  <c r="R70" i="9"/>
  <c r="S70" i="9"/>
  <c r="R71" i="9"/>
  <c r="S71" i="9"/>
  <c r="R72" i="9"/>
  <c r="S72" i="9"/>
  <c r="R73" i="9"/>
  <c r="S73" i="9"/>
  <c r="R74" i="9"/>
  <c r="S74" i="9"/>
  <c r="R75" i="9"/>
  <c r="S75" i="9"/>
  <c r="R76" i="9"/>
  <c r="S76" i="9"/>
  <c r="R77" i="9"/>
  <c r="S77" i="9"/>
  <c r="R78" i="9"/>
  <c r="S78" i="9"/>
  <c r="R79" i="9"/>
  <c r="S79" i="9"/>
  <c r="R80" i="9"/>
  <c r="S80" i="9"/>
  <c r="R81" i="9"/>
  <c r="S81" i="9"/>
  <c r="R82" i="9"/>
  <c r="S82" i="9"/>
  <c r="R83" i="9"/>
  <c r="S83" i="9"/>
  <c r="R84" i="9"/>
  <c r="S84" i="9"/>
  <c r="R85" i="9"/>
  <c r="S85" i="9"/>
  <c r="R86" i="9"/>
  <c r="S86" i="9"/>
  <c r="R87" i="9"/>
  <c r="S87" i="9"/>
  <c r="R88" i="9"/>
  <c r="S88" i="9"/>
  <c r="R89" i="9"/>
  <c r="S89" i="9"/>
  <c r="R90" i="9"/>
  <c r="S90" i="9"/>
  <c r="R91" i="9"/>
  <c r="S91" i="9"/>
  <c r="R92" i="9"/>
  <c r="S92" i="9"/>
  <c r="R93" i="9"/>
  <c r="S93" i="9"/>
  <c r="R94" i="9"/>
  <c r="S94" i="9"/>
  <c r="R95" i="9"/>
  <c r="S95" i="9"/>
  <c r="R96" i="9"/>
  <c r="S96" i="9"/>
  <c r="R97" i="9"/>
  <c r="S97" i="9"/>
  <c r="R98" i="9"/>
  <c r="S98" i="9"/>
  <c r="R99" i="9"/>
  <c r="S99" i="9"/>
  <c r="R100" i="9"/>
  <c r="S100" i="9"/>
  <c r="R101" i="9"/>
  <c r="S101" i="9"/>
  <c r="R102" i="9"/>
  <c r="S102" i="9"/>
  <c r="R103" i="9"/>
  <c r="S103" i="9"/>
  <c r="R104" i="9"/>
  <c r="S104" i="9"/>
  <c r="R105" i="9"/>
  <c r="S105" i="9"/>
  <c r="R106" i="9"/>
  <c r="S106" i="9"/>
  <c r="R107" i="9"/>
  <c r="S107" i="9"/>
  <c r="R108" i="9"/>
  <c r="S108" i="9"/>
  <c r="R109" i="9"/>
  <c r="S109" i="9"/>
  <c r="R110" i="9"/>
  <c r="S110" i="9"/>
  <c r="R111" i="9"/>
  <c r="S111" i="9"/>
  <c r="R112" i="9"/>
  <c r="S112" i="9"/>
  <c r="R113" i="9"/>
  <c r="S113" i="9"/>
  <c r="R114" i="9"/>
  <c r="S114" i="9"/>
  <c r="R115" i="9"/>
  <c r="S115" i="9"/>
  <c r="R116" i="9"/>
  <c r="S116" i="9"/>
  <c r="R117" i="9"/>
  <c r="S117" i="9"/>
  <c r="R118" i="9"/>
  <c r="S118" i="9"/>
  <c r="R119" i="9"/>
  <c r="S119" i="9"/>
  <c r="R120" i="9"/>
  <c r="S120" i="9"/>
  <c r="R121" i="9"/>
  <c r="S121" i="9"/>
  <c r="R122" i="9"/>
  <c r="S122" i="9"/>
  <c r="R123" i="9"/>
  <c r="S123" i="9"/>
  <c r="R124" i="9"/>
  <c r="S124" i="9"/>
  <c r="R125" i="9"/>
  <c r="S125" i="9"/>
  <c r="R126" i="9"/>
  <c r="S126" i="9"/>
  <c r="R127" i="9"/>
  <c r="S127" i="9"/>
  <c r="R128" i="9"/>
  <c r="S128" i="9"/>
  <c r="R129" i="9"/>
  <c r="S129" i="9"/>
  <c r="S2" i="9"/>
  <c r="R2" i="9"/>
  <c r="Q11" i="9"/>
  <c r="Q15" i="9"/>
  <c r="Q39" i="9"/>
  <c r="Q48" i="9"/>
  <c r="Q49" i="9"/>
  <c r="Q50" i="9"/>
  <c r="Q70" i="9"/>
  <c r="Q72" i="9"/>
  <c r="Q84" i="9"/>
  <c r="Q106" i="9"/>
  <c r="Q109" i="9"/>
  <c r="Q110" i="9"/>
  <c r="Q111" i="9"/>
  <c r="Q112" i="9"/>
  <c r="Q113" i="9"/>
  <c r="Q114" i="9"/>
  <c r="Q115" i="9"/>
  <c r="Q116" i="9"/>
  <c r="Q117" i="9"/>
  <c r="Q118" i="9"/>
  <c r="Q119" i="9"/>
  <c r="Q120" i="9"/>
  <c r="Q121" i="9"/>
  <c r="Q122" i="9"/>
  <c r="Q123" i="9"/>
  <c r="Q124" i="9"/>
  <c r="Q125" i="9"/>
  <c r="Q126" i="9"/>
  <c r="Q127" i="9"/>
  <c r="Q128" i="9"/>
  <c r="Q129" i="9"/>
  <c r="Q2" i="9"/>
  <c r="Q3" i="9"/>
  <c r="Q4" i="9"/>
  <c r="Q5" i="9"/>
  <c r="Q6" i="9"/>
  <c r="Q7" i="9"/>
  <c r="Q8" i="9"/>
  <c r="Q9" i="9"/>
  <c r="Q10" i="9"/>
  <c r="Q12" i="9"/>
  <c r="Q13" i="9"/>
  <c r="Q14" i="9"/>
  <c r="Q16" i="9"/>
  <c r="Q17" i="9"/>
  <c r="Q18" i="9"/>
  <c r="Q19" i="9"/>
  <c r="Q20" i="9"/>
  <c r="Q21" i="9"/>
  <c r="Q22" i="9"/>
  <c r="Q23" i="9"/>
  <c r="Q24" i="9"/>
  <c r="Q25" i="9"/>
  <c r="Q26" i="9"/>
  <c r="Q27" i="9"/>
  <c r="Q28" i="9"/>
  <c r="Q29" i="9"/>
  <c r="Q30" i="9"/>
  <c r="Q31" i="9"/>
  <c r="Q32" i="9"/>
  <c r="Q33" i="9"/>
  <c r="Q34" i="9"/>
  <c r="Q35" i="9"/>
  <c r="Q36" i="9"/>
  <c r="Q37" i="9"/>
  <c r="Q38" i="9"/>
  <c r="Q40" i="9"/>
  <c r="Q41" i="9"/>
  <c r="Q42" i="9"/>
  <c r="Q43" i="9"/>
  <c r="Q44" i="9"/>
  <c r="Q45" i="9"/>
  <c r="Q46" i="9"/>
  <c r="Q47" i="9"/>
  <c r="Q51" i="9"/>
  <c r="Q52" i="9"/>
  <c r="Q53" i="9"/>
  <c r="Q54" i="9"/>
  <c r="Q55" i="9"/>
  <c r="Q56" i="9"/>
  <c r="Q57" i="9"/>
  <c r="Q58" i="9"/>
  <c r="Q59" i="9"/>
  <c r="Q60" i="9"/>
  <c r="Q61" i="9"/>
  <c r="Q62" i="9"/>
  <c r="Q63" i="9"/>
  <c r="Q64" i="9"/>
  <c r="Q65" i="9"/>
  <c r="Q66" i="9"/>
  <c r="Q67" i="9"/>
  <c r="Q68" i="9"/>
  <c r="Q69" i="9"/>
  <c r="Q71" i="9"/>
  <c r="Q73" i="9"/>
  <c r="Q74" i="9"/>
  <c r="Q75" i="9"/>
  <c r="Q76" i="9"/>
  <c r="Q77" i="9"/>
  <c r="Q78" i="9"/>
  <c r="Q79" i="9"/>
  <c r="Q80" i="9"/>
  <c r="Q81" i="9"/>
  <c r="Q82" i="9"/>
  <c r="Q83" i="9"/>
  <c r="Q85" i="9"/>
  <c r="Q86" i="9"/>
  <c r="Q87" i="9"/>
  <c r="Q88" i="9"/>
  <c r="Q89" i="9"/>
  <c r="Q90" i="9"/>
  <c r="Q91" i="9"/>
  <c r="Q92" i="9"/>
  <c r="Q93" i="9"/>
  <c r="Q94" i="9"/>
  <c r="Q95" i="9"/>
  <c r="Q96" i="9"/>
  <c r="Q97" i="9"/>
  <c r="Q98" i="9"/>
  <c r="Q99" i="9"/>
  <c r="Q100" i="9"/>
  <c r="Q101" i="9"/>
  <c r="Q102" i="9"/>
  <c r="Q103" i="9"/>
  <c r="Q104" i="9"/>
  <c r="Q105" i="9"/>
  <c r="Q107" i="9"/>
  <c r="Q108" i="9"/>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8" i="8"/>
  <c r="M99" i="8"/>
  <c r="M100" i="8"/>
  <c r="M101" i="8"/>
  <c r="M102" i="8"/>
  <c r="M103" i="8"/>
  <c r="M104" i="8"/>
  <c r="M105" i="8"/>
  <c r="M106" i="8"/>
  <c r="M107" i="8"/>
  <c r="M108"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 i="8"/>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2" i="9"/>
  <c r="J109" i="8"/>
  <c r="J97" i="8"/>
  <c r="P81" i="9"/>
  <c r="P80" i="9"/>
  <c r="P79" i="9"/>
  <c r="P78" i="9"/>
  <c r="P77" i="9"/>
  <c r="P76" i="9"/>
  <c r="P75" i="9"/>
  <c r="P74" i="9"/>
  <c r="P73" i="9"/>
  <c r="P72" i="9"/>
  <c r="P71" i="9"/>
  <c r="P70" i="9"/>
  <c r="P69" i="9"/>
  <c r="P68" i="9"/>
  <c r="P67" i="9"/>
  <c r="P66" i="9"/>
  <c r="P65" i="9"/>
  <c r="P64" i="9"/>
  <c r="P63" i="9"/>
  <c r="P62" i="9"/>
  <c r="P61" i="9"/>
  <c r="P60" i="9"/>
  <c r="P59" i="9"/>
  <c r="P58" i="9"/>
  <c r="P57" i="9"/>
  <c r="P56" i="9"/>
  <c r="P55" i="9"/>
  <c r="P54" i="9"/>
  <c r="P53" i="9"/>
  <c r="P52" i="9"/>
  <c r="P51" i="9"/>
  <c r="P50" i="9"/>
  <c r="P49" i="9"/>
  <c r="P48" i="9"/>
  <c r="P47" i="9"/>
  <c r="P46" i="9"/>
  <c r="P45" i="9"/>
  <c r="P44" i="9"/>
  <c r="P43" i="9"/>
  <c r="P42" i="9"/>
  <c r="P41" i="9"/>
  <c r="P40" i="9"/>
  <c r="P39" i="9"/>
  <c r="P38" i="9"/>
  <c r="P37" i="9"/>
  <c r="P36" i="9"/>
  <c r="P35" i="9"/>
  <c r="P34" i="9"/>
  <c r="P33" i="9"/>
  <c r="P32" i="9"/>
  <c r="P30" i="9"/>
  <c r="P29" i="9"/>
  <c r="P28" i="9"/>
  <c r="P27" i="9"/>
  <c r="P26" i="9"/>
  <c r="P25" i="9"/>
  <c r="P24" i="9"/>
  <c r="P23" i="9"/>
  <c r="P22" i="9"/>
  <c r="P21" i="9"/>
  <c r="P20" i="9"/>
  <c r="P19" i="9"/>
  <c r="P18" i="9"/>
  <c r="P17" i="9"/>
  <c r="P16" i="9"/>
  <c r="P15" i="9"/>
  <c r="P14" i="9"/>
  <c r="P13" i="9"/>
  <c r="P12" i="9"/>
  <c r="P11" i="9"/>
  <c r="P10" i="9"/>
  <c r="P9" i="9"/>
  <c r="P7" i="9"/>
  <c r="P6" i="9"/>
  <c r="P5" i="9"/>
  <c r="P4" i="9"/>
  <c r="P3" i="9"/>
  <c r="P2" i="9"/>
  <c r="X70" i="8"/>
  <c r="X59" i="8"/>
  <c r="X69" i="8"/>
  <c r="X68" i="8"/>
  <c r="X67" i="8"/>
  <c r="X66" i="8"/>
  <c r="X65" i="8"/>
  <c r="X64" i="8"/>
  <c r="X63" i="8"/>
  <c r="X62" i="8"/>
  <c r="X61" i="8"/>
  <c r="X60" i="8"/>
  <c r="X58" i="8"/>
  <c r="X57" i="8"/>
  <c r="X56" i="8"/>
  <c r="G202" i="2"/>
  <c r="G203" i="2"/>
  <c r="P59" i="22" l="1"/>
  <c r="N59" i="9"/>
  <c r="Q58" i="22"/>
  <c r="W192" i="2"/>
  <c r="Q60" i="22"/>
  <c r="W191" i="2"/>
  <c r="K447" i="23"/>
  <c r="K471" i="23"/>
  <c r="J415" i="23"/>
  <c r="J397" i="23"/>
  <c r="J260" i="23"/>
  <c r="J445" i="23"/>
  <c r="J461" i="23"/>
  <c r="J423" i="23"/>
  <c r="J296" i="23"/>
  <c r="K443" i="23"/>
  <c r="K479" i="23"/>
  <c r="J292" i="23"/>
  <c r="K403" i="23"/>
  <c r="J429" i="23"/>
  <c r="J389" i="23"/>
  <c r="K394" i="23"/>
  <c r="K458" i="23"/>
  <c r="J411" i="23"/>
  <c r="J272" i="23"/>
  <c r="J354" i="23"/>
  <c r="J451" i="23"/>
  <c r="K378" i="23"/>
  <c r="K437" i="23"/>
  <c r="K395" i="23"/>
  <c r="J469" i="23"/>
  <c r="J241" i="23"/>
  <c r="J448" i="23"/>
  <c r="K278" i="23"/>
  <c r="K431" i="23"/>
  <c r="J413" i="23"/>
  <c r="K446" i="23"/>
  <c r="K345" i="23"/>
  <c r="J345" i="23"/>
  <c r="K477" i="23"/>
  <c r="K439" i="23"/>
  <c r="J470" i="23"/>
  <c r="K226" i="23"/>
  <c r="J390" i="23"/>
  <c r="K438" i="23"/>
  <c r="K454" i="23"/>
  <c r="J414" i="23"/>
  <c r="K244" i="23"/>
  <c r="K257" i="23"/>
  <c r="K400" i="23"/>
  <c r="J430" i="23"/>
  <c r="K251" i="23"/>
  <c r="K399" i="23"/>
  <c r="K78" i="23"/>
  <c r="J402" i="23"/>
  <c r="J248" i="23"/>
  <c r="K480" i="23"/>
  <c r="J360" i="23"/>
  <c r="J405" i="23"/>
  <c r="J366" i="23"/>
  <c r="K464" i="23"/>
  <c r="J387" i="23"/>
  <c r="I174" i="23"/>
  <c r="K174" i="23" s="1"/>
  <c r="Z174" i="23" s="1"/>
  <c r="K416" i="23"/>
  <c r="K432" i="23"/>
  <c r="J216" i="23"/>
  <c r="K142" i="23"/>
  <c r="J246" i="23"/>
  <c r="J262" i="23"/>
  <c r="J205" i="23"/>
  <c r="J420" i="23"/>
  <c r="I163" i="23"/>
  <c r="J163" i="23" s="1"/>
  <c r="Y163" i="23" s="1"/>
  <c r="J225" i="23"/>
  <c r="J218" i="23"/>
  <c r="K239" i="23"/>
  <c r="K368" i="23"/>
  <c r="J276" i="23"/>
  <c r="J406" i="23"/>
  <c r="K467" i="23"/>
  <c r="K398" i="23"/>
  <c r="K462" i="23"/>
  <c r="J196" i="23"/>
  <c r="K459" i="23"/>
  <c r="K421" i="23"/>
  <c r="J320" i="23"/>
  <c r="J233" i="23"/>
  <c r="K230" i="23"/>
  <c r="K284" i="23"/>
  <c r="J364" i="23"/>
  <c r="J328" i="23"/>
  <c r="K252" i="23"/>
  <c r="J367" i="23"/>
  <c r="K367" i="23"/>
  <c r="J373" i="23"/>
  <c r="K373" i="23"/>
  <c r="J212" i="23"/>
  <c r="K426" i="23"/>
  <c r="K478" i="23"/>
  <c r="K391" i="23"/>
  <c r="K427" i="23"/>
  <c r="J209" i="23"/>
  <c r="J255" i="23"/>
  <c r="K214" i="23"/>
  <c r="K268" i="23"/>
  <c r="J100" i="23"/>
  <c r="K261" i="23"/>
  <c r="K386" i="23"/>
  <c r="J264" i="23"/>
  <c r="K319" i="23"/>
  <c r="K450" i="23"/>
  <c r="J356" i="23"/>
  <c r="J210" i="23"/>
  <c r="K418" i="23"/>
  <c r="K440" i="23"/>
  <c r="K453" i="23"/>
  <c r="J425" i="23"/>
  <c r="J220" i="23"/>
  <c r="K435" i="23"/>
  <c r="J245" i="23"/>
  <c r="K301" i="23"/>
  <c r="J301" i="23"/>
  <c r="K333" i="23"/>
  <c r="J333" i="23"/>
  <c r="J369" i="23"/>
  <c r="K369" i="23"/>
  <c r="K151" i="23"/>
  <c r="J151" i="23"/>
  <c r="J297" i="23"/>
  <c r="K297" i="23"/>
  <c r="K329" i="23"/>
  <c r="J329" i="23"/>
  <c r="J363" i="23"/>
  <c r="K363" i="23"/>
  <c r="J281" i="23"/>
  <c r="K313" i="23"/>
  <c r="K463" i="23"/>
  <c r="J285" i="23"/>
  <c r="J280" i="23"/>
  <c r="J232" i="23"/>
  <c r="J304" i="23"/>
  <c r="J236" i="23"/>
  <c r="K422" i="23"/>
  <c r="K466" i="23"/>
  <c r="K407" i="23"/>
  <c r="K385" i="23"/>
  <c r="V166" i="23"/>
  <c r="J349" i="23"/>
  <c r="J317" i="23"/>
  <c r="J288" i="23"/>
  <c r="J417" i="23"/>
  <c r="K410" i="23"/>
  <c r="K442" i="23"/>
  <c r="K474" i="23"/>
  <c r="J256" i="23"/>
  <c r="K219" i="23"/>
  <c r="J224" i="23"/>
  <c r="K56" i="23"/>
  <c r="J240" i="23"/>
  <c r="J208" i="23"/>
  <c r="K235" i="23"/>
  <c r="K204" i="23"/>
  <c r="J434" i="23"/>
  <c r="K289" i="23"/>
  <c r="J289" i="23"/>
  <c r="K305" i="23"/>
  <c r="J305" i="23"/>
  <c r="K321" i="23"/>
  <c r="J321" i="23"/>
  <c r="K337" i="23"/>
  <c r="J337" i="23"/>
  <c r="J353" i="23"/>
  <c r="K353" i="23"/>
  <c r="J307" i="23"/>
  <c r="K307" i="23"/>
  <c r="K433" i="23"/>
  <c r="J433" i="23"/>
  <c r="J96" i="23"/>
  <c r="K96" i="23"/>
  <c r="K293" i="23"/>
  <c r="J293" i="23"/>
  <c r="K309" i="23"/>
  <c r="J309" i="23"/>
  <c r="K325" i="23"/>
  <c r="J325" i="23"/>
  <c r="K341" i="23"/>
  <c r="J341" i="23"/>
  <c r="J295" i="23"/>
  <c r="K295" i="23"/>
  <c r="J311" i="23"/>
  <c r="K311" i="23"/>
  <c r="J327" i="23"/>
  <c r="K327" i="23"/>
  <c r="J343" i="23"/>
  <c r="K343" i="23"/>
  <c r="V178" i="23"/>
  <c r="V171" i="23"/>
  <c r="K222" i="23"/>
  <c r="J312" i="23"/>
  <c r="J468" i="23"/>
  <c r="J457" i="23"/>
  <c r="K475" i="23"/>
  <c r="J24" i="23"/>
  <c r="J352" i="23"/>
  <c r="K206" i="23"/>
  <c r="K211" i="23"/>
  <c r="J332" i="23"/>
  <c r="J287" i="23"/>
  <c r="K383" i="23"/>
  <c r="K419" i="23"/>
  <c r="K455" i="23"/>
  <c r="K184" i="23"/>
  <c r="J365" i="23"/>
  <c r="K384" i="23"/>
  <c r="J213" i="23"/>
  <c r="K229" i="23"/>
  <c r="J36" i="23"/>
  <c r="J250" i="23"/>
  <c r="J404" i="23"/>
  <c r="K315" i="23"/>
  <c r="K347" i="23"/>
  <c r="K44" i="23"/>
  <c r="K473" i="23"/>
  <c r="K4" i="23"/>
  <c r="K60" i="23"/>
  <c r="J283" i="23"/>
  <c r="J436" i="23"/>
  <c r="K120" i="23"/>
  <c r="K87" i="23"/>
  <c r="J87" i="23"/>
  <c r="J158" i="23"/>
  <c r="K158" i="23"/>
  <c r="J144" i="23"/>
  <c r="K144" i="23"/>
  <c r="K169" i="23"/>
  <c r="J169" i="23"/>
  <c r="K197" i="23"/>
  <c r="J197" i="23"/>
  <c r="J273" i="23"/>
  <c r="K273" i="23"/>
  <c r="J277" i="23"/>
  <c r="K277" i="23"/>
  <c r="J263" i="23"/>
  <c r="K263" i="23"/>
  <c r="J279" i="23"/>
  <c r="K279" i="23"/>
  <c r="J12" i="23"/>
  <c r="K12" i="23"/>
  <c r="J70" i="23"/>
  <c r="K70" i="23"/>
  <c r="K92" i="23"/>
  <c r="J92" i="23"/>
  <c r="K110" i="23"/>
  <c r="J110" i="23"/>
  <c r="K132" i="23"/>
  <c r="J132" i="23"/>
  <c r="J64" i="23"/>
  <c r="K64" i="23"/>
  <c r="K79" i="23"/>
  <c r="J79" i="23"/>
  <c r="J139" i="23"/>
  <c r="K139" i="23"/>
  <c r="J409" i="23"/>
  <c r="K382" i="23"/>
  <c r="J106" i="23"/>
  <c r="K259" i="23"/>
  <c r="K335" i="23"/>
  <c r="J270" i="23"/>
  <c r="J392" i="23"/>
  <c r="J456" i="23"/>
  <c r="J340" i="23"/>
  <c r="K71" i="23"/>
  <c r="K182" i="23"/>
  <c r="K267" i="23"/>
  <c r="J202" i="23"/>
  <c r="J238" i="23"/>
  <c r="K388" i="23"/>
  <c r="K223" i="23"/>
  <c r="J234" i="23"/>
  <c r="J452" i="23"/>
  <c r="J254" i="23"/>
  <c r="J266" i="23"/>
  <c r="J282" i="23"/>
  <c r="J408" i="23"/>
  <c r="J472" i="23"/>
  <c r="K6" i="23"/>
  <c r="K331" i="23"/>
  <c r="K299" i="23"/>
  <c r="K48" i="23"/>
  <c r="K72" i="23"/>
  <c r="J227" i="23"/>
  <c r="K207" i="23"/>
  <c r="K243" i="23"/>
  <c r="J286" i="23"/>
  <c r="K351" i="23"/>
  <c r="K303" i="23"/>
  <c r="J424" i="23"/>
  <c r="K362" i="23"/>
  <c r="K129" i="23"/>
  <c r="J129" i="23"/>
  <c r="J265" i="23"/>
  <c r="K265" i="23"/>
  <c r="K192" i="23"/>
  <c r="J192" i="23"/>
  <c r="K33" i="23"/>
  <c r="J33" i="23"/>
  <c r="K135" i="23"/>
  <c r="J135" i="23"/>
  <c r="K193" i="23"/>
  <c r="J193" i="23"/>
  <c r="K269" i="23"/>
  <c r="J269" i="23"/>
  <c r="J8" i="23"/>
  <c r="K8" i="23"/>
  <c r="K128" i="23"/>
  <c r="J128" i="23"/>
  <c r="J271" i="23"/>
  <c r="K271" i="23"/>
  <c r="K52" i="23"/>
  <c r="J52" i="23"/>
  <c r="K183" i="23"/>
  <c r="J183" i="23"/>
  <c r="J16" i="23"/>
  <c r="K16" i="23"/>
  <c r="K2" i="23"/>
  <c r="K396" i="23"/>
  <c r="J336" i="23"/>
  <c r="K13" i="23"/>
  <c r="J41" i="23"/>
  <c r="J55" i="23"/>
  <c r="J161" i="23"/>
  <c r="K339" i="23"/>
  <c r="J228" i="23"/>
  <c r="K247" i="23"/>
  <c r="K275" i="23"/>
  <c r="K412" i="23"/>
  <c r="J274" i="23"/>
  <c r="K76" i="23"/>
  <c r="K156" i="23"/>
  <c r="K180" i="23"/>
  <c r="K147" i="23"/>
  <c r="J344" i="23"/>
  <c r="K237" i="23"/>
  <c r="K444" i="23"/>
  <c r="K258" i="23"/>
  <c r="K30" i="23"/>
  <c r="K198" i="23"/>
  <c r="J99" i="23"/>
  <c r="K428" i="23"/>
  <c r="J242" i="23"/>
  <c r="K460" i="23"/>
  <c r="J449" i="23"/>
  <c r="J290" i="23"/>
  <c r="K14" i="23"/>
  <c r="K102" i="23"/>
  <c r="K291" i="23"/>
  <c r="K476" i="23"/>
  <c r="J357" i="23"/>
  <c r="J316" i="23"/>
  <c r="J75" i="23"/>
  <c r="J179" i="23"/>
  <c r="J186" i="23"/>
  <c r="K107" i="23"/>
  <c r="K195" i="23"/>
  <c r="K323" i="23"/>
  <c r="K376" i="23"/>
  <c r="J22" i="23"/>
  <c r="K22" i="23"/>
  <c r="J118" i="23"/>
  <c r="K118" i="23"/>
  <c r="J140" i="23"/>
  <c r="K140" i="23"/>
  <c r="J80" i="23"/>
  <c r="K80" i="23"/>
  <c r="J150" i="23"/>
  <c r="K150" i="23"/>
  <c r="J62" i="23"/>
  <c r="J74" i="23"/>
  <c r="J143" i="23"/>
  <c r="K189" i="23"/>
  <c r="H160" i="23"/>
  <c r="I160" i="23" s="1"/>
  <c r="K160" i="23" s="1"/>
  <c r="J111" i="23"/>
  <c r="J98" i="23"/>
  <c r="K29" i="23"/>
  <c r="K101" i="23"/>
  <c r="J10" i="23"/>
  <c r="J40" i="23"/>
  <c r="J148" i="23"/>
  <c r="J39" i="23"/>
  <c r="J97" i="23"/>
  <c r="J371" i="23"/>
  <c r="U191" i="23"/>
  <c r="V191" i="23" s="1"/>
  <c r="W191" i="23" s="1"/>
  <c r="J59" i="23"/>
  <c r="J32" i="23"/>
  <c r="K32" i="23"/>
  <c r="J112" i="23"/>
  <c r="K112" i="23"/>
  <c r="K66" i="23"/>
  <c r="J66" i="23"/>
  <c r="K175" i="23"/>
  <c r="Z175" i="23" s="1"/>
  <c r="J175" i="23"/>
  <c r="Y175" i="23" s="1"/>
  <c r="X175" i="23"/>
  <c r="K127" i="23"/>
  <c r="J127" i="23"/>
  <c r="J58" i="23"/>
  <c r="K81" i="23"/>
  <c r="K89" i="23"/>
  <c r="K113" i="23"/>
  <c r="J133" i="23"/>
  <c r="K215" i="23"/>
  <c r="J361" i="23"/>
  <c r="J154" i="23"/>
  <c r="K166" i="23"/>
  <c r="Z166" i="23" s="1"/>
  <c r="J145" i="23"/>
  <c r="J57" i="23"/>
  <c r="K65" i="23"/>
  <c r="K83" i="23"/>
  <c r="J217" i="23"/>
  <c r="K104" i="23"/>
  <c r="K134" i="23"/>
  <c r="W175" i="23"/>
  <c r="K231" i="23"/>
  <c r="J308" i="23"/>
  <c r="J401" i="23"/>
  <c r="K114" i="23"/>
  <c r="J300" i="23"/>
  <c r="J25" i="23"/>
  <c r="J93" i="23"/>
  <c r="K117" i="23"/>
  <c r="J103" i="23"/>
  <c r="J249" i="23"/>
  <c r="K374" i="23"/>
  <c r="J54" i="23"/>
  <c r="J126" i="23"/>
  <c r="K136" i="23"/>
  <c r="J188" i="23"/>
  <c r="J199" i="23"/>
  <c r="J15" i="23"/>
  <c r="K69" i="23"/>
  <c r="J77" i="23"/>
  <c r="J95" i="23"/>
  <c r="J90" i="23"/>
  <c r="K46" i="23"/>
  <c r="K88" i="23"/>
  <c r="J116" i="23"/>
  <c r="K108" i="23"/>
  <c r="J121" i="23"/>
  <c r="I171" i="23"/>
  <c r="W171" i="23"/>
  <c r="J172" i="23"/>
  <c r="K172" i="23"/>
  <c r="K191" i="23"/>
  <c r="J191" i="23"/>
  <c r="K176" i="23"/>
  <c r="J176" i="23"/>
  <c r="J177" i="23"/>
  <c r="K177" i="23"/>
  <c r="K164" i="23"/>
  <c r="J164" i="23"/>
  <c r="J28" i="23"/>
  <c r="J194" i="23"/>
  <c r="V177" i="23"/>
  <c r="J379" i="23"/>
  <c r="K38" i="23"/>
  <c r="J68" i="23"/>
  <c r="K82" i="23"/>
  <c r="K178" i="23"/>
  <c r="J324" i="23"/>
  <c r="J185" i="23"/>
  <c r="K5" i="23"/>
  <c r="J11" i="23"/>
  <c r="K17" i="23"/>
  <c r="K23" i="23"/>
  <c r="K35" i="23"/>
  <c r="J47" i="23"/>
  <c r="K53" i="23"/>
  <c r="K63" i="23"/>
  <c r="K105" i="23"/>
  <c r="K123" i="23"/>
  <c r="K141" i="23"/>
  <c r="J153" i="23"/>
  <c r="K201" i="23"/>
  <c r="V164" i="23"/>
  <c r="H165" i="23"/>
  <c r="I165" i="23" s="1"/>
  <c r="J465" i="23"/>
  <c r="K19" i="23"/>
  <c r="J31" i="23"/>
  <c r="J119" i="23"/>
  <c r="J375" i="23"/>
  <c r="V172" i="23"/>
  <c r="K43" i="23"/>
  <c r="K203" i="23"/>
  <c r="J393" i="23"/>
  <c r="J441" i="23"/>
  <c r="K18" i="23"/>
  <c r="K84" i="23"/>
  <c r="K122" i="23"/>
  <c r="K130" i="23"/>
  <c r="K152" i="23"/>
  <c r="K7" i="23"/>
  <c r="K37" i="23"/>
  <c r="K49" i="23"/>
  <c r="K125" i="23"/>
  <c r="K131" i="23"/>
  <c r="J137" i="23"/>
  <c r="K149" i="23"/>
  <c r="J155" i="23"/>
  <c r="K167" i="23"/>
  <c r="V176" i="23"/>
  <c r="H173" i="23"/>
  <c r="H162" i="23"/>
  <c r="I162" i="23" s="1"/>
  <c r="K355" i="23"/>
  <c r="J348" i="23"/>
  <c r="J124" i="23"/>
  <c r="K26" i="23"/>
  <c r="K34" i="23"/>
  <c r="K86" i="23"/>
  <c r="K94" i="23"/>
  <c r="K138" i="23"/>
  <c r="K170" i="23"/>
  <c r="K190" i="23"/>
  <c r="J200" i="23"/>
  <c r="K61" i="23"/>
  <c r="K67" i="23"/>
  <c r="J73" i="23"/>
  <c r="K85" i="23"/>
  <c r="J91" i="23"/>
  <c r="K109" i="23"/>
  <c r="K115" i="23"/>
  <c r="J221" i="23"/>
  <c r="J253" i="23"/>
  <c r="J20" i="23"/>
  <c r="K42" i="23"/>
  <c r="K50" i="23"/>
  <c r="K146" i="23"/>
  <c r="K3" i="23"/>
  <c r="J9" i="23"/>
  <c r="K21" i="23"/>
  <c r="J27" i="23"/>
  <c r="K45" i="23"/>
  <c r="K51" i="23"/>
  <c r="K157" i="23"/>
  <c r="J181" i="23"/>
  <c r="K187" i="23"/>
  <c r="H168" i="23"/>
  <c r="I168" i="23" s="1"/>
  <c r="H159" i="23"/>
  <c r="K330" i="23"/>
  <c r="J330" i="23"/>
  <c r="J342" i="23"/>
  <c r="K342" i="23"/>
  <c r="J381" i="23"/>
  <c r="K381" i="23"/>
  <c r="K346" i="23"/>
  <c r="J346" i="23"/>
  <c r="J294" i="23"/>
  <c r="K294" i="23"/>
  <c r="J370" i="23"/>
  <c r="K370" i="23"/>
  <c r="K338" i="23"/>
  <c r="J338" i="23"/>
  <c r="J358" i="23"/>
  <c r="K358" i="23"/>
  <c r="J302" i="23"/>
  <c r="K302" i="23"/>
  <c r="K298" i="23"/>
  <c r="J298" i="23"/>
  <c r="J310" i="23"/>
  <c r="K310" i="23"/>
  <c r="J380" i="23"/>
  <c r="K380" i="23"/>
  <c r="J350" i="23"/>
  <c r="K350" i="23"/>
  <c r="K306" i="23"/>
  <c r="J306" i="23"/>
  <c r="J318" i="23"/>
  <c r="K318" i="23"/>
  <c r="J359" i="23"/>
  <c r="K359" i="23"/>
  <c r="K314" i="23"/>
  <c r="J314" i="23"/>
  <c r="J326" i="23"/>
  <c r="K326" i="23"/>
  <c r="J372" i="23"/>
  <c r="K372" i="23"/>
  <c r="K322" i="23"/>
  <c r="J322" i="23"/>
  <c r="J334" i="23"/>
  <c r="K334" i="23"/>
  <c r="J377" i="23"/>
  <c r="K377" i="23"/>
  <c r="W166" i="23"/>
  <c r="W167" i="23"/>
  <c r="W164" i="23"/>
  <c r="W177" i="23"/>
  <c r="W176" i="23"/>
  <c r="W161" i="23"/>
  <c r="W158" i="23"/>
  <c r="X166" i="23"/>
  <c r="Y166" i="23"/>
  <c r="W170" i="23"/>
  <c r="W172" i="23"/>
  <c r="W178" i="23"/>
  <c r="W169" i="23"/>
  <c r="V70" i="9"/>
  <c r="W70" i="9"/>
  <c r="V68" i="9"/>
  <c r="W68" i="9"/>
  <c r="Z128" i="9"/>
  <c r="V23" i="9"/>
  <c r="W23" i="9"/>
  <c r="V58" i="9"/>
  <c r="W58" i="9"/>
  <c r="V34" i="9"/>
  <c r="W34" i="9"/>
  <c r="V10" i="9"/>
  <c r="W10" i="9"/>
  <c r="V9" i="9"/>
  <c r="W9" i="9"/>
  <c r="V8" i="9"/>
  <c r="W8" i="9"/>
  <c r="X125" i="9"/>
  <c r="AA125" i="9" s="1"/>
  <c r="W59" i="9"/>
  <c r="W69" i="9"/>
  <c r="V69" i="9"/>
  <c r="X84" i="9"/>
  <c r="AA84" i="9" s="1"/>
  <c r="V44" i="9"/>
  <c r="Z116" i="9"/>
  <c r="V76" i="9"/>
  <c r="W76" i="9"/>
  <c r="V64" i="9"/>
  <c r="W64" i="9"/>
  <c r="V52" i="9"/>
  <c r="W52" i="9"/>
  <c r="V40" i="9"/>
  <c r="W40" i="9"/>
  <c r="V28" i="9"/>
  <c r="W28" i="9"/>
  <c r="W16" i="9"/>
  <c r="V16" i="9"/>
  <c r="V4" i="9"/>
  <c r="W4" i="9"/>
  <c r="W5" i="9"/>
  <c r="V47" i="9"/>
  <c r="V22" i="9"/>
  <c r="W22" i="9"/>
  <c r="V80" i="9"/>
  <c r="W80" i="9"/>
  <c r="V20" i="9"/>
  <c r="W20" i="9"/>
  <c r="W35" i="9"/>
  <c r="V35" i="9"/>
  <c r="X120" i="9"/>
  <c r="AA120" i="9" s="1"/>
  <c r="W47" i="9"/>
  <c r="V11" i="9"/>
  <c r="W11" i="9"/>
  <c r="V82" i="9"/>
  <c r="W82" i="9"/>
  <c r="W81" i="9"/>
  <c r="V81" i="9"/>
  <c r="W57" i="9"/>
  <c r="V57" i="9"/>
  <c r="W45" i="9"/>
  <c r="V21" i="9"/>
  <c r="W21" i="9"/>
  <c r="W32" i="9"/>
  <c r="V32" i="9"/>
  <c r="V45" i="9"/>
  <c r="V71" i="9"/>
  <c r="W71" i="9"/>
  <c r="V46" i="9"/>
  <c r="W46" i="9"/>
  <c r="V33" i="9"/>
  <c r="W33" i="9"/>
  <c r="V56" i="9"/>
  <c r="W56" i="9"/>
  <c r="X113" i="9"/>
  <c r="AA113" i="9" s="1"/>
  <c r="W44" i="9"/>
  <c r="V79" i="9"/>
  <c r="W79" i="9"/>
  <c r="V67" i="9"/>
  <c r="W67" i="9"/>
  <c r="V55" i="9"/>
  <c r="W55" i="9"/>
  <c r="V43" i="9"/>
  <c r="W43" i="9"/>
  <c r="V31" i="9"/>
  <c r="W31" i="9"/>
  <c r="V7" i="9"/>
  <c r="W7" i="9"/>
  <c r="X2" i="9"/>
  <c r="AA2" i="9" s="1"/>
  <c r="V18" i="9"/>
  <c r="W18" i="9"/>
  <c r="X118" i="9"/>
  <c r="W19" i="9"/>
  <c r="V19" i="9"/>
  <c r="Z124" i="9"/>
  <c r="Z112" i="9"/>
  <c r="Z100" i="9"/>
  <c r="Z88" i="9"/>
  <c r="Z76" i="9"/>
  <c r="Z64" i="9"/>
  <c r="Z52" i="9"/>
  <c r="Z40" i="9"/>
  <c r="Z28" i="9"/>
  <c r="Z16" i="9"/>
  <c r="Z4" i="9"/>
  <c r="V78" i="9"/>
  <c r="W78" i="9"/>
  <c r="V66" i="9"/>
  <c r="W66" i="9"/>
  <c r="W54" i="9"/>
  <c r="V54" i="9"/>
  <c r="W42" i="9"/>
  <c r="V42" i="9"/>
  <c r="V30" i="9"/>
  <c r="W30" i="9"/>
  <c r="W6" i="9"/>
  <c r="V6" i="9"/>
  <c r="X106" i="9"/>
  <c r="AA106" i="9" s="1"/>
  <c r="X100" i="9"/>
  <c r="V77" i="9"/>
  <c r="W77" i="9"/>
  <c r="V65" i="9"/>
  <c r="W65" i="9"/>
  <c r="V53" i="9"/>
  <c r="W53" i="9"/>
  <c r="V41" i="9"/>
  <c r="W41" i="9"/>
  <c r="W29" i="9"/>
  <c r="V29" i="9"/>
  <c r="V17" i="9"/>
  <c r="W17" i="9"/>
  <c r="V5" i="9"/>
  <c r="W63" i="9"/>
  <c r="V39" i="9"/>
  <c r="W39" i="9"/>
  <c r="V74" i="9"/>
  <c r="W74" i="9"/>
  <c r="V62" i="9"/>
  <c r="W62" i="9"/>
  <c r="V50" i="9"/>
  <c r="W50" i="9"/>
  <c r="W38" i="9"/>
  <c r="V38" i="9"/>
  <c r="W26" i="9"/>
  <c r="V14" i="9"/>
  <c r="W14" i="9"/>
  <c r="O311" i="21"/>
  <c r="Q311" i="21"/>
  <c r="O299" i="21"/>
  <c r="Q299" i="21"/>
  <c r="O287" i="21"/>
  <c r="Q287" i="21"/>
  <c r="O275" i="21"/>
  <c r="Q275" i="21"/>
  <c r="O263" i="21"/>
  <c r="Q263" i="21"/>
  <c r="O251" i="21"/>
  <c r="Q251" i="21"/>
  <c r="O239" i="21"/>
  <c r="Q239" i="21"/>
  <c r="O227" i="21"/>
  <c r="Q227" i="21"/>
  <c r="O215" i="21"/>
  <c r="Q215" i="21"/>
  <c r="O203" i="21"/>
  <c r="Q203" i="21"/>
  <c r="O191" i="21"/>
  <c r="Q191" i="21"/>
  <c r="O179" i="21"/>
  <c r="Q179" i="21"/>
  <c r="O167" i="21"/>
  <c r="Q167" i="21"/>
  <c r="O155" i="21"/>
  <c r="Q155" i="21"/>
  <c r="O143" i="21"/>
  <c r="Q143" i="21"/>
  <c r="O131" i="21"/>
  <c r="Q131" i="21"/>
  <c r="W75" i="9"/>
  <c r="V75" i="9"/>
  <c r="W51" i="9"/>
  <c r="V51" i="9"/>
  <c r="V15" i="9"/>
  <c r="W15" i="9"/>
  <c r="V73" i="9"/>
  <c r="W73" i="9"/>
  <c r="V61" i="9"/>
  <c r="W61" i="9"/>
  <c r="V49" i="9"/>
  <c r="W49" i="9"/>
  <c r="V37" i="9"/>
  <c r="W37" i="9"/>
  <c r="W25" i="9"/>
  <c r="V13" i="9"/>
  <c r="W13" i="9"/>
  <c r="V63" i="9"/>
  <c r="W27" i="9"/>
  <c r="V3" i="9"/>
  <c r="W3" i="9"/>
  <c r="V72" i="9"/>
  <c r="W72" i="9"/>
  <c r="V60" i="9"/>
  <c r="W60" i="9"/>
  <c r="W48" i="9"/>
  <c r="V36" i="9"/>
  <c r="W36" i="9"/>
  <c r="W24" i="9"/>
  <c r="W12" i="9"/>
  <c r="V12" i="9"/>
  <c r="Z129" i="9"/>
  <c r="Z117" i="9"/>
  <c r="V48" i="9"/>
  <c r="Z111" i="9"/>
  <c r="Z99" i="9"/>
  <c r="Z87" i="9"/>
  <c r="Z75" i="9"/>
  <c r="Z63" i="9"/>
  <c r="Z51" i="9"/>
  <c r="Z39" i="9"/>
  <c r="Z27" i="9"/>
  <c r="Z15" i="9"/>
  <c r="Z3" i="9"/>
  <c r="O310" i="21"/>
  <c r="Q310" i="21"/>
  <c r="O298" i="21"/>
  <c r="Q298" i="21"/>
  <c r="O286" i="21"/>
  <c r="Q286" i="21"/>
  <c r="O274" i="21"/>
  <c r="Q274" i="21"/>
  <c r="O262" i="21"/>
  <c r="Q262" i="21"/>
  <c r="O250" i="21"/>
  <c r="Q250" i="21"/>
  <c r="O238" i="21"/>
  <c r="Q238" i="21"/>
  <c r="O226" i="21"/>
  <c r="Q226" i="21"/>
  <c r="O214" i="21"/>
  <c r="Q214" i="21"/>
  <c r="O202" i="21"/>
  <c r="Q202" i="21"/>
  <c r="O190" i="21"/>
  <c r="Q190" i="21"/>
  <c r="O178" i="21"/>
  <c r="Q178" i="21"/>
  <c r="O166" i="21"/>
  <c r="Q166" i="21"/>
  <c r="O154" i="21"/>
  <c r="Q154" i="21"/>
  <c r="O142" i="21"/>
  <c r="Q142" i="21"/>
  <c r="O130" i="21"/>
  <c r="Q130" i="21"/>
  <c r="X126" i="9"/>
  <c r="X114" i="9"/>
  <c r="X108" i="9"/>
  <c r="X102" i="9"/>
  <c r="X96" i="9"/>
  <c r="X90" i="9"/>
  <c r="Z126" i="9"/>
  <c r="Z102" i="9"/>
  <c r="Z90" i="9"/>
  <c r="Z78" i="9"/>
  <c r="Z54" i="9"/>
  <c r="Z59" i="9"/>
  <c r="Z101" i="9"/>
  <c r="Z89" i="9"/>
  <c r="Z77" i="9"/>
  <c r="Z53" i="9"/>
  <c r="Z17" i="9"/>
  <c r="Z5" i="9"/>
  <c r="X119" i="9"/>
  <c r="AA119" i="9" s="1"/>
  <c r="X107" i="9"/>
  <c r="X95" i="9"/>
  <c r="X89" i="9"/>
  <c r="X83" i="9"/>
  <c r="AA83" i="9" s="1"/>
  <c r="Z118" i="9"/>
  <c r="Z58" i="9"/>
  <c r="O312" i="21"/>
  <c r="Q312" i="21"/>
  <c r="Q300" i="21"/>
  <c r="Q288" i="21"/>
  <c r="O240" i="21"/>
  <c r="Q240" i="21"/>
  <c r="Q228" i="21"/>
  <c r="O228" i="21"/>
  <c r="Q216" i="21"/>
  <c r="O216" i="21"/>
  <c r="O204" i="21"/>
  <c r="Q204" i="21"/>
  <c r="O180" i="21"/>
  <c r="Q180" i="21"/>
  <c r="O168" i="21"/>
  <c r="Q168" i="21"/>
  <c r="O156" i="21"/>
  <c r="Q156" i="21"/>
  <c r="O144" i="21"/>
  <c r="Q144" i="21"/>
  <c r="O132" i="21"/>
  <c r="Q132" i="21"/>
  <c r="Z122" i="9"/>
  <c r="Z74" i="9"/>
  <c r="Z62" i="9"/>
  <c r="Z50" i="9"/>
  <c r="Z38" i="9"/>
  <c r="Z26" i="9"/>
  <c r="Z14" i="9"/>
  <c r="X129" i="9"/>
  <c r="X117" i="9"/>
  <c r="X105" i="9"/>
  <c r="X93" i="9"/>
  <c r="AA93" i="9" s="1"/>
  <c r="Z98" i="9"/>
  <c r="Z41" i="9"/>
  <c r="Q252" i="21"/>
  <c r="X123" i="9"/>
  <c r="X111" i="9"/>
  <c r="X99" i="9"/>
  <c r="X87" i="9"/>
  <c r="Z95" i="9"/>
  <c r="Z108" i="9"/>
  <c r="Z96" i="9"/>
  <c r="Z72" i="9"/>
  <c r="Z48" i="9"/>
  <c r="Z36" i="9"/>
  <c r="Z24" i="9"/>
  <c r="Z29" i="9"/>
  <c r="Q307" i="21"/>
  <c r="Q295" i="21"/>
  <c r="O295" i="21"/>
  <c r="Q283" i="21"/>
  <c r="O283" i="21"/>
  <c r="Q271" i="21"/>
  <c r="Q259" i="21"/>
  <c r="O259" i="21"/>
  <c r="Q247" i="21"/>
  <c r="O247" i="21"/>
  <c r="Q235" i="21"/>
  <c r="O235" i="21"/>
  <c r="Q223" i="21"/>
  <c r="O223" i="21"/>
  <c r="Q211" i="21"/>
  <c r="O211" i="21"/>
  <c r="Q199" i="21"/>
  <c r="O199" i="21"/>
  <c r="Q187" i="21"/>
  <c r="Q175" i="21"/>
  <c r="O175" i="21"/>
  <c r="Q163" i="21"/>
  <c r="O163" i="21"/>
  <c r="Q151" i="21"/>
  <c r="O151" i="21"/>
  <c r="Q139" i="21"/>
  <c r="O139" i="21"/>
  <c r="Z71" i="9"/>
  <c r="Z35" i="9"/>
  <c r="X101" i="9"/>
  <c r="Z86" i="9"/>
  <c r="O306" i="21"/>
  <c r="Q306" i="21"/>
  <c r="O294" i="21"/>
  <c r="Q294" i="21"/>
  <c r="O282" i="21"/>
  <c r="Q282" i="21"/>
  <c r="O270" i="21"/>
  <c r="Q270" i="21"/>
  <c r="O258" i="21"/>
  <c r="Q258" i="21"/>
  <c r="O246" i="21"/>
  <c r="Q246" i="21"/>
  <c r="O234" i="21"/>
  <c r="Q234" i="21"/>
  <c r="O222" i="21"/>
  <c r="Q222" i="21"/>
  <c r="O210" i="21"/>
  <c r="Q210" i="21"/>
  <c r="O198" i="21"/>
  <c r="Q198" i="21"/>
  <c r="O186" i="21"/>
  <c r="Q186" i="21"/>
  <c r="O174" i="21"/>
  <c r="Q174" i="21"/>
  <c r="O162" i="21"/>
  <c r="Q162" i="21"/>
  <c r="O150" i="21"/>
  <c r="Q150" i="21"/>
  <c r="O138" i="21"/>
  <c r="Q138" i="21"/>
  <c r="Z94" i="9"/>
  <c r="Z82" i="9"/>
  <c r="Z46" i="9"/>
  <c r="Z34" i="9"/>
  <c r="Z22" i="9"/>
  <c r="Z11" i="9"/>
  <c r="Z97" i="9"/>
  <c r="X124" i="9"/>
  <c r="X112" i="9"/>
  <c r="Z32" i="9"/>
  <c r="Z115" i="9"/>
  <c r="O308" i="21"/>
  <c r="Q308" i="21"/>
  <c r="O296" i="21"/>
  <c r="Q296" i="21"/>
  <c r="O284" i="21"/>
  <c r="Q284" i="21"/>
  <c r="O272" i="21"/>
  <c r="Q272" i="21"/>
  <c r="O260" i="21"/>
  <c r="Q260" i="21"/>
  <c r="O248" i="21"/>
  <c r="Q248" i="21"/>
  <c r="O236" i="21"/>
  <c r="Q236" i="21"/>
  <c r="O212" i="21"/>
  <c r="Q212" i="21"/>
  <c r="O188" i="21"/>
  <c r="Q188" i="21"/>
  <c r="O176" i="21"/>
  <c r="Q176" i="21"/>
  <c r="O164" i="21"/>
  <c r="Q164" i="21"/>
  <c r="O152" i="21"/>
  <c r="Q152" i="21"/>
  <c r="O140" i="21"/>
  <c r="Q140" i="21"/>
  <c r="Z81" i="9"/>
  <c r="Z9" i="9"/>
  <c r="Z105" i="9"/>
  <c r="X94" i="9"/>
  <c r="X128" i="9"/>
  <c r="X122" i="9"/>
  <c r="X116" i="9"/>
  <c r="X110" i="9"/>
  <c r="X104" i="9"/>
  <c r="X98" i="9"/>
  <c r="X92" i="9"/>
  <c r="X86" i="9"/>
  <c r="Z104" i="9"/>
  <c r="Z18" i="9"/>
  <c r="X88" i="9"/>
  <c r="X127" i="9"/>
  <c r="X121" i="9"/>
  <c r="X115" i="9"/>
  <c r="X109" i="9"/>
  <c r="AA109" i="9" s="1"/>
  <c r="X103" i="9"/>
  <c r="X97" i="9"/>
  <c r="X91" i="9"/>
  <c r="X85" i="9"/>
  <c r="V59" i="9"/>
  <c r="Q224" i="21"/>
  <c r="Q301" i="21"/>
  <c r="Q277" i="21"/>
  <c r="Q205" i="21"/>
  <c r="Q309" i="21"/>
  <c r="Q273" i="21"/>
  <c r="Q237" i="21"/>
  <c r="Q213" i="21"/>
  <c r="O177" i="21"/>
  <c r="Q177" i="21"/>
  <c r="O141" i="21"/>
  <c r="Q141" i="21"/>
  <c r="O273" i="21"/>
  <c r="Q201" i="21"/>
  <c r="Q153" i="21"/>
  <c r="Q189" i="21"/>
  <c r="Q304" i="21"/>
  <c r="O304" i="21"/>
  <c r="Q292" i="21"/>
  <c r="O292" i="21"/>
  <c r="Q280" i="21"/>
  <c r="Q268" i="21"/>
  <c r="Q256" i="21"/>
  <c r="Q244" i="21"/>
  <c r="Q232" i="21"/>
  <c r="Q220" i="21"/>
  <c r="Q208" i="21"/>
  <c r="Q196" i="21"/>
  <c r="Q184" i="21"/>
  <c r="Q172" i="21"/>
  <c r="Q160" i="21"/>
  <c r="Q148" i="21"/>
  <c r="Q136" i="21"/>
  <c r="O237" i="21"/>
  <c r="Q181" i="21"/>
  <c r="Q303" i="21"/>
  <c r="Q291" i="21"/>
  <c r="Q279" i="21"/>
  <c r="O279" i="21"/>
  <c r="Q267" i="21"/>
  <c r="Q255" i="21"/>
  <c r="Q243" i="21"/>
  <c r="O243" i="21"/>
  <c r="Q231" i="21"/>
  <c r="Q219" i="21"/>
  <c r="Q207" i="21"/>
  <c r="O207" i="21"/>
  <c r="Q195" i="21"/>
  <c r="Q183" i="21"/>
  <c r="Q171" i="21"/>
  <c r="O171" i="21"/>
  <c r="Q159" i="21"/>
  <c r="Q147" i="21"/>
  <c r="Q135" i="21"/>
  <c r="Q313" i="21"/>
  <c r="Q289" i="21"/>
  <c r="Q265" i="21"/>
  <c r="Q241" i="21"/>
  <c r="Q217" i="21"/>
  <c r="Q193" i="21"/>
  <c r="Q169" i="21"/>
  <c r="Q145" i="21"/>
  <c r="O241" i="21"/>
  <c r="Q314" i="21"/>
  <c r="Q302" i="21"/>
  <c r="Q290" i="21"/>
  <c r="Q278" i="21"/>
  <c r="Q266" i="21"/>
  <c r="Q254" i="21"/>
  <c r="Q242" i="21"/>
  <c r="Q230" i="21"/>
  <c r="Q218" i="21"/>
  <c r="Q206" i="21"/>
  <c r="Q194" i="21"/>
  <c r="Q182" i="21"/>
  <c r="Q170" i="21"/>
  <c r="Q158" i="21"/>
  <c r="Q146" i="21"/>
  <c r="Q134" i="21"/>
  <c r="O146" i="21"/>
  <c r="O7" i="9"/>
  <c r="O31" i="9"/>
  <c r="O8" i="9"/>
  <c r="O32" i="9"/>
  <c r="O80" i="9"/>
  <c r="O68" i="9"/>
  <c r="O56" i="9"/>
  <c r="O44" i="9"/>
  <c r="O25" i="9"/>
  <c r="O67" i="9"/>
  <c r="O43" i="9"/>
  <c r="O24" i="9"/>
  <c r="O23" i="9"/>
  <c r="O11" i="9"/>
  <c r="O79" i="9"/>
  <c r="O55" i="9"/>
  <c r="O15" i="9"/>
  <c r="O14" i="9"/>
  <c r="O75" i="9"/>
  <c r="O63" i="9"/>
  <c r="O51" i="9"/>
  <c r="O39" i="9"/>
  <c r="O12" i="9"/>
  <c r="O20" i="9"/>
  <c r="O74" i="9"/>
  <c r="O62" i="9"/>
  <c r="O50" i="9"/>
  <c r="O38" i="9"/>
  <c r="O19" i="9"/>
  <c r="O18" i="9"/>
  <c r="O6" i="9"/>
  <c r="M109" i="8"/>
  <c r="M97" i="8"/>
  <c r="O28" i="9"/>
  <c r="O3" i="9"/>
  <c r="O26" i="9"/>
  <c r="O2" i="9"/>
  <c r="O13" i="9"/>
  <c r="O22" i="9"/>
  <c r="O72" i="9"/>
  <c r="O60" i="9"/>
  <c r="O48" i="9"/>
  <c r="O35" i="9"/>
  <c r="O21" i="9"/>
  <c r="O9" i="9"/>
  <c r="O77" i="9"/>
  <c r="O65" i="9"/>
  <c r="O53" i="9"/>
  <c r="O41" i="9"/>
  <c r="O29" i="9"/>
  <c r="O17" i="9"/>
  <c r="O5" i="9"/>
  <c r="O36" i="9"/>
  <c r="O42" i="9"/>
  <c r="O33" i="9"/>
  <c r="O71" i="9"/>
  <c r="O59" i="9"/>
  <c r="O47" i="9"/>
  <c r="O34" i="9"/>
  <c r="O76" i="9"/>
  <c r="O64" i="9"/>
  <c r="O52" i="9"/>
  <c r="O40" i="9"/>
  <c r="O16" i="9"/>
  <c r="O4" i="9"/>
  <c r="O73" i="9"/>
  <c r="O49" i="9"/>
  <c r="O78" i="9"/>
  <c r="O54" i="9"/>
  <c r="O37" i="9"/>
  <c r="O70" i="9"/>
  <c r="O58" i="9"/>
  <c r="O46" i="9"/>
  <c r="O61" i="9"/>
  <c r="O10" i="9"/>
  <c r="O66" i="9"/>
  <c r="O30" i="9"/>
  <c r="O81" i="9"/>
  <c r="O69" i="9"/>
  <c r="O57" i="9"/>
  <c r="O45" i="9"/>
  <c r="O27" i="9"/>
  <c r="M10" i="14"/>
  <c r="L9" i="14"/>
  <c r="L10" i="14"/>
  <c r="M8" i="14"/>
  <c r="M9" i="14"/>
  <c r="J174" i="23" l="1"/>
  <c r="Y174" i="23" s="1"/>
  <c r="X174" i="23"/>
  <c r="W165" i="23"/>
  <c r="X163" i="23"/>
  <c r="K163" i="23"/>
  <c r="Z163" i="23" s="1"/>
  <c r="J160" i="23"/>
  <c r="Y160" i="23" s="1"/>
  <c r="W160" i="23"/>
  <c r="W168" i="23"/>
  <c r="W162" i="23"/>
  <c r="J165" i="23"/>
  <c r="Y165" i="23" s="1"/>
  <c r="K165" i="23"/>
  <c r="Z165" i="23" s="1"/>
  <c r="I159" i="23"/>
  <c r="W159" i="23"/>
  <c r="K168" i="23"/>
  <c r="Z168" i="23" s="1"/>
  <c r="J168" i="23"/>
  <c r="Y168" i="23" s="1"/>
  <c r="J162" i="23"/>
  <c r="Y162" i="23" s="1"/>
  <c r="K162" i="23"/>
  <c r="Z162" i="23" s="1"/>
  <c r="W173" i="23"/>
  <c r="I173" i="23"/>
  <c r="K171" i="23"/>
  <c r="Z171" i="23" s="1"/>
  <c r="J171" i="23"/>
  <c r="Y171" i="23" s="1"/>
  <c r="X171" i="23"/>
  <c r="X165" i="23"/>
  <c r="X164" i="23"/>
  <c r="Z164" i="23"/>
  <c r="Y164" i="23"/>
  <c r="X167" i="23"/>
  <c r="Z167" i="23"/>
  <c r="Y167" i="23"/>
  <c r="Y158" i="23"/>
  <c r="X158" i="23"/>
  <c r="Z158" i="23"/>
  <c r="X168" i="23"/>
  <c r="Z176" i="23"/>
  <c r="X176" i="23"/>
  <c r="Y176" i="23"/>
  <c r="X178" i="23"/>
  <c r="Y178" i="23"/>
  <c r="Z178" i="23"/>
  <c r="Y161" i="23"/>
  <c r="Z161" i="23"/>
  <c r="X161" i="23"/>
  <c r="X170" i="23"/>
  <c r="Y170" i="23"/>
  <c r="Z170" i="23"/>
  <c r="Z172" i="23"/>
  <c r="Y172" i="23"/>
  <c r="X172" i="23"/>
  <c r="X160" i="23"/>
  <c r="Z160" i="23"/>
  <c r="Y169" i="23"/>
  <c r="X169" i="23"/>
  <c r="Z169" i="23"/>
  <c r="X162" i="23"/>
  <c r="Y177" i="23"/>
  <c r="X177" i="23"/>
  <c r="Z177" i="23"/>
  <c r="AA115" i="9"/>
  <c r="O93" i="21"/>
  <c r="Q93" i="21"/>
  <c r="AA89" i="9"/>
  <c r="X27" i="9"/>
  <c r="AA27" i="9" s="1"/>
  <c r="X49" i="9"/>
  <c r="X44" i="9"/>
  <c r="X40" i="9"/>
  <c r="AA40" i="9" s="1"/>
  <c r="X64" i="9"/>
  <c r="AA64" i="9" s="1"/>
  <c r="AA116" i="9"/>
  <c r="X69" i="9"/>
  <c r="X22" i="9"/>
  <c r="AA95" i="9"/>
  <c r="X4" i="9"/>
  <c r="AA4" i="9" s="1"/>
  <c r="AA123" i="9"/>
  <c r="X81" i="9"/>
  <c r="X28" i="9"/>
  <c r="AA28" i="9" s="1"/>
  <c r="AA118" i="9"/>
  <c r="X74" i="9"/>
  <c r="X5" i="9"/>
  <c r="X30" i="9"/>
  <c r="X78" i="9"/>
  <c r="AA78" i="9" s="1"/>
  <c r="AA117" i="9"/>
  <c r="AA101" i="9"/>
  <c r="X54" i="9"/>
  <c r="AA54" i="9" s="1"/>
  <c r="AA129" i="9"/>
  <c r="X45" i="9"/>
  <c r="AA91" i="9"/>
  <c r="AA107" i="9"/>
  <c r="AA102" i="9"/>
  <c r="Q125" i="21"/>
  <c r="O125" i="21"/>
  <c r="X24" i="9"/>
  <c r="AA24" i="9" s="1"/>
  <c r="AA127" i="9"/>
  <c r="O106" i="21"/>
  <c r="Q106" i="21"/>
  <c r="AA126" i="9"/>
  <c r="X3" i="9"/>
  <c r="X63" i="9"/>
  <c r="AA63" i="9" s="1"/>
  <c r="X37" i="9"/>
  <c r="AA88" i="9"/>
  <c r="X19" i="9"/>
  <c r="X82" i="9"/>
  <c r="X11" i="9"/>
  <c r="AA11" i="9" s="1"/>
  <c r="X76" i="9"/>
  <c r="X8" i="9"/>
  <c r="X68" i="9"/>
  <c r="X39" i="9"/>
  <c r="AA108" i="9"/>
  <c r="AA90" i="9"/>
  <c r="X72" i="9"/>
  <c r="AA72" i="9" s="1"/>
  <c r="X67" i="9"/>
  <c r="AA110" i="9"/>
  <c r="X15" i="9"/>
  <c r="AA15" i="9" s="1"/>
  <c r="X50" i="9"/>
  <c r="AA50" i="9" s="1"/>
  <c r="X56" i="9"/>
  <c r="X71" i="9"/>
  <c r="AA71" i="9" s="1"/>
  <c r="X32" i="9"/>
  <c r="X20" i="9"/>
  <c r="X52" i="9"/>
  <c r="AA52" i="9" s="1"/>
  <c r="X10" i="9"/>
  <c r="X36" i="9"/>
  <c r="AA36" i="9" s="1"/>
  <c r="AA121" i="9"/>
  <c r="AA97" i="9"/>
  <c r="AA122" i="9"/>
  <c r="X43" i="9"/>
  <c r="AA104" i="9"/>
  <c r="Q2" i="21"/>
  <c r="O2" i="21"/>
  <c r="X48" i="9"/>
  <c r="AA48" i="9" s="1"/>
  <c r="X6" i="9"/>
  <c r="X66" i="9"/>
  <c r="AA100" i="9"/>
  <c r="X79" i="9"/>
  <c r="X21" i="9"/>
  <c r="X57" i="9"/>
  <c r="O119" i="21"/>
  <c r="Q119" i="21"/>
  <c r="X35" i="9"/>
  <c r="AA35" i="9" s="1"/>
  <c r="AA111" i="9"/>
  <c r="X77" i="9"/>
  <c r="AA77" i="9" s="1"/>
  <c r="AA94" i="9"/>
  <c r="Q113" i="21"/>
  <c r="O113" i="21"/>
  <c r="X13" i="9"/>
  <c r="O84" i="21"/>
  <c r="Q84" i="21"/>
  <c r="X26" i="9"/>
  <c r="X42" i="9"/>
  <c r="X31" i="9"/>
  <c r="AA103" i="9"/>
  <c r="X16" i="9"/>
  <c r="X58" i="9"/>
  <c r="AA58" i="9" s="1"/>
  <c r="AA128" i="9"/>
  <c r="AA105" i="9"/>
  <c r="Q120" i="21"/>
  <c r="O120" i="21"/>
  <c r="X23" i="9"/>
  <c r="X18" i="9"/>
  <c r="X34" i="9"/>
  <c r="AA34" i="9" s="1"/>
  <c r="X61" i="9"/>
  <c r="X59" i="9"/>
  <c r="AA92" i="9"/>
  <c r="AA114" i="9"/>
  <c r="X12" i="9"/>
  <c r="X51" i="9"/>
  <c r="AA51" i="9" s="1"/>
  <c r="X65" i="9"/>
  <c r="AA112" i="9"/>
  <c r="X55" i="9"/>
  <c r="X33" i="9"/>
  <c r="X46" i="9"/>
  <c r="AA46" i="9" s="1"/>
  <c r="X70" i="9"/>
  <c r="X38" i="9"/>
  <c r="AA38" i="9" s="1"/>
  <c r="AA124" i="9"/>
  <c r="AA99" i="9"/>
  <c r="X75" i="9"/>
  <c r="AA75" i="9" s="1"/>
  <c r="O83" i="21"/>
  <c r="Q83" i="21"/>
  <c r="X7" i="9"/>
  <c r="X80" i="9"/>
  <c r="AA86" i="9"/>
  <c r="X14" i="9"/>
  <c r="X29" i="9"/>
  <c r="AA29" i="9" s="1"/>
  <c r="X53" i="9"/>
  <c r="AA98" i="9"/>
  <c r="X60" i="9"/>
  <c r="Q109" i="21"/>
  <c r="O109" i="21"/>
  <c r="AA85" i="9"/>
  <c r="AA96" i="9"/>
  <c r="AA87" i="9"/>
  <c r="X25" i="9"/>
  <c r="X73" i="9"/>
  <c r="X62" i="9"/>
  <c r="AA62" i="9" s="1"/>
  <c r="X17" i="9"/>
  <c r="AA17" i="9" s="1"/>
  <c r="X41" i="9"/>
  <c r="X47" i="9"/>
  <c r="X9" i="9"/>
  <c r="AA9" i="9" s="1"/>
  <c r="L8" i="14"/>
  <c r="K159" i="23" l="1"/>
  <c r="Z159" i="23" s="1"/>
  <c r="J159" i="23"/>
  <c r="Y159" i="23" s="1"/>
  <c r="X159" i="23"/>
  <c r="J173" i="23"/>
  <c r="Y173" i="23" s="1"/>
  <c r="K173" i="23"/>
  <c r="Z173" i="23" s="1"/>
  <c r="X173" i="23"/>
  <c r="Y180" i="23"/>
  <c r="Q121" i="21"/>
  <c r="O121" i="21"/>
  <c r="Q24" i="21"/>
  <c r="G24" i="22" s="1"/>
  <c r="O24" i="21"/>
  <c r="O105" i="21"/>
  <c r="Q105" i="21"/>
  <c r="AA55" i="9"/>
  <c r="O72" i="21"/>
  <c r="Q72" i="21"/>
  <c r="Q122" i="21"/>
  <c r="O122" i="21"/>
  <c r="O11" i="21"/>
  <c r="Q11" i="21"/>
  <c r="G11" i="22" s="1"/>
  <c r="AA49" i="9"/>
  <c r="O114" i="21"/>
  <c r="Q114" i="21"/>
  <c r="AA5" i="9"/>
  <c r="O126" i="21"/>
  <c r="Q126" i="21"/>
  <c r="AA45" i="9"/>
  <c r="O117" i="21"/>
  <c r="Q117" i="21"/>
  <c r="O96" i="21"/>
  <c r="Q96" i="21"/>
  <c r="Q98" i="21"/>
  <c r="O98" i="21"/>
  <c r="O58" i="21"/>
  <c r="Q58" i="21"/>
  <c r="G58" i="22" s="1"/>
  <c r="AA74" i="9"/>
  <c r="Q112" i="21"/>
  <c r="O112" i="21"/>
  <c r="Q77" i="21"/>
  <c r="O77" i="21"/>
  <c r="O128" i="21"/>
  <c r="Q128" i="21"/>
  <c r="O94" i="21"/>
  <c r="Q94" i="21"/>
  <c r="AA66" i="9"/>
  <c r="AA22" i="9"/>
  <c r="AA68" i="9"/>
  <c r="Q88" i="21"/>
  <c r="O88" i="21"/>
  <c r="AA69" i="9"/>
  <c r="Q27" i="21"/>
  <c r="G27" i="22" s="1"/>
  <c r="O27" i="21"/>
  <c r="Q38" i="21"/>
  <c r="G38" i="22" s="1"/>
  <c r="O38" i="21"/>
  <c r="O78" i="21"/>
  <c r="Q78" i="21"/>
  <c r="AA44" i="9"/>
  <c r="Q28" i="21"/>
  <c r="G28" i="22" s="1"/>
  <c r="O28" i="21"/>
  <c r="AA7" i="9"/>
  <c r="AA42" i="9"/>
  <c r="Q4" i="21"/>
  <c r="G4" i="22" s="1"/>
  <c r="O4" i="21"/>
  <c r="AA23" i="9"/>
  <c r="Q75" i="21"/>
  <c r="O75" i="21"/>
  <c r="AA12" i="9"/>
  <c r="AA33" i="9"/>
  <c r="AA14" i="9"/>
  <c r="AA61" i="9"/>
  <c r="Q124" i="21"/>
  <c r="O124" i="21"/>
  <c r="AA19" i="9"/>
  <c r="AA41" i="9"/>
  <c r="Q40" i="21"/>
  <c r="G40" i="22" s="1"/>
  <c r="O40" i="21"/>
  <c r="Q48" i="21"/>
  <c r="G48" i="22" s="1"/>
  <c r="O48" i="21"/>
  <c r="AA32" i="9"/>
  <c r="O129" i="21"/>
  <c r="Q129" i="21"/>
  <c r="O118" i="21"/>
  <c r="Q118" i="21"/>
  <c r="Q89" i="21"/>
  <c r="O89" i="21"/>
  <c r="AA73" i="9"/>
  <c r="O46" i="21"/>
  <c r="Q46" i="21"/>
  <c r="G46" i="22" s="1"/>
  <c r="Q29" i="21"/>
  <c r="G29" i="22" s="1"/>
  <c r="O29" i="21"/>
  <c r="AA57" i="9"/>
  <c r="AA6" i="9"/>
  <c r="AA81" i="9"/>
  <c r="AA56" i="9"/>
  <c r="O90" i="21"/>
  <c r="Q90" i="21"/>
  <c r="AA8" i="9"/>
  <c r="AA16" i="9"/>
  <c r="AA26" i="9"/>
  <c r="AA18" i="9"/>
  <c r="AA82" i="9"/>
  <c r="O116" i="21"/>
  <c r="Q116" i="21"/>
  <c r="Q111" i="21"/>
  <c r="O111" i="21"/>
  <c r="Q100" i="21"/>
  <c r="O100" i="21"/>
  <c r="AA3" i="9"/>
  <c r="O36" i="21"/>
  <c r="Q36" i="21"/>
  <c r="G36" i="22" s="1"/>
  <c r="Q108" i="21"/>
  <c r="O108" i="21"/>
  <c r="Q51" i="21"/>
  <c r="G51" i="22" s="1"/>
  <c r="O51" i="21"/>
  <c r="Q62" i="21"/>
  <c r="O62" i="21"/>
  <c r="Q85" i="21"/>
  <c r="O85" i="21"/>
  <c r="AA70" i="9"/>
  <c r="AA65" i="9"/>
  <c r="AA10" i="9"/>
  <c r="AA25" i="9"/>
  <c r="O35" i="21"/>
  <c r="Q35" i="21"/>
  <c r="G35" i="22" s="1"/>
  <c r="O104" i="21"/>
  <c r="Q104" i="21"/>
  <c r="Q17" i="21"/>
  <c r="G17" i="22" s="1"/>
  <c r="O17" i="21"/>
  <c r="Q110" i="21"/>
  <c r="O110" i="21"/>
  <c r="O91" i="21"/>
  <c r="Q91" i="21"/>
  <c r="AA30" i="9"/>
  <c r="AA80" i="9"/>
  <c r="AA31" i="9"/>
  <c r="AA43" i="9"/>
  <c r="O34" i="21"/>
  <c r="Q34" i="21"/>
  <c r="G34" i="22" s="1"/>
  <c r="Q64" i="21"/>
  <c r="O64" i="21"/>
  <c r="Q63" i="21"/>
  <c r="O63" i="21"/>
  <c r="AA59" i="9"/>
  <c r="AA39" i="9"/>
  <c r="Q86" i="21"/>
  <c r="O86" i="21"/>
  <c r="AA21" i="9"/>
  <c r="O71" i="21"/>
  <c r="Q71" i="21"/>
  <c r="AA37" i="9"/>
  <c r="Q87" i="21"/>
  <c r="O87" i="21"/>
  <c r="Q52" i="21"/>
  <c r="G52" i="22" s="1"/>
  <c r="O52" i="21"/>
  <c r="AA53" i="9"/>
  <c r="Q97" i="21"/>
  <c r="O97" i="21"/>
  <c r="Q127" i="21"/>
  <c r="O127" i="21"/>
  <c r="O102" i="21"/>
  <c r="Q102" i="21"/>
  <c r="AA76" i="9"/>
  <c r="O95" i="21"/>
  <c r="Q95" i="21"/>
  <c r="Q50" i="21"/>
  <c r="G50" i="22" s="1"/>
  <c r="O50" i="21"/>
  <c r="AA20" i="9"/>
  <c r="Q15" i="21"/>
  <c r="G15" i="22" s="1"/>
  <c r="O15" i="21"/>
  <c r="AA47" i="9"/>
  <c r="AA60" i="9"/>
  <c r="O9" i="21"/>
  <c r="Q9" i="21"/>
  <c r="G9" i="22" s="1"/>
  <c r="Q99" i="21"/>
  <c r="O99" i="21"/>
  <c r="O92" i="21"/>
  <c r="Q92" i="21"/>
  <c r="O103" i="21"/>
  <c r="Q103" i="21"/>
  <c r="AA13" i="9"/>
  <c r="AA79" i="9"/>
  <c r="O54" i="21"/>
  <c r="Q54" i="21"/>
  <c r="G54" i="22" s="1"/>
  <c r="AA67" i="9"/>
  <c r="O107" i="21"/>
  <c r="Q107" i="21"/>
  <c r="Q101" i="21"/>
  <c r="O101" i="21"/>
  <c r="Q123" i="21"/>
  <c r="O123" i="21"/>
  <c r="Q115" i="21"/>
  <c r="O115" i="21"/>
  <c r="O43" i="21" l="1"/>
  <c r="Q43" i="21"/>
  <c r="G43" i="22" s="1"/>
  <c r="O45" i="21"/>
  <c r="Q45" i="21"/>
  <c r="G45" i="22" s="1"/>
  <c r="Q73" i="21"/>
  <c r="O73" i="21"/>
  <c r="O68" i="21"/>
  <c r="Q68" i="21"/>
  <c r="Q39" i="21"/>
  <c r="G39" i="22" s="1"/>
  <c r="O39" i="21"/>
  <c r="O81" i="21"/>
  <c r="Q81" i="21"/>
  <c r="O23" i="21"/>
  <c r="Q23" i="21"/>
  <c r="G23" i="22" s="1"/>
  <c r="O22" i="21"/>
  <c r="Q22" i="21"/>
  <c r="G22" i="22" s="1"/>
  <c r="Q5" i="21"/>
  <c r="G5" i="22" s="1"/>
  <c r="O5" i="21"/>
  <c r="O33" i="21"/>
  <c r="Q33" i="21"/>
  <c r="G33" i="22" s="1"/>
  <c r="Q41" i="21"/>
  <c r="G41" i="22" s="1"/>
  <c r="O41" i="21"/>
  <c r="O80" i="21"/>
  <c r="Q80" i="21"/>
  <c r="O30" i="21"/>
  <c r="Q30" i="21"/>
  <c r="G30" i="22" s="1"/>
  <c r="O6" i="21"/>
  <c r="Q6" i="21"/>
  <c r="G6" i="22" s="1"/>
  <c r="O82" i="21"/>
  <c r="Q82" i="21"/>
  <c r="O70" i="21"/>
  <c r="Q70" i="21"/>
  <c r="O20" i="21"/>
  <c r="Q20" i="21"/>
  <c r="G20" i="22" s="1"/>
  <c r="O56" i="21"/>
  <c r="Q56" i="21"/>
  <c r="G56" i="22" s="1"/>
  <c r="Q74" i="21"/>
  <c r="O74" i="21"/>
  <c r="O59" i="21"/>
  <c r="Q59" i="21"/>
  <c r="G59" i="22" s="1"/>
  <c r="Q76" i="21"/>
  <c r="O76" i="21"/>
  <c r="O18" i="21"/>
  <c r="Q18" i="21"/>
  <c r="G18" i="22" s="1"/>
  <c r="Q49" i="21"/>
  <c r="G49" i="22" s="1"/>
  <c r="O49" i="21"/>
  <c r="O8" i="21"/>
  <c r="Q8" i="21"/>
  <c r="G8" i="22" s="1"/>
  <c r="O7" i="21"/>
  <c r="Q7" i="21"/>
  <c r="G7" i="22" s="1"/>
  <c r="O21" i="21"/>
  <c r="Q21" i="21"/>
  <c r="G21" i="22" s="1"/>
  <c r="O3" i="21"/>
  <c r="Q12" i="21"/>
  <c r="G12" i="22" s="1"/>
  <c r="O12" i="21"/>
  <c r="O31" i="21"/>
  <c r="Q31" i="21"/>
  <c r="G31" i="22" s="1"/>
  <c r="Q53" i="21"/>
  <c r="G53" i="22" s="1"/>
  <c r="O53" i="21"/>
  <c r="O44" i="21"/>
  <c r="Q44" i="21"/>
  <c r="G44" i="22" s="1"/>
  <c r="O67" i="21"/>
  <c r="Q67" i="21"/>
  <c r="O19" i="21"/>
  <c r="Q19" i="21"/>
  <c r="G19" i="22" s="1"/>
  <c r="O55" i="21"/>
  <c r="Q55" i="21"/>
  <c r="G55" i="22" s="1"/>
  <c r="Q25" i="21"/>
  <c r="G25" i="22" s="1"/>
  <c r="O25" i="21"/>
  <c r="O66" i="21"/>
  <c r="Q66" i="21"/>
  <c r="O79" i="21"/>
  <c r="Q79" i="21"/>
  <c r="O60" i="21"/>
  <c r="Q60" i="21"/>
  <c r="O37" i="21"/>
  <c r="Q37" i="21"/>
  <c r="G37" i="22" s="1"/>
  <c r="O10" i="21"/>
  <c r="Q10" i="21"/>
  <c r="G10" i="22" s="1"/>
  <c r="O57" i="21"/>
  <c r="Q57" i="21"/>
  <c r="G57" i="22" s="1"/>
  <c r="Q26" i="21"/>
  <c r="G26" i="22" s="1"/>
  <c r="O26" i="21"/>
  <c r="Q61" i="21"/>
  <c r="O61" i="21"/>
  <c r="O42" i="21"/>
  <c r="Q42" i="21"/>
  <c r="G42" i="22" s="1"/>
  <c r="Q13" i="21"/>
  <c r="G13" i="22" s="1"/>
  <c r="O13" i="21"/>
  <c r="O47" i="21"/>
  <c r="Q47" i="21"/>
  <c r="G47" i="22" s="1"/>
  <c r="Q65" i="21"/>
  <c r="O65" i="21"/>
  <c r="Q16" i="21"/>
  <c r="G16" i="22" s="1"/>
  <c r="O16" i="21"/>
  <c r="O32" i="21"/>
  <c r="Q32" i="21"/>
  <c r="G32" i="22" s="1"/>
  <c r="Q14" i="21"/>
  <c r="G14" i="22" s="1"/>
  <c r="O14" i="21"/>
  <c r="O69" i="21"/>
  <c r="Q69" i="21"/>
  <c r="M61" i="22" l="1"/>
  <c r="G63" i="22"/>
  <c r="X13" i="8"/>
  <c r="X12" i="8"/>
  <c r="X11" i="8"/>
  <c r="X18" i="8"/>
  <c r="X10" i="8"/>
  <c r="X25" i="8"/>
  <c r="X55" i="8"/>
  <c r="X2" i="8"/>
  <c r="X54" i="8"/>
  <c r="X53" i="8"/>
  <c r="X52" i="8"/>
  <c r="X51" i="8"/>
  <c r="X50" i="8"/>
  <c r="X49" i="8"/>
  <c r="X48" i="8"/>
  <c r="X47" i="8"/>
  <c r="X46" i="8"/>
  <c r="X45" i="8"/>
  <c r="X44" i="8"/>
  <c r="X43" i="8"/>
  <c r="X42" i="8"/>
  <c r="X41" i="8"/>
  <c r="X40" i="8"/>
  <c r="X39" i="8"/>
  <c r="X38" i="8"/>
  <c r="X37" i="8"/>
  <c r="X36" i="8"/>
  <c r="X35" i="8"/>
  <c r="X34" i="8"/>
  <c r="X33" i="8"/>
  <c r="X32" i="8"/>
  <c r="X31" i="8"/>
  <c r="X30" i="8"/>
  <c r="X29" i="8"/>
  <c r="X28" i="8"/>
  <c r="X27" i="8"/>
  <c r="X26" i="8"/>
  <c r="X24" i="8"/>
  <c r="X23" i="8"/>
  <c r="X22" i="8"/>
  <c r="X21" i="8"/>
  <c r="X20" i="8"/>
  <c r="X19" i="8"/>
  <c r="X17" i="8"/>
  <c r="X16" i="8"/>
  <c r="X15" i="8"/>
  <c r="X14" i="8"/>
  <c r="X9" i="8"/>
  <c r="X8" i="8"/>
  <c r="X7" i="8"/>
  <c r="X6" i="8"/>
  <c r="X5" i="8"/>
  <c r="X4" i="8"/>
  <c r="X3" i="8"/>
  <c r="Q61" i="22" l="1"/>
  <c r="O61" i="22"/>
  <c r="N61" i="22"/>
  <c r="P61" i="22"/>
  <c r="F61" i="1"/>
  <c r="L45" i="10"/>
  <c r="E61" i="1" l="1"/>
  <c r="G61" i="1" s="1"/>
  <c r="H61" i="1" s="1"/>
  <c r="I61" i="1" s="1"/>
  <c r="I9" i="14"/>
  <c r="O8" i="14"/>
  <c r="N8" i="14"/>
  <c r="N9" i="14" l="1"/>
  <c r="O9" i="14"/>
  <c r="I10" i="14"/>
  <c r="J61" i="1"/>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3" i="10"/>
  <c r="L46" i="10"/>
  <c r="M46" i="10"/>
  <c r="L47" i="10"/>
  <c r="M47" i="10"/>
  <c r="L48" i="10"/>
  <c r="M48" i="10"/>
  <c r="L49" i="10"/>
  <c r="M49" i="10"/>
  <c r="L50" i="10"/>
  <c r="M50" i="10"/>
  <c r="L51" i="10"/>
  <c r="M51" i="10"/>
  <c r="L52" i="10"/>
  <c r="M52" i="10"/>
  <c r="L53" i="10"/>
  <c r="M53" i="10"/>
  <c r="L54" i="10"/>
  <c r="M54" i="10"/>
  <c r="L55" i="10"/>
  <c r="M55" i="10"/>
  <c r="L56" i="10"/>
  <c r="M56" i="10"/>
  <c r="L57" i="10"/>
  <c r="M57" i="10"/>
  <c r="L58" i="10"/>
  <c r="M58" i="10"/>
  <c r="M45" i="10"/>
  <c r="N45" i="10" s="1"/>
  <c r="L34" i="10"/>
  <c r="M34" i="10"/>
  <c r="L35" i="10"/>
  <c r="M35" i="10"/>
  <c r="L36" i="10"/>
  <c r="M36" i="10"/>
  <c r="L37" i="10"/>
  <c r="M37" i="10"/>
  <c r="L38" i="10"/>
  <c r="M38" i="10"/>
  <c r="L39" i="10"/>
  <c r="M39" i="10"/>
  <c r="L40" i="10"/>
  <c r="M40" i="10"/>
  <c r="L41" i="10"/>
  <c r="M41" i="10"/>
  <c r="L42" i="10"/>
  <c r="M42" i="10"/>
  <c r="L43" i="10"/>
  <c r="M43" i="10"/>
  <c r="L44" i="10"/>
  <c r="M44" i="10"/>
  <c r="M33" i="10"/>
  <c r="L33" i="10"/>
  <c r="N37" i="10" l="1"/>
  <c r="N44" i="10"/>
  <c r="N52" i="10"/>
  <c r="N48" i="10"/>
  <c r="N36" i="10"/>
  <c r="N39" i="10"/>
  <c r="N57" i="10"/>
  <c r="N53" i="10"/>
  <c r="N49" i="10"/>
  <c r="N54" i="10"/>
  <c r="N58" i="10"/>
  <c r="N56" i="10"/>
  <c r="N50" i="10"/>
  <c r="N33" i="10"/>
  <c r="N51" i="10"/>
  <c r="N38" i="10"/>
  <c r="N34" i="10"/>
  <c r="N55" i="10"/>
  <c r="N41" i="10"/>
  <c r="N40" i="10"/>
  <c r="N42" i="10"/>
  <c r="N43" i="10"/>
  <c r="N35" i="10"/>
  <c r="N47" i="10"/>
  <c r="N46" i="10"/>
  <c r="O10" i="14"/>
  <c r="N10" i="14"/>
  <c r="P55" i="1"/>
  <c r="Q55" i="1"/>
  <c r="R55" i="1"/>
  <c r="R58" i="1"/>
  <c r="P43" i="1"/>
  <c r="Q43" i="1"/>
  <c r="R43" i="1"/>
  <c r="P44" i="1"/>
  <c r="Q44" i="1"/>
  <c r="R44" i="1"/>
  <c r="P45" i="1"/>
  <c r="Q45" i="1"/>
  <c r="R45" i="1"/>
  <c r="P46" i="1"/>
  <c r="Q46" i="1"/>
  <c r="R46" i="1"/>
  <c r="P47" i="1"/>
  <c r="Q47" i="1"/>
  <c r="R47" i="1"/>
  <c r="P48" i="1"/>
  <c r="Q48" i="1"/>
  <c r="R48" i="1"/>
  <c r="P49" i="1"/>
  <c r="Q49" i="1"/>
  <c r="R49" i="1"/>
  <c r="P50" i="1"/>
  <c r="Q50" i="1"/>
  <c r="R50" i="1"/>
  <c r="P51" i="1"/>
  <c r="Q51" i="1"/>
  <c r="R51" i="1"/>
  <c r="P52" i="1"/>
  <c r="Q52" i="1"/>
  <c r="R52" i="1"/>
  <c r="P53" i="1"/>
  <c r="Q53" i="1"/>
  <c r="R53" i="1"/>
  <c r="P54" i="1"/>
  <c r="Q54" i="1"/>
  <c r="R54" i="1"/>
  <c r="R42" i="1"/>
  <c r="Q42" i="1"/>
  <c r="O58" i="1"/>
  <c r="O59" i="1"/>
  <c r="O60" i="1"/>
  <c r="P42" i="1"/>
  <c r="O42" i="1"/>
  <c r="O43" i="1"/>
  <c r="O44" i="1"/>
  <c r="O45" i="1"/>
  <c r="O46" i="1"/>
  <c r="O47" i="1"/>
  <c r="O48" i="1"/>
  <c r="O49" i="1"/>
  <c r="O50" i="1"/>
  <c r="O51" i="1"/>
  <c r="O52" i="1"/>
  <c r="O53" i="1"/>
  <c r="O54" i="1"/>
  <c r="O55" i="1"/>
  <c r="O56" i="1"/>
  <c r="O57" i="1"/>
  <c r="F2" i="2"/>
  <c r="E2" i="2"/>
  <c r="R158" i="2"/>
  <c r="S158" i="2"/>
  <c r="R159" i="2"/>
  <c r="S159" i="2"/>
  <c r="R160" i="2"/>
  <c r="S160" i="2"/>
  <c r="R161" i="2"/>
  <c r="S161" i="2"/>
  <c r="R162" i="2"/>
  <c r="S162" i="2"/>
  <c r="R163" i="2"/>
  <c r="S163" i="2"/>
  <c r="R164" i="2"/>
  <c r="S164" i="2"/>
  <c r="R165" i="2"/>
  <c r="S165" i="2"/>
  <c r="R166" i="2"/>
  <c r="S166" i="2"/>
  <c r="R167" i="2"/>
  <c r="S167" i="2"/>
  <c r="R168" i="2"/>
  <c r="S168" i="2"/>
  <c r="R169" i="2"/>
  <c r="S169" i="2"/>
  <c r="R170" i="2"/>
  <c r="S170" i="2"/>
  <c r="R171" i="2"/>
  <c r="S171" i="2"/>
  <c r="R172" i="2"/>
  <c r="S172" i="2"/>
  <c r="R173" i="2"/>
  <c r="S173" i="2"/>
  <c r="R174" i="2"/>
  <c r="S174" i="2"/>
  <c r="R175" i="2"/>
  <c r="S175" i="2"/>
  <c r="R176" i="2"/>
  <c r="S176" i="2"/>
  <c r="R177" i="2"/>
  <c r="S177" i="2"/>
  <c r="R178" i="2"/>
  <c r="S178" i="2"/>
  <c r="F193" i="2"/>
  <c r="F194" i="2"/>
  <c r="F195" i="2"/>
  <c r="F196" i="2"/>
  <c r="F197" i="2"/>
  <c r="F198" i="2"/>
  <c r="F199" i="2"/>
  <c r="F200" i="2"/>
  <c r="F201" i="2"/>
  <c r="E193" i="2"/>
  <c r="E194" i="2"/>
  <c r="E195" i="2"/>
  <c r="E196" i="2"/>
  <c r="E197" i="2"/>
  <c r="E198" i="2"/>
  <c r="E199" i="2"/>
  <c r="E200" i="2"/>
  <c r="E201" i="2"/>
  <c r="Q158" i="2"/>
  <c r="Q159" i="2"/>
  <c r="Q160" i="2"/>
  <c r="Q161" i="2"/>
  <c r="Q162" i="2"/>
  <c r="Q163" i="2"/>
  <c r="Q164" i="2"/>
  <c r="Q165" i="2"/>
  <c r="Q166" i="2"/>
  <c r="Q167" i="2"/>
  <c r="Q168" i="2"/>
  <c r="Q169" i="2"/>
  <c r="Q170" i="2"/>
  <c r="Q171" i="2"/>
  <c r="Q172" i="2"/>
  <c r="Q173" i="2"/>
  <c r="Q174" i="2"/>
  <c r="Q175" i="2"/>
  <c r="Q176" i="2"/>
  <c r="Q177" i="2"/>
  <c r="Q178" i="2"/>
  <c r="E192" i="2"/>
  <c r="Q56" i="1"/>
  <c r="R56" i="1"/>
  <c r="Q57" i="1"/>
  <c r="R57" i="1"/>
  <c r="Q58" i="1"/>
  <c r="Q59" i="1"/>
  <c r="R59" i="1"/>
  <c r="Q60" i="1"/>
  <c r="R60" i="1"/>
  <c r="G196" i="2" l="1"/>
  <c r="H196" i="2" s="1"/>
  <c r="J196" i="2" s="1"/>
  <c r="G201" i="2"/>
  <c r="H201" i="2" s="1"/>
  <c r="J201" i="2" s="1"/>
  <c r="G197" i="2"/>
  <c r="H197" i="2" s="1"/>
  <c r="I197" i="2" s="1"/>
  <c r="G2" i="2"/>
  <c r="H2" i="2" s="1"/>
  <c r="I2" i="2" s="1"/>
  <c r="G199" i="2"/>
  <c r="H199" i="2" s="1"/>
  <c r="J199" i="2" s="1"/>
  <c r="G195" i="2"/>
  <c r="H195" i="2" s="1"/>
  <c r="I195" i="2" s="1"/>
  <c r="G200" i="2"/>
  <c r="H200" i="2" s="1"/>
  <c r="G198" i="2"/>
  <c r="H198" i="2" s="1"/>
  <c r="J198" i="2" s="1"/>
  <c r="H203" i="2"/>
  <c r="J203" i="2" s="1"/>
  <c r="H202" i="2"/>
  <c r="I202" i="2" s="1"/>
  <c r="G194" i="2"/>
  <c r="H194" i="2" s="1"/>
  <c r="G193" i="2"/>
  <c r="H193" i="2" s="1"/>
  <c r="J193" i="2" s="1"/>
  <c r="J200" i="2" l="1"/>
  <c r="I200" i="2"/>
  <c r="I201" i="2"/>
  <c r="J197" i="2"/>
  <c r="I203" i="2"/>
  <c r="I196" i="2"/>
  <c r="I194" i="2"/>
  <c r="J194" i="2"/>
  <c r="I199" i="2"/>
  <c r="J202" i="2"/>
  <c r="I198" i="2"/>
  <c r="J195" i="2"/>
  <c r="I193" i="2"/>
  <c r="P57" i="1"/>
  <c r="P59" i="1"/>
  <c r="P60" i="1"/>
  <c r="P56" i="1"/>
  <c r="P58" i="1"/>
  <c r="F56" i="1"/>
  <c r="F57" i="1"/>
  <c r="T57" i="1" s="1"/>
  <c r="F58" i="1"/>
  <c r="T58" i="1" s="1"/>
  <c r="F59" i="1"/>
  <c r="T59" i="1" s="1"/>
  <c r="F60" i="1"/>
  <c r="T60" i="1" s="1"/>
  <c r="E60" i="1" l="1"/>
  <c r="S60" i="1" s="1"/>
  <c r="E57" i="1"/>
  <c r="S57" i="1" s="1"/>
  <c r="E59" i="1"/>
  <c r="S59" i="1" s="1"/>
  <c r="E58" i="1"/>
  <c r="S58" i="1" s="1"/>
  <c r="E56" i="1"/>
  <c r="S56" i="1" s="1"/>
  <c r="T56" i="1"/>
  <c r="F192" i="2"/>
  <c r="F191" i="2"/>
  <c r="E191" i="2"/>
  <c r="F190" i="2"/>
  <c r="E190" i="2"/>
  <c r="F189" i="2"/>
  <c r="E189" i="2"/>
  <c r="F188" i="2"/>
  <c r="E188" i="2"/>
  <c r="F187" i="2"/>
  <c r="E187" i="2"/>
  <c r="F186" i="2"/>
  <c r="E186" i="2"/>
  <c r="F185" i="2"/>
  <c r="E185" i="2"/>
  <c r="F184" i="2"/>
  <c r="E184" i="2"/>
  <c r="F183" i="2"/>
  <c r="E183" i="2"/>
  <c r="F182" i="2"/>
  <c r="E182" i="2"/>
  <c r="F181" i="2"/>
  <c r="E181" i="2"/>
  <c r="F180" i="2"/>
  <c r="E180" i="2"/>
  <c r="F179" i="2"/>
  <c r="E179" i="2"/>
  <c r="F178" i="2"/>
  <c r="U178" i="2" s="1"/>
  <c r="E178" i="2"/>
  <c r="F177" i="2"/>
  <c r="U177" i="2" s="1"/>
  <c r="E177" i="2"/>
  <c r="T177" i="2" s="1"/>
  <c r="F176" i="2"/>
  <c r="U176" i="2" s="1"/>
  <c r="E176" i="2"/>
  <c r="T176" i="2" s="1"/>
  <c r="F175" i="2"/>
  <c r="U175" i="2" s="1"/>
  <c r="E175" i="2"/>
  <c r="T175" i="2" s="1"/>
  <c r="F174" i="2"/>
  <c r="U174" i="2" s="1"/>
  <c r="E174" i="2"/>
  <c r="T174" i="2" s="1"/>
  <c r="F173" i="2"/>
  <c r="U173" i="2" s="1"/>
  <c r="E173" i="2"/>
  <c r="T173" i="2" s="1"/>
  <c r="F172" i="2"/>
  <c r="U172" i="2" s="1"/>
  <c r="E172" i="2"/>
  <c r="T172" i="2" s="1"/>
  <c r="F171" i="2"/>
  <c r="U171" i="2" s="1"/>
  <c r="E171" i="2"/>
  <c r="T171" i="2" s="1"/>
  <c r="F170" i="2"/>
  <c r="U170" i="2" s="1"/>
  <c r="E170" i="2"/>
  <c r="T170" i="2" s="1"/>
  <c r="F169" i="2"/>
  <c r="U169" i="2" s="1"/>
  <c r="E169" i="2"/>
  <c r="T169" i="2" s="1"/>
  <c r="F168" i="2"/>
  <c r="U168" i="2" s="1"/>
  <c r="E168" i="2"/>
  <c r="T168" i="2" s="1"/>
  <c r="F167" i="2"/>
  <c r="U167" i="2" s="1"/>
  <c r="E167" i="2"/>
  <c r="T167" i="2" s="1"/>
  <c r="F166" i="2"/>
  <c r="U166" i="2" s="1"/>
  <c r="E166" i="2"/>
  <c r="T166" i="2" s="1"/>
  <c r="F165" i="2"/>
  <c r="U165" i="2" s="1"/>
  <c r="E165" i="2"/>
  <c r="T165" i="2" s="1"/>
  <c r="F164" i="2"/>
  <c r="U164" i="2" s="1"/>
  <c r="E164" i="2"/>
  <c r="T164" i="2" s="1"/>
  <c r="F163" i="2"/>
  <c r="U163" i="2" s="1"/>
  <c r="E163" i="2"/>
  <c r="T163" i="2" s="1"/>
  <c r="F162" i="2"/>
  <c r="U162" i="2" s="1"/>
  <c r="E162" i="2"/>
  <c r="T162" i="2" s="1"/>
  <c r="F161" i="2"/>
  <c r="U161" i="2" s="1"/>
  <c r="E161" i="2"/>
  <c r="T161" i="2" s="1"/>
  <c r="F160" i="2"/>
  <c r="U160" i="2" s="1"/>
  <c r="E160" i="2"/>
  <c r="T160" i="2" s="1"/>
  <c r="F159" i="2"/>
  <c r="U159" i="2" s="1"/>
  <c r="E159" i="2"/>
  <c r="T159" i="2" s="1"/>
  <c r="F158" i="2"/>
  <c r="U158" i="2" s="1"/>
  <c r="E158" i="2"/>
  <c r="T158" i="2" s="1"/>
  <c r="F157" i="2"/>
  <c r="E157" i="2"/>
  <c r="F156" i="2"/>
  <c r="E156" i="2"/>
  <c r="F155" i="2"/>
  <c r="E155" i="2"/>
  <c r="F154" i="2"/>
  <c r="E154" i="2"/>
  <c r="F153" i="2"/>
  <c r="E153" i="2"/>
  <c r="F152" i="2"/>
  <c r="E152" i="2"/>
  <c r="F151" i="2"/>
  <c r="E151" i="2"/>
  <c r="F150" i="2"/>
  <c r="E150" i="2"/>
  <c r="F149" i="2"/>
  <c r="E149" i="2"/>
  <c r="F148" i="2"/>
  <c r="E148" i="2"/>
  <c r="F147" i="2"/>
  <c r="E147" i="2"/>
  <c r="F146" i="2"/>
  <c r="E146" i="2"/>
  <c r="F145" i="2"/>
  <c r="E145" i="2"/>
  <c r="F144" i="2"/>
  <c r="E144" i="2"/>
  <c r="F143" i="2"/>
  <c r="E143" i="2"/>
  <c r="F142" i="2"/>
  <c r="E142" i="2"/>
  <c r="F141" i="2"/>
  <c r="E141" i="2"/>
  <c r="F140" i="2"/>
  <c r="E140" i="2"/>
  <c r="F139" i="2"/>
  <c r="E139" i="2"/>
  <c r="F138" i="2"/>
  <c r="E138" i="2"/>
  <c r="F137" i="2"/>
  <c r="E137" i="2"/>
  <c r="F136" i="2"/>
  <c r="E136" i="2"/>
  <c r="F135" i="2"/>
  <c r="E135" i="2"/>
  <c r="F134" i="2"/>
  <c r="E134" i="2"/>
  <c r="F133" i="2"/>
  <c r="E133" i="2"/>
  <c r="F132" i="2"/>
  <c r="E132" i="2"/>
  <c r="F131" i="2"/>
  <c r="E131" i="2"/>
  <c r="F130" i="2"/>
  <c r="E130" i="2"/>
  <c r="F129" i="2"/>
  <c r="E129" i="2"/>
  <c r="F128" i="2"/>
  <c r="E128" i="2"/>
  <c r="F127" i="2"/>
  <c r="E127" i="2"/>
  <c r="F126" i="2"/>
  <c r="E126" i="2"/>
  <c r="F125" i="2"/>
  <c r="E125" i="2"/>
  <c r="F124" i="2"/>
  <c r="E124" i="2"/>
  <c r="F123" i="2"/>
  <c r="E123" i="2"/>
  <c r="F122" i="2"/>
  <c r="E122" i="2"/>
  <c r="F121" i="2"/>
  <c r="E121" i="2"/>
  <c r="F120" i="2"/>
  <c r="E120" i="2"/>
  <c r="F119" i="2"/>
  <c r="E119" i="2"/>
  <c r="F118" i="2"/>
  <c r="E118" i="2"/>
  <c r="F117" i="2"/>
  <c r="E117" i="2"/>
  <c r="F116" i="2"/>
  <c r="E116" i="2"/>
  <c r="F115" i="2"/>
  <c r="E115" i="2"/>
  <c r="F114" i="2"/>
  <c r="E114" i="2"/>
  <c r="F113" i="2"/>
  <c r="E113" i="2"/>
  <c r="F112" i="2"/>
  <c r="E112" i="2"/>
  <c r="F111" i="2"/>
  <c r="E111" i="2"/>
  <c r="F110" i="2"/>
  <c r="E110" i="2"/>
  <c r="F109" i="2"/>
  <c r="E109" i="2"/>
  <c r="F108" i="2"/>
  <c r="E108" i="2"/>
  <c r="F107" i="2"/>
  <c r="E107" i="2"/>
  <c r="F106" i="2"/>
  <c r="E106" i="2"/>
  <c r="F105" i="2"/>
  <c r="E105" i="2"/>
  <c r="F104" i="2"/>
  <c r="E104" i="2"/>
  <c r="F103" i="2"/>
  <c r="E103" i="2"/>
  <c r="F102" i="2"/>
  <c r="E102" i="2"/>
  <c r="F101" i="2"/>
  <c r="E101" i="2"/>
  <c r="F100" i="2"/>
  <c r="E100" i="2"/>
  <c r="F99" i="2"/>
  <c r="E99" i="2"/>
  <c r="F98" i="2"/>
  <c r="E98" i="2"/>
  <c r="F97" i="2"/>
  <c r="E97" i="2"/>
  <c r="F96" i="2"/>
  <c r="E96" i="2"/>
  <c r="F95" i="2"/>
  <c r="E95" i="2"/>
  <c r="F94" i="2"/>
  <c r="E94" i="2"/>
  <c r="F93" i="2"/>
  <c r="E93" i="2"/>
  <c r="F92" i="2"/>
  <c r="E92" i="2"/>
  <c r="F91" i="2"/>
  <c r="E91" i="2"/>
  <c r="F90" i="2"/>
  <c r="E90" i="2"/>
  <c r="F89" i="2"/>
  <c r="E89" i="2"/>
  <c r="F88" i="2"/>
  <c r="E88" i="2"/>
  <c r="F87" i="2"/>
  <c r="E87" i="2"/>
  <c r="F86" i="2"/>
  <c r="E86" i="2"/>
  <c r="F85" i="2"/>
  <c r="E85" i="2"/>
  <c r="F84" i="2"/>
  <c r="E84" i="2"/>
  <c r="F83" i="2"/>
  <c r="E83" i="2"/>
  <c r="F82" i="2"/>
  <c r="E82" i="2"/>
  <c r="F81" i="2"/>
  <c r="E81" i="2"/>
  <c r="F80" i="2"/>
  <c r="E80" i="2"/>
  <c r="F79" i="2"/>
  <c r="E79" i="2"/>
  <c r="F78" i="2"/>
  <c r="E78" i="2"/>
  <c r="F77" i="2"/>
  <c r="E77" i="2"/>
  <c r="F76" i="2"/>
  <c r="E76" i="2"/>
  <c r="F75" i="2"/>
  <c r="E75" i="2"/>
  <c r="F74" i="2"/>
  <c r="E74" i="2"/>
  <c r="F73" i="2"/>
  <c r="E73" i="2"/>
  <c r="F72" i="2"/>
  <c r="E72" i="2"/>
  <c r="F71" i="2"/>
  <c r="E71" i="2"/>
  <c r="F70" i="2"/>
  <c r="E70" i="2"/>
  <c r="F69" i="2"/>
  <c r="E69" i="2"/>
  <c r="F68" i="2"/>
  <c r="E68" i="2"/>
  <c r="F67" i="2"/>
  <c r="E67" i="2"/>
  <c r="F66" i="2"/>
  <c r="E66" i="2"/>
  <c r="F65" i="2"/>
  <c r="E65" i="2"/>
  <c r="F64" i="2"/>
  <c r="E64" i="2"/>
  <c r="F63" i="2"/>
  <c r="E63" i="2"/>
  <c r="F62" i="2"/>
  <c r="E62" i="2"/>
  <c r="F61" i="2"/>
  <c r="E61" i="2"/>
  <c r="F60" i="2"/>
  <c r="E60" i="2"/>
  <c r="F59" i="2"/>
  <c r="E59" i="2"/>
  <c r="F58" i="2"/>
  <c r="E58" i="2"/>
  <c r="F57" i="2"/>
  <c r="E57" i="2"/>
  <c r="F56" i="2"/>
  <c r="E56" i="2"/>
  <c r="F55" i="2"/>
  <c r="E55" i="2"/>
  <c r="F54" i="2"/>
  <c r="E54" i="2"/>
  <c r="F53" i="2"/>
  <c r="E53" i="2"/>
  <c r="F52" i="2"/>
  <c r="E52" i="2"/>
  <c r="F51" i="2"/>
  <c r="E51" i="2"/>
  <c r="F50" i="2"/>
  <c r="E50" i="2"/>
  <c r="F49" i="2"/>
  <c r="E49" i="2"/>
  <c r="F48" i="2"/>
  <c r="E48" i="2"/>
  <c r="F47" i="2"/>
  <c r="E47" i="2"/>
  <c r="F46" i="2"/>
  <c r="E46" i="2"/>
  <c r="F45" i="2"/>
  <c r="E45" i="2"/>
  <c r="F44" i="2"/>
  <c r="E44" i="2"/>
  <c r="F43" i="2"/>
  <c r="E43" i="2"/>
  <c r="F42" i="2"/>
  <c r="E42" i="2"/>
  <c r="F41" i="2"/>
  <c r="E41" i="2"/>
  <c r="F40" i="2"/>
  <c r="E40" i="2"/>
  <c r="F39" i="2"/>
  <c r="E39" i="2"/>
  <c r="F38" i="2"/>
  <c r="E38" i="2"/>
  <c r="F37" i="2"/>
  <c r="E37" i="2"/>
  <c r="F36" i="2"/>
  <c r="E36" i="2"/>
  <c r="F35" i="2"/>
  <c r="E35" i="2"/>
  <c r="F34" i="2"/>
  <c r="E34" i="2"/>
  <c r="F33" i="2"/>
  <c r="E33" i="2"/>
  <c r="F32" i="2"/>
  <c r="E32" i="2"/>
  <c r="F31" i="2"/>
  <c r="E31" i="2"/>
  <c r="F30" i="2"/>
  <c r="E30" i="2"/>
  <c r="F29" i="2"/>
  <c r="E29" i="2"/>
  <c r="F28" i="2"/>
  <c r="E28" i="2"/>
  <c r="F27" i="2"/>
  <c r="E27" i="2"/>
  <c r="F26" i="2"/>
  <c r="E26" i="2"/>
  <c r="F25" i="2"/>
  <c r="E25" i="2"/>
  <c r="F24" i="2"/>
  <c r="E24" i="2"/>
  <c r="F23" i="2"/>
  <c r="E23" i="2"/>
  <c r="F22" i="2"/>
  <c r="E22" i="2"/>
  <c r="F21" i="2"/>
  <c r="E21" i="2"/>
  <c r="F20" i="2"/>
  <c r="E20" i="2"/>
  <c r="F19" i="2"/>
  <c r="E19" i="2"/>
  <c r="F18" i="2"/>
  <c r="E18" i="2"/>
  <c r="F17" i="2"/>
  <c r="E17" i="2"/>
  <c r="F16" i="2"/>
  <c r="E16" i="2"/>
  <c r="F15" i="2"/>
  <c r="E15" i="2"/>
  <c r="F14" i="2"/>
  <c r="E14" i="2"/>
  <c r="F13" i="2"/>
  <c r="E13" i="2"/>
  <c r="F12" i="2"/>
  <c r="E12" i="2"/>
  <c r="F11" i="2"/>
  <c r="E11" i="2"/>
  <c r="F10" i="2"/>
  <c r="E10" i="2"/>
  <c r="F9" i="2"/>
  <c r="E9" i="2"/>
  <c r="F8" i="2"/>
  <c r="E8" i="2"/>
  <c r="F7" i="2"/>
  <c r="E7" i="2"/>
  <c r="F6" i="2"/>
  <c r="E6" i="2"/>
  <c r="F5" i="2"/>
  <c r="E5" i="2"/>
  <c r="F4" i="2"/>
  <c r="E4" i="2"/>
  <c r="F3" i="2"/>
  <c r="E3" i="2"/>
  <c r="G57" i="1" l="1"/>
  <c r="U57" i="1" s="1"/>
  <c r="G60" i="1"/>
  <c r="H60" i="1" s="1"/>
  <c r="G58" i="1"/>
  <c r="H58" i="1" s="1"/>
  <c r="G59" i="1"/>
  <c r="U59" i="1" s="1"/>
  <c r="G182" i="2"/>
  <c r="H182" i="2" s="1"/>
  <c r="J182" i="2" s="1"/>
  <c r="G56" i="1"/>
  <c r="U56" i="1" s="1"/>
  <c r="G14" i="2"/>
  <c r="H14" i="2" s="1"/>
  <c r="I14" i="2" s="1"/>
  <c r="G22" i="2"/>
  <c r="H22" i="2" s="1"/>
  <c r="I22" i="2" s="1"/>
  <c r="G191" i="2"/>
  <c r="H191" i="2" s="1"/>
  <c r="J191" i="2" s="1"/>
  <c r="G183" i="2"/>
  <c r="G178" i="2"/>
  <c r="T178" i="2"/>
  <c r="G143" i="2"/>
  <c r="H143" i="2" s="1"/>
  <c r="J143" i="2" s="1"/>
  <c r="G8" i="2"/>
  <c r="H8" i="2" s="1"/>
  <c r="J8" i="2" s="1"/>
  <c r="G40" i="2"/>
  <c r="H40" i="2" s="1"/>
  <c r="J40" i="2" s="1"/>
  <c r="G88" i="2"/>
  <c r="H88" i="2" s="1"/>
  <c r="J88" i="2" s="1"/>
  <c r="G92" i="2"/>
  <c r="H92" i="2" s="1"/>
  <c r="J92" i="2" s="1"/>
  <c r="G96" i="2"/>
  <c r="H96" i="2" s="1"/>
  <c r="J96" i="2" s="1"/>
  <c r="G100" i="2"/>
  <c r="H100" i="2" s="1"/>
  <c r="J100" i="2" s="1"/>
  <c r="G104" i="2"/>
  <c r="H104" i="2" s="1"/>
  <c r="J104" i="2" s="1"/>
  <c r="G148" i="2"/>
  <c r="H148" i="2" s="1"/>
  <c r="J148" i="2" s="1"/>
  <c r="G164" i="2"/>
  <c r="G49" i="2"/>
  <c r="H49" i="2" s="1"/>
  <c r="I49" i="2" s="1"/>
  <c r="G15" i="2"/>
  <c r="H15" i="2" s="1"/>
  <c r="J15" i="2" s="1"/>
  <c r="G55" i="2"/>
  <c r="H55" i="2" s="1"/>
  <c r="J55" i="2" s="1"/>
  <c r="G59" i="2"/>
  <c r="H59" i="2" s="1"/>
  <c r="J59" i="2" s="1"/>
  <c r="G79" i="2"/>
  <c r="H79" i="2" s="1"/>
  <c r="J79" i="2" s="1"/>
  <c r="G87" i="2"/>
  <c r="H87" i="2" s="1"/>
  <c r="J87" i="2" s="1"/>
  <c r="G91" i="2"/>
  <c r="H91" i="2" s="1"/>
  <c r="J91" i="2" s="1"/>
  <c r="G95" i="2"/>
  <c r="H95" i="2" s="1"/>
  <c r="J95" i="2" s="1"/>
  <c r="G103" i="2"/>
  <c r="H103" i="2" s="1"/>
  <c r="J103" i="2" s="1"/>
  <c r="G175" i="2"/>
  <c r="G172" i="2"/>
  <c r="G179" i="2"/>
  <c r="H179" i="2" s="1"/>
  <c r="J179" i="2" s="1"/>
  <c r="G21" i="2"/>
  <c r="H21" i="2" s="1"/>
  <c r="J21" i="2" s="1"/>
  <c r="G52" i="2"/>
  <c r="H52" i="2" s="1"/>
  <c r="J52" i="2" s="1"/>
  <c r="G56" i="2"/>
  <c r="H56" i="2" s="1"/>
  <c r="J56" i="2" s="1"/>
  <c r="G64" i="2"/>
  <c r="H64" i="2" s="1"/>
  <c r="J64" i="2" s="1"/>
  <c r="G72" i="2"/>
  <c r="H72" i="2" s="1"/>
  <c r="J72" i="2" s="1"/>
  <c r="G188" i="2"/>
  <c r="H188" i="2" s="1"/>
  <c r="J188" i="2" s="1"/>
  <c r="G192" i="2"/>
  <c r="H192" i="2" s="1"/>
  <c r="J192" i="2" s="1"/>
  <c r="G26" i="2"/>
  <c r="H26" i="2" s="1"/>
  <c r="I26" i="2" s="1"/>
  <c r="G30" i="2"/>
  <c r="H30" i="2" s="1"/>
  <c r="J30" i="2" s="1"/>
  <c r="G185" i="2"/>
  <c r="H185" i="2" s="1"/>
  <c r="J185" i="2" s="1"/>
  <c r="G74" i="2"/>
  <c r="H74" i="2" s="1"/>
  <c r="J74" i="2" s="1"/>
  <c r="G78" i="2"/>
  <c r="H78" i="2" s="1"/>
  <c r="I78" i="2" s="1"/>
  <c r="G106" i="2"/>
  <c r="H106" i="2" s="1"/>
  <c r="I106" i="2" s="1"/>
  <c r="G110" i="2"/>
  <c r="H110" i="2" s="1"/>
  <c r="I110" i="2" s="1"/>
  <c r="G114" i="2"/>
  <c r="H114" i="2" s="1"/>
  <c r="J114" i="2" s="1"/>
  <c r="G118" i="2"/>
  <c r="H118" i="2" s="1"/>
  <c r="I118" i="2" s="1"/>
  <c r="G122" i="2"/>
  <c r="H122" i="2" s="1"/>
  <c r="J122" i="2" s="1"/>
  <c r="G126" i="2"/>
  <c r="H126" i="2" s="1"/>
  <c r="J126" i="2" s="1"/>
  <c r="G130" i="2"/>
  <c r="H130" i="2" s="1"/>
  <c r="J130" i="2" s="1"/>
  <c r="G138" i="2"/>
  <c r="H138" i="2" s="1"/>
  <c r="J138" i="2" s="1"/>
  <c r="G146" i="2"/>
  <c r="H146" i="2" s="1"/>
  <c r="J146" i="2" s="1"/>
  <c r="G150" i="2"/>
  <c r="H150" i="2" s="1"/>
  <c r="J150" i="2" s="1"/>
  <c r="G154" i="2"/>
  <c r="H154" i="2" s="1"/>
  <c r="J154" i="2" s="1"/>
  <c r="G158" i="2"/>
  <c r="G166" i="2"/>
  <c r="G170" i="2"/>
  <c r="G174" i="2"/>
  <c r="G33" i="2"/>
  <c r="H33" i="2" s="1"/>
  <c r="I33" i="2" s="1"/>
  <c r="G10" i="2"/>
  <c r="H10" i="2" s="1"/>
  <c r="I10" i="2" s="1"/>
  <c r="J2" i="2"/>
  <c r="G11" i="2"/>
  <c r="H11" i="2" s="1"/>
  <c r="J11" i="2" s="1"/>
  <c r="G18" i="2"/>
  <c r="H18" i="2" s="1"/>
  <c r="I18" i="2" s="1"/>
  <c r="G34" i="2"/>
  <c r="H34" i="2" s="1"/>
  <c r="I34" i="2" s="1"/>
  <c r="G38" i="2"/>
  <c r="H38" i="2" s="1"/>
  <c r="J38" i="2" s="1"/>
  <c r="G42" i="2"/>
  <c r="H42" i="2" s="1"/>
  <c r="J42" i="2" s="1"/>
  <c r="G46" i="2"/>
  <c r="H46" i="2" s="1"/>
  <c r="I46" i="2" s="1"/>
  <c r="G109" i="2"/>
  <c r="H109" i="2" s="1"/>
  <c r="J109" i="2" s="1"/>
  <c r="G117" i="2"/>
  <c r="H117" i="2" s="1"/>
  <c r="J117" i="2" s="1"/>
  <c r="G121" i="2"/>
  <c r="H121" i="2" s="1"/>
  <c r="J121" i="2" s="1"/>
  <c r="G125" i="2"/>
  <c r="H125" i="2" s="1"/>
  <c r="J125" i="2" s="1"/>
  <c r="G129" i="2"/>
  <c r="H129" i="2" s="1"/>
  <c r="J129" i="2" s="1"/>
  <c r="G137" i="2"/>
  <c r="H137" i="2" s="1"/>
  <c r="J137" i="2" s="1"/>
  <c r="G141" i="2"/>
  <c r="H141" i="2" s="1"/>
  <c r="J141" i="2" s="1"/>
  <c r="G145" i="2"/>
  <c r="H145" i="2" s="1"/>
  <c r="J145" i="2" s="1"/>
  <c r="G149" i="2"/>
  <c r="H149" i="2" s="1"/>
  <c r="J149" i="2" s="1"/>
  <c r="G157" i="2"/>
  <c r="H157" i="2" s="1"/>
  <c r="J157" i="2" s="1"/>
  <c r="G165" i="2"/>
  <c r="G169" i="2"/>
  <c r="G176" i="2"/>
  <c r="G180" i="2"/>
  <c r="H180" i="2" s="1"/>
  <c r="J180" i="2" s="1"/>
  <c r="G187" i="2"/>
  <c r="H187" i="2" s="1"/>
  <c r="J187" i="2" s="1"/>
  <c r="G184" i="2"/>
  <c r="H184" i="2" s="1"/>
  <c r="I184" i="2" s="1"/>
  <c r="G16" i="2"/>
  <c r="H16" i="2" s="1"/>
  <c r="J16" i="2" s="1"/>
  <c r="G5" i="2"/>
  <c r="H5" i="2" s="1"/>
  <c r="I5" i="2" s="1"/>
  <c r="G9" i="2"/>
  <c r="H9" i="2" s="1"/>
  <c r="J9" i="2" s="1"/>
  <c r="G60" i="2"/>
  <c r="H60" i="2" s="1"/>
  <c r="J60" i="2" s="1"/>
  <c r="G68" i="2"/>
  <c r="H68" i="2" s="1"/>
  <c r="J68" i="2" s="1"/>
  <c r="G69" i="2"/>
  <c r="H69" i="2" s="1"/>
  <c r="J69" i="2" s="1"/>
  <c r="G84" i="2"/>
  <c r="H84" i="2" s="1"/>
  <c r="J84" i="2" s="1"/>
  <c r="G190" i="2"/>
  <c r="H190" i="2" s="1"/>
  <c r="J190" i="2" s="1"/>
  <c r="G3" i="2"/>
  <c r="H3" i="2" s="1"/>
  <c r="I3" i="2" s="1"/>
  <c r="G7" i="2"/>
  <c r="H7" i="2" s="1"/>
  <c r="J7" i="2" s="1"/>
  <c r="G37" i="2"/>
  <c r="H37" i="2" s="1"/>
  <c r="G44" i="2"/>
  <c r="H44" i="2" s="1"/>
  <c r="J44" i="2" s="1"/>
  <c r="G48" i="2"/>
  <c r="H48" i="2" s="1"/>
  <c r="J48" i="2" s="1"/>
  <c r="G67" i="2"/>
  <c r="H67" i="2" s="1"/>
  <c r="J67" i="2" s="1"/>
  <c r="G71" i="2"/>
  <c r="H71" i="2" s="1"/>
  <c r="J71" i="2" s="1"/>
  <c r="G86" i="2"/>
  <c r="H86" i="2" s="1"/>
  <c r="I86" i="2" s="1"/>
  <c r="G90" i="2"/>
  <c r="H90" i="2" s="1"/>
  <c r="J90" i="2" s="1"/>
  <c r="G94" i="2"/>
  <c r="H94" i="2" s="1"/>
  <c r="J94" i="2" s="1"/>
  <c r="G98" i="2"/>
  <c r="H98" i="2" s="1"/>
  <c r="J98" i="2" s="1"/>
  <c r="G102" i="2"/>
  <c r="H102" i="2" s="1"/>
  <c r="J102" i="2" s="1"/>
  <c r="G177" i="2"/>
  <c r="G12" i="2"/>
  <c r="H12" i="2" s="1"/>
  <c r="J12" i="2" s="1"/>
  <c r="G19" i="2"/>
  <c r="H19" i="2" s="1"/>
  <c r="I19" i="2" s="1"/>
  <c r="G23" i="2"/>
  <c r="H23" i="2" s="1"/>
  <c r="I23" i="2" s="1"/>
  <c r="G31" i="2"/>
  <c r="H31" i="2" s="1"/>
  <c r="I31" i="2" s="1"/>
  <c r="G53" i="2"/>
  <c r="H53" i="2" s="1"/>
  <c r="J53" i="2" s="1"/>
  <c r="G61" i="2"/>
  <c r="H61" i="2" s="1"/>
  <c r="J61" i="2" s="1"/>
  <c r="G76" i="2"/>
  <c r="H76" i="2" s="1"/>
  <c r="J76" i="2" s="1"/>
  <c r="G80" i="2"/>
  <c r="H80" i="2" s="1"/>
  <c r="J80" i="2" s="1"/>
  <c r="G107" i="2"/>
  <c r="H107" i="2" s="1"/>
  <c r="J107" i="2" s="1"/>
  <c r="G111" i="2"/>
  <c r="H111" i="2" s="1"/>
  <c r="I111" i="2" s="1"/>
  <c r="G115" i="2"/>
  <c r="H115" i="2" s="1"/>
  <c r="I115" i="2" s="1"/>
  <c r="G119" i="2"/>
  <c r="H119" i="2" s="1"/>
  <c r="J119" i="2" s="1"/>
  <c r="G123" i="2"/>
  <c r="H123" i="2" s="1"/>
  <c r="J123" i="2" s="1"/>
  <c r="G127" i="2"/>
  <c r="H127" i="2" s="1"/>
  <c r="J127" i="2" s="1"/>
  <c r="G131" i="2"/>
  <c r="H131" i="2" s="1"/>
  <c r="J131" i="2" s="1"/>
  <c r="G135" i="2"/>
  <c r="H135" i="2" s="1"/>
  <c r="I135" i="2" s="1"/>
  <c r="G139" i="2"/>
  <c r="H139" i="2" s="1"/>
  <c r="J139" i="2" s="1"/>
  <c r="G147" i="2"/>
  <c r="H147" i="2" s="1"/>
  <c r="J147" i="2" s="1"/>
  <c r="G151" i="2"/>
  <c r="H151" i="2" s="1"/>
  <c r="J151" i="2" s="1"/>
  <c r="G155" i="2"/>
  <c r="H155" i="2" s="1"/>
  <c r="J155" i="2" s="1"/>
  <c r="G159" i="2"/>
  <c r="G163" i="2"/>
  <c r="G167" i="2"/>
  <c r="G171" i="2"/>
  <c r="G13" i="2"/>
  <c r="H13" i="2" s="1"/>
  <c r="J13" i="2" s="1"/>
  <c r="G20" i="2"/>
  <c r="H20" i="2" s="1"/>
  <c r="J20" i="2" s="1"/>
  <c r="G24" i="2"/>
  <c r="H24" i="2" s="1"/>
  <c r="J24" i="2" s="1"/>
  <c r="G28" i="2"/>
  <c r="H28" i="2" s="1"/>
  <c r="J28" i="2" s="1"/>
  <c r="G32" i="2"/>
  <c r="H32" i="2" s="1"/>
  <c r="J32" i="2" s="1"/>
  <c r="G54" i="2"/>
  <c r="H54" i="2" s="1"/>
  <c r="J54" i="2" s="1"/>
  <c r="G62" i="2"/>
  <c r="H62" i="2" s="1"/>
  <c r="I62" i="2" s="1"/>
  <c r="G73" i="2"/>
  <c r="H73" i="2" s="1"/>
  <c r="J73" i="2" s="1"/>
  <c r="G81" i="2"/>
  <c r="H81" i="2" s="1"/>
  <c r="J81" i="2" s="1"/>
  <c r="G108" i="2"/>
  <c r="H108" i="2" s="1"/>
  <c r="J108" i="2" s="1"/>
  <c r="G112" i="2"/>
  <c r="H112" i="2" s="1"/>
  <c r="I112" i="2" s="1"/>
  <c r="G116" i="2"/>
  <c r="H116" i="2" s="1"/>
  <c r="J116" i="2" s="1"/>
  <c r="G120" i="2"/>
  <c r="H120" i="2" s="1"/>
  <c r="J120" i="2" s="1"/>
  <c r="G124" i="2"/>
  <c r="H124" i="2" s="1"/>
  <c r="J124" i="2" s="1"/>
  <c r="G128" i="2"/>
  <c r="H128" i="2" s="1"/>
  <c r="I128" i="2" s="1"/>
  <c r="G132" i="2"/>
  <c r="H132" i="2" s="1"/>
  <c r="J132" i="2" s="1"/>
  <c r="G136" i="2"/>
  <c r="H136" i="2" s="1"/>
  <c r="J136" i="2" s="1"/>
  <c r="G140" i="2"/>
  <c r="H140" i="2" s="1"/>
  <c r="J140" i="2" s="1"/>
  <c r="G144" i="2"/>
  <c r="H144" i="2" s="1"/>
  <c r="J144" i="2" s="1"/>
  <c r="G152" i="2"/>
  <c r="H152" i="2" s="1"/>
  <c r="J152" i="2" s="1"/>
  <c r="G156" i="2"/>
  <c r="G160" i="2"/>
  <c r="G168" i="2"/>
  <c r="G6" i="2"/>
  <c r="H6" i="2" s="1"/>
  <c r="I6" i="2" s="1"/>
  <c r="G17" i="2"/>
  <c r="H17" i="2" s="1"/>
  <c r="J17" i="2" s="1"/>
  <c r="G36" i="2"/>
  <c r="H36" i="2" s="1"/>
  <c r="I36" i="2" s="1"/>
  <c r="G43" i="2"/>
  <c r="H43" i="2" s="1"/>
  <c r="J43" i="2" s="1"/>
  <c r="G66" i="2"/>
  <c r="H66" i="2" s="1"/>
  <c r="J66" i="2" s="1"/>
  <c r="G85" i="2"/>
  <c r="H85" i="2" s="1"/>
  <c r="J85" i="2" s="1"/>
  <c r="G93" i="2"/>
  <c r="H93" i="2" s="1"/>
  <c r="J93" i="2" s="1"/>
  <c r="G97" i="2"/>
  <c r="H97" i="2" s="1"/>
  <c r="J97" i="2" s="1"/>
  <c r="G101" i="2"/>
  <c r="H101" i="2" s="1"/>
  <c r="J101" i="2" s="1"/>
  <c r="G25" i="2"/>
  <c r="H25" i="2" s="1"/>
  <c r="I25" i="2" s="1"/>
  <c r="G99" i="2"/>
  <c r="H99" i="2" s="1"/>
  <c r="J99" i="2" s="1"/>
  <c r="G105" i="2"/>
  <c r="H105" i="2" s="1"/>
  <c r="J105" i="2" s="1"/>
  <c r="G113" i="2"/>
  <c r="H113" i="2" s="1"/>
  <c r="I113" i="2" s="1"/>
  <c r="G134" i="2"/>
  <c r="H134" i="2" s="1"/>
  <c r="J134" i="2" s="1"/>
  <c r="G153" i="2"/>
  <c r="H153" i="2" s="1"/>
  <c r="J153" i="2" s="1"/>
  <c r="G162" i="2"/>
  <c r="G173" i="2"/>
  <c r="G181" i="2"/>
  <c r="H181" i="2" s="1"/>
  <c r="I181" i="2" s="1"/>
  <c r="G29" i="2"/>
  <c r="H29" i="2" s="1"/>
  <c r="I29" i="2" s="1"/>
  <c r="G39" i="2"/>
  <c r="H39" i="2" s="1"/>
  <c r="J39" i="2" s="1"/>
  <c r="G63" i="2"/>
  <c r="H63" i="2" s="1"/>
  <c r="J63" i="2" s="1"/>
  <c r="G70" i="2"/>
  <c r="H70" i="2" s="1"/>
  <c r="I70" i="2" s="1"/>
  <c r="G77" i="2"/>
  <c r="H77" i="2" s="1"/>
  <c r="J77" i="2" s="1"/>
  <c r="G4" i="2"/>
  <c r="H4" i="2" s="1"/>
  <c r="I4" i="2" s="1"/>
  <c r="G27" i="2"/>
  <c r="H27" i="2" s="1"/>
  <c r="J27" i="2" s="1"/>
  <c r="G50" i="2"/>
  <c r="H50" i="2" s="1"/>
  <c r="I50" i="2" s="1"/>
  <c r="G57" i="2"/>
  <c r="H57" i="2" s="1"/>
  <c r="J57" i="2" s="1"/>
  <c r="G75" i="2"/>
  <c r="H75" i="2" s="1"/>
  <c r="I75" i="2" s="1"/>
  <c r="G82" i="2"/>
  <c r="H82" i="2" s="1"/>
  <c r="I82" i="2" s="1"/>
  <c r="G89" i="2"/>
  <c r="H89" i="2" s="1"/>
  <c r="J89" i="2" s="1"/>
  <c r="G35" i="2"/>
  <c r="H35" i="2" s="1"/>
  <c r="I35" i="2" s="1"/>
  <c r="G47" i="2"/>
  <c r="H47" i="2" s="1"/>
  <c r="I47" i="2" s="1"/>
  <c r="G51" i="2"/>
  <c r="H51" i="2" s="1"/>
  <c r="J51" i="2" s="1"/>
  <c r="G58" i="2"/>
  <c r="H58" i="2" s="1"/>
  <c r="J58" i="2" s="1"/>
  <c r="G65" i="2"/>
  <c r="H65" i="2" s="1"/>
  <c r="J65" i="2" s="1"/>
  <c r="G83" i="2"/>
  <c r="H83" i="2" s="1"/>
  <c r="I83" i="2" s="1"/>
  <c r="G133" i="2"/>
  <c r="H133" i="2" s="1"/>
  <c r="J133" i="2" s="1"/>
  <c r="G142" i="2"/>
  <c r="H142" i="2" s="1"/>
  <c r="I142" i="2" s="1"/>
  <c r="G161" i="2"/>
  <c r="G186" i="2"/>
  <c r="H186" i="2" s="1"/>
  <c r="J186" i="2" s="1"/>
  <c r="G189" i="2"/>
  <c r="H189" i="2" s="1"/>
  <c r="I189" i="2" s="1"/>
  <c r="G41" i="2"/>
  <c r="H41" i="2" s="1"/>
  <c r="G45" i="2"/>
  <c r="H45" i="2" s="1"/>
  <c r="H57" i="1" l="1"/>
  <c r="C57" i="22" s="1"/>
  <c r="U60" i="1"/>
  <c r="J58" i="1"/>
  <c r="X58" i="1" s="1"/>
  <c r="C58" i="22"/>
  <c r="H59" i="1"/>
  <c r="V59" i="1" s="1"/>
  <c r="U58" i="1"/>
  <c r="H183" i="2"/>
  <c r="J183" i="2" s="1"/>
  <c r="H56" i="1"/>
  <c r="J14" i="2"/>
  <c r="J22" i="2"/>
  <c r="I95" i="2"/>
  <c r="J5" i="2"/>
  <c r="I91" i="2"/>
  <c r="I88" i="2"/>
  <c r="I191" i="2"/>
  <c r="I58" i="1"/>
  <c r="W58" i="1" s="1"/>
  <c r="V58" i="1"/>
  <c r="I60" i="1"/>
  <c r="W60" i="1" s="1"/>
  <c r="V60" i="1"/>
  <c r="J60" i="1"/>
  <c r="X60" i="1" s="1"/>
  <c r="J118" i="2"/>
  <c r="I100" i="2"/>
  <c r="H171" i="2"/>
  <c r="I171" i="2" s="1"/>
  <c r="X171" i="2" s="1"/>
  <c r="V171" i="2"/>
  <c r="H172" i="2"/>
  <c r="I172" i="2" s="1"/>
  <c r="X172" i="2" s="1"/>
  <c r="V172" i="2"/>
  <c r="H178" i="2"/>
  <c r="V178" i="2"/>
  <c r="H162" i="2"/>
  <c r="I162" i="2" s="1"/>
  <c r="X162" i="2" s="1"/>
  <c r="V162" i="2"/>
  <c r="H168" i="2"/>
  <c r="I168" i="2" s="1"/>
  <c r="X168" i="2" s="1"/>
  <c r="V168" i="2"/>
  <c r="H176" i="2"/>
  <c r="I176" i="2" s="1"/>
  <c r="X176" i="2" s="1"/>
  <c r="V176" i="2"/>
  <c r="H175" i="2"/>
  <c r="I175" i="2" s="1"/>
  <c r="X175" i="2" s="1"/>
  <c r="V175" i="2"/>
  <c r="I104" i="2"/>
  <c r="H173" i="2"/>
  <c r="I173" i="2" s="1"/>
  <c r="X173" i="2" s="1"/>
  <c r="V173" i="2"/>
  <c r="H161" i="2"/>
  <c r="J161" i="2" s="1"/>
  <c r="Y161" i="2" s="1"/>
  <c r="V161" i="2"/>
  <c r="H160" i="2"/>
  <c r="V160" i="2"/>
  <c r="H156" i="2"/>
  <c r="J156" i="2" s="1"/>
  <c r="H159" i="2"/>
  <c r="I159" i="2" s="1"/>
  <c r="X159" i="2" s="1"/>
  <c r="V159" i="2"/>
  <c r="H174" i="2"/>
  <c r="I174" i="2" s="1"/>
  <c r="X174" i="2" s="1"/>
  <c r="V174" i="2"/>
  <c r="H177" i="2"/>
  <c r="V177" i="2"/>
  <c r="H170" i="2"/>
  <c r="J170" i="2" s="1"/>
  <c r="Y170" i="2" s="1"/>
  <c r="V170" i="2"/>
  <c r="H167" i="2"/>
  <c r="I167" i="2" s="1"/>
  <c r="X167" i="2" s="1"/>
  <c r="V167" i="2"/>
  <c r="H166" i="2"/>
  <c r="I166" i="2" s="1"/>
  <c r="X166" i="2" s="1"/>
  <c r="V166" i="2"/>
  <c r="H163" i="2"/>
  <c r="J163" i="2" s="1"/>
  <c r="Y163" i="2" s="1"/>
  <c r="V163" i="2"/>
  <c r="H169" i="2"/>
  <c r="V169" i="2"/>
  <c r="H158" i="2"/>
  <c r="I158" i="2" s="1"/>
  <c r="X158" i="2" s="1"/>
  <c r="V158" i="2"/>
  <c r="H165" i="2"/>
  <c r="I165" i="2" s="1"/>
  <c r="X165" i="2" s="1"/>
  <c r="V165" i="2"/>
  <c r="H164" i="2"/>
  <c r="J164" i="2" s="1"/>
  <c r="Y164" i="2" s="1"/>
  <c r="V164" i="2"/>
  <c r="I56" i="2"/>
  <c r="J181" i="2"/>
  <c r="J110" i="2"/>
  <c r="I190" i="2"/>
  <c r="I148" i="2"/>
  <c r="I72" i="2"/>
  <c r="J34" i="2"/>
  <c r="J106" i="2"/>
  <c r="I143" i="2"/>
  <c r="I24" i="2"/>
  <c r="I120" i="2"/>
  <c r="I157" i="2"/>
  <c r="I185" i="2"/>
  <c r="I122" i="2"/>
  <c r="I90" i="2"/>
  <c r="J31" i="2"/>
  <c r="I15" i="2"/>
  <c r="I77" i="2"/>
  <c r="J82" i="2"/>
  <c r="I121" i="2"/>
  <c r="J78" i="2"/>
  <c r="I114" i="2"/>
  <c r="I154" i="2"/>
  <c r="J25" i="2"/>
  <c r="J189" i="2"/>
  <c r="I179" i="2"/>
  <c r="I145" i="2"/>
  <c r="I119" i="2"/>
  <c r="I66" i="2"/>
  <c r="J46" i="2"/>
  <c r="I74" i="2"/>
  <c r="J184" i="2"/>
  <c r="I61" i="2"/>
  <c r="I28" i="2"/>
  <c r="I192" i="2"/>
  <c r="I85" i="2"/>
  <c r="I55" i="2"/>
  <c r="I98" i="2"/>
  <c r="I53" i="2"/>
  <c r="I32" i="2"/>
  <c r="I40" i="2"/>
  <c r="J75" i="2"/>
  <c r="J3" i="2"/>
  <c r="I129" i="2"/>
  <c r="I96" i="2"/>
  <c r="J49" i="2"/>
  <c r="I8" i="2"/>
  <c r="I7" i="2"/>
  <c r="J70" i="2"/>
  <c r="I130" i="2"/>
  <c r="I138" i="2"/>
  <c r="I60" i="2"/>
  <c r="I116" i="2"/>
  <c r="I92" i="2"/>
  <c r="I150" i="2"/>
  <c r="I79" i="2"/>
  <c r="I27" i="2"/>
  <c r="I16" i="2"/>
  <c r="I94" i="2"/>
  <c r="I97" i="2"/>
  <c r="I59" i="2"/>
  <c r="I30" i="2"/>
  <c r="J33" i="2"/>
  <c r="J26" i="2"/>
  <c r="I149" i="2"/>
  <c r="I146" i="2"/>
  <c r="I93" i="2"/>
  <c r="I87" i="2"/>
  <c r="I54" i="2"/>
  <c r="I44" i="2"/>
  <c r="I117" i="2"/>
  <c r="I124" i="2"/>
  <c r="J142" i="2"/>
  <c r="I21" i="2"/>
  <c r="J62" i="2"/>
  <c r="I58" i="2"/>
  <c r="J10" i="2"/>
  <c r="I103" i="2"/>
  <c r="J128" i="2"/>
  <c r="I127" i="2"/>
  <c r="I109" i="2"/>
  <c r="I76" i="2"/>
  <c r="I123" i="2"/>
  <c r="I52" i="2"/>
  <c r="I84" i="2"/>
  <c r="I69" i="2"/>
  <c r="J18" i="2"/>
  <c r="I51" i="2"/>
  <c r="I63" i="2"/>
  <c r="I9" i="2"/>
  <c r="I125" i="2"/>
  <c r="I57" i="2"/>
  <c r="I64" i="2"/>
  <c r="J4" i="2"/>
  <c r="I67" i="2"/>
  <c r="I147" i="2"/>
  <c r="I188" i="2"/>
  <c r="I20" i="2"/>
  <c r="I65" i="2"/>
  <c r="J111" i="2"/>
  <c r="I126" i="2"/>
  <c r="J23" i="2"/>
  <c r="I42" i="2"/>
  <c r="J135" i="2"/>
  <c r="I134" i="2"/>
  <c r="I43" i="2"/>
  <c r="I108" i="2"/>
  <c r="I38" i="2"/>
  <c r="I151" i="2"/>
  <c r="I131" i="2"/>
  <c r="I141" i="2"/>
  <c r="I102" i="2"/>
  <c r="I140" i="2"/>
  <c r="I182" i="2"/>
  <c r="I137" i="2"/>
  <c r="J19" i="2"/>
  <c r="J35" i="2"/>
  <c r="J86" i="2"/>
  <c r="J112" i="2"/>
  <c r="I180" i="2"/>
  <c r="I71" i="2"/>
  <c r="J115" i="2"/>
  <c r="J113" i="2"/>
  <c r="I68" i="2"/>
  <c r="I11" i="2"/>
  <c r="I144" i="2"/>
  <c r="I187" i="2"/>
  <c r="I186" i="2"/>
  <c r="I13" i="2"/>
  <c r="J36" i="2"/>
  <c r="I12" i="2"/>
  <c r="I133" i="2"/>
  <c r="I48" i="2"/>
  <c r="I81" i="2"/>
  <c r="I152" i="2"/>
  <c r="I37" i="2"/>
  <c r="J37" i="2"/>
  <c r="I17" i="2"/>
  <c r="I73" i="2"/>
  <c r="I132" i="2"/>
  <c r="I139" i="2"/>
  <c r="I155" i="2"/>
  <c r="I107" i="2"/>
  <c r="J83" i="2"/>
  <c r="J6" i="2"/>
  <c r="I136" i="2"/>
  <c r="I101" i="2"/>
  <c r="I80" i="2"/>
  <c r="I99" i="2"/>
  <c r="J47" i="2"/>
  <c r="I39" i="2"/>
  <c r="I153" i="2"/>
  <c r="J50" i="2"/>
  <c r="J29" i="2"/>
  <c r="I89" i="2"/>
  <c r="I105" i="2"/>
  <c r="I41" i="2"/>
  <c r="J41" i="2"/>
  <c r="J45" i="2"/>
  <c r="I45" i="2"/>
  <c r="J59" i="1" l="1"/>
  <c r="X59" i="1" s="1"/>
  <c r="J57" i="1"/>
  <c r="X57" i="1" s="1"/>
  <c r="I57" i="1"/>
  <c r="W57" i="1" s="1"/>
  <c r="V57" i="1"/>
  <c r="V56" i="1"/>
  <c r="C56" i="22"/>
  <c r="I59" i="1"/>
  <c r="W59" i="1" s="1"/>
  <c r="C59" i="22"/>
  <c r="I56" i="1"/>
  <c r="W56" i="1" s="1"/>
  <c r="J56" i="1"/>
  <c r="X56" i="1" s="1"/>
  <c r="I183" i="2"/>
  <c r="I156" i="2"/>
  <c r="I160" i="2"/>
  <c r="X160" i="2" s="1"/>
  <c r="W160" i="2"/>
  <c r="I170" i="2"/>
  <c r="X170" i="2" s="1"/>
  <c r="W170" i="2"/>
  <c r="J173" i="2"/>
  <c r="Y173" i="2" s="1"/>
  <c r="W173" i="2"/>
  <c r="J172" i="2"/>
  <c r="Y172" i="2" s="1"/>
  <c r="W172" i="2"/>
  <c r="J160" i="2"/>
  <c r="Y160" i="2" s="1"/>
  <c r="J176" i="2"/>
  <c r="Y176" i="2" s="1"/>
  <c r="W176" i="2"/>
  <c r="J162" i="2"/>
  <c r="Y162" i="2" s="1"/>
  <c r="W162" i="2"/>
  <c r="I161" i="2"/>
  <c r="X161" i="2" s="1"/>
  <c r="W161" i="2"/>
  <c r="W178" i="2"/>
  <c r="J178" i="2"/>
  <c r="Y178" i="2" s="1"/>
  <c r="I178" i="2"/>
  <c r="X178" i="2" s="1"/>
  <c r="J169" i="2"/>
  <c r="Y169" i="2" s="1"/>
  <c r="W169" i="2"/>
  <c r="J175" i="2"/>
  <c r="Y175" i="2" s="1"/>
  <c r="W175" i="2"/>
  <c r="I163" i="2"/>
  <c r="X163" i="2" s="1"/>
  <c r="W163" i="2"/>
  <c r="J166" i="2"/>
  <c r="Y166" i="2" s="1"/>
  <c r="W166" i="2"/>
  <c r="I164" i="2"/>
  <c r="X164" i="2" s="1"/>
  <c r="W164" i="2"/>
  <c r="W177" i="2"/>
  <c r="J177" i="2"/>
  <c r="Y177" i="2" s="1"/>
  <c r="I177" i="2"/>
  <c r="X177" i="2" s="1"/>
  <c r="J174" i="2"/>
  <c r="Y174" i="2" s="1"/>
  <c r="W174" i="2"/>
  <c r="J159" i="2"/>
  <c r="Y159" i="2" s="1"/>
  <c r="W159" i="2"/>
  <c r="I169" i="2"/>
  <c r="X169" i="2" s="1"/>
  <c r="J168" i="2"/>
  <c r="Y168" i="2" s="1"/>
  <c r="W168" i="2"/>
  <c r="J167" i="2"/>
  <c r="Y167" i="2" s="1"/>
  <c r="W167" i="2"/>
  <c r="J165" i="2"/>
  <c r="Y165" i="2" s="1"/>
  <c r="W165" i="2"/>
  <c r="J158" i="2"/>
  <c r="Y158" i="2" s="1"/>
  <c r="W158" i="2"/>
  <c r="J171" i="2"/>
  <c r="Y171" i="2" s="1"/>
  <c r="W171" i="2"/>
  <c r="F55" i="1"/>
  <c r="T55" i="1" s="1"/>
  <c r="E55" i="1"/>
  <c r="S55" i="1" s="1"/>
  <c r="F54" i="1"/>
  <c r="T54" i="1" s="1"/>
  <c r="E54" i="1"/>
  <c r="S54" i="1" s="1"/>
  <c r="F53" i="1"/>
  <c r="T53" i="1" s="1"/>
  <c r="E53" i="1"/>
  <c r="F52" i="1"/>
  <c r="T52" i="1" s="1"/>
  <c r="E52" i="1"/>
  <c r="S52" i="1" s="1"/>
  <c r="F51" i="1"/>
  <c r="T51" i="1" s="1"/>
  <c r="E51" i="1"/>
  <c r="S51" i="1" s="1"/>
  <c r="F50" i="1"/>
  <c r="T50" i="1" s="1"/>
  <c r="E50" i="1"/>
  <c r="S50" i="1" s="1"/>
  <c r="F49" i="1"/>
  <c r="T49" i="1" s="1"/>
  <c r="E49" i="1"/>
  <c r="S49" i="1" s="1"/>
  <c r="F48" i="1"/>
  <c r="T48" i="1" s="1"/>
  <c r="E48" i="1"/>
  <c r="S48" i="1" s="1"/>
  <c r="F47" i="1"/>
  <c r="T47" i="1" s="1"/>
  <c r="E47" i="1"/>
  <c r="S47" i="1" s="1"/>
  <c r="F46" i="1"/>
  <c r="T46" i="1" s="1"/>
  <c r="E46" i="1"/>
  <c r="S46" i="1" s="1"/>
  <c r="F45" i="1"/>
  <c r="T45" i="1" s="1"/>
  <c r="E45" i="1"/>
  <c r="S45" i="1" s="1"/>
  <c r="F44" i="1"/>
  <c r="T44" i="1" s="1"/>
  <c r="E44" i="1"/>
  <c r="S44" i="1" s="1"/>
  <c r="F43" i="1"/>
  <c r="T43" i="1" s="1"/>
  <c r="E43" i="1"/>
  <c r="S43" i="1" s="1"/>
  <c r="F42" i="1"/>
  <c r="T42" i="1" s="1"/>
  <c r="E42" i="1"/>
  <c r="S42" i="1" s="1"/>
  <c r="F41" i="1"/>
  <c r="E41" i="1"/>
  <c r="F40" i="1"/>
  <c r="E40" i="1"/>
  <c r="F39" i="1"/>
  <c r="E39" i="1"/>
  <c r="F38" i="1"/>
  <c r="E38" i="1"/>
  <c r="F37" i="1"/>
  <c r="E37" i="1"/>
  <c r="F36" i="1"/>
  <c r="E36" i="1"/>
  <c r="F35" i="1"/>
  <c r="E35" i="1"/>
  <c r="F34" i="1"/>
  <c r="E34" i="1"/>
  <c r="F33" i="1"/>
  <c r="E33" i="1"/>
  <c r="F32" i="1"/>
  <c r="E32" i="1"/>
  <c r="F31" i="1"/>
  <c r="E31" i="1"/>
  <c r="F30" i="1"/>
  <c r="E30" i="1"/>
  <c r="F29" i="1"/>
  <c r="E29" i="1"/>
  <c r="F28" i="1"/>
  <c r="E28" i="1"/>
  <c r="F27" i="1"/>
  <c r="E27" i="1"/>
  <c r="F26" i="1"/>
  <c r="E26" i="1"/>
  <c r="F25" i="1"/>
  <c r="E25" i="1"/>
  <c r="F24" i="1"/>
  <c r="E24" i="1"/>
  <c r="F23" i="1"/>
  <c r="E23" i="1"/>
  <c r="F22" i="1"/>
  <c r="E22" i="1"/>
  <c r="F21" i="1"/>
  <c r="E21" i="1"/>
  <c r="F20" i="1"/>
  <c r="E20" i="1"/>
  <c r="F19" i="1"/>
  <c r="E19" i="1"/>
  <c r="F18" i="1"/>
  <c r="E18" i="1"/>
  <c r="F17" i="1"/>
  <c r="E17" i="1"/>
  <c r="F16" i="1"/>
  <c r="E16" i="1"/>
  <c r="F15" i="1"/>
  <c r="E15" i="1"/>
  <c r="F14" i="1"/>
  <c r="E14" i="1"/>
  <c r="F13" i="1"/>
  <c r="E13" i="1"/>
  <c r="F12" i="1"/>
  <c r="E12" i="1"/>
  <c r="F11" i="1"/>
  <c r="E11" i="1"/>
  <c r="F10" i="1"/>
  <c r="E10" i="1"/>
  <c r="F9" i="1"/>
  <c r="E9" i="1"/>
  <c r="F8" i="1"/>
  <c r="E8" i="1"/>
  <c r="F7" i="1"/>
  <c r="E7" i="1"/>
  <c r="F6" i="1"/>
  <c r="E6" i="1"/>
  <c r="F5" i="1"/>
  <c r="E5" i="1"/>
  <c r="F4" i="1"/>
  <c r="E4" i="1"/>
  <c r="F3" i="1"/>
  <c r="E3" i="1"/>
  <c r="F2" i="1"/>
  <c r="E2" i="1"/>
  <c r="G12" i="1" l="1"/>
  <c r="H12" i="1" s="1"/>
  <c r="C12" i="22" s="1"/>
  <c r="G24" i="1"/>
  <c r="H24" i="1" s="1"/>
  <c r="C24" i="22" s="1"/>
  <c r="G5" i="1"/>
  <c r="H5" i="1" s="1"/>
  <c r="C5" i="22" s="1"/>
  <c r="G17" i="1"/>
  <c r="H17" i="1" s="1"/>
  <c r="C17" i="22" s="1"/>
  <c r="G29" i="1"/>
  <c r="H29" i="1" s="1"/>
  <c r="C29" i="22" s="1"/>
  <c r="G6" i="1"/>
  <c r="H6" i="1" s="1"/>
  <c r="C6" i="22" s="1"/>
  <c r="G18" i="1"/>
  <c r="H18" i="1" s="1"/>
  <c r="C18" i="22" s="1"/>
  <c r="G30" i="1"/>
  <c r="H30" i="1" s="1"/>
  <c r="C30" i="22" s="1"/>
  <c r="C63" i="22"/>
  <c r="M57" i="22"/>
  <c r="G53" i="1"/>
  <c r="S53" i="1"/>
  <c r="X180" i="2"/>
  <c r="G2" i="1"/>
  <c r="H2" i="1" s="1"/>
  <c r="C2" i="22" s="1"/>
  <c r="G8" i="1"/>
  <c r="H8" i="1" s="1"/>
  <c r="G14" i="1"/>
  <c r="H14" i="1" s="1"/>
  <c r="G20" i="1"/>
  <c r="H20" i="1" s="1"/>
  <c r="G26" i="1"/>
  <c r="H26" i="1" s="1"/>
  <c r="G32" i="1"/>
  <c r="H32" i="1" s="1"/>
  <c r="G38" i="1"/>
  <c r="H38" i="1" s="1"/>
  <c r="G44" i="1"/>
  <c r="G50" i="1"/>
  <c r="G13" i="1"/>
  <c r="H13" i="1" s="1"/>
  <c r="G25" i="1"/>
  <c r="H25" i="1" s="1"/>
  <c r="G37" i="1"/>
  <c r="H37" i="1" s="1"/>
  <c r="G49" i="1"/>
  <c r="G41" i="1"/>
  <c r="H41" i="1" s="1"/>
  <c r="G9" i="1"/>
  <c r="H9" i="1" s="1"/>
  <c r="G21" i="1"/>
  <c r="H21" i="1" s="1"/>
  <c r="G33" i="1"/>
  <c r="H33" i="1" s="1"/>
  <c r="G45" i="1"/>
  <c r="G4" i="1"/>
  <c r="H4" i="1" s="1"/>
  <c r="G10" i="1"/>
  <c r="H10" i="1" s="1"/>
  <c r="G16" i="1"/>
  <c r="H16" i="1" s="1"/>
  <c r="G22" i="1"/>
  <c r="H22" i="1" s="1"/>
  <c r="G28" i="1"/>
  <c r="H28" i="1" s="1"/>
  <c r="G34" i="1"/>
  <c r="H34" i="1" s="1"/>
  <c r="G40" i="1"/>
  <c r="H40" i="1" s="1"/>
  <c r="G46" i="1"/>
  <c r="G36" i="1"/>
  <c r="H36" i="1" s="1"/>
  <c r="G42" i="1"/>
  <c r="G48" i="1"/>
  <c r="G11" i="1"/>
  <c r="H11" i="1" s="1"/>
  <c r="G35" i="1"/>
  <c r="H35" i="1" s="1"/>
  <c r="G19" i="1"/>
  <c r="H19" i="1" s="1"/>
  <c r="G23" i="1"/>
  <c r="H23" i="1" s="1"/>
  <c r="G7" i="1"/>
  <c r="H7" i="1" s="1"/>
  <c r="G31" i="1"/>
  <c r="H31" i="1" s="1"/>
  <c r="G43" i="1"/>
  <c r="G3" i="1"/>
  <c r="H3" i="1" s="1"/>
  <c r="G15" i="1"/>
  <c r="H15" i="1" s="1"/>
  <c r="G27" i="1"/>
  <c r="H27" i="1" s="1"/>
  <c r="G39" i="1"/>
  <c r="H39" i="1" s="1"/>
  <c r="G52" i="1"/>
  <c r="G47" i="1"/>
  <c r="G51" i="1"/>
  <c r="G55" i="1"/>
  <c r="U55" i="1" s="1"/>
  <c r="G54" i="1"/>
  <c r="I17" i="1" l="1"/>
  <c r="I24" i="1"/>
  <c r="I18" i="1"/>
  <c r="I5" i="1"/>
  <c r="J5" i="1"/>
  <c r="J24" i="1"/>
  <c r="J18" i="1"/>
  <c r="J12" i="1"/>
  <c r="I12" i="1"/>
  <c r="I29" i="1"/>
  <c r="J29" i="1"/>
  <c r="I30" i="1"/>
  <c r="J17" i="1"/>
  <c r="J6" i="1"/>
  <c r="I6" i="1"/>
  <c r="J30" i="1"/>
  <c r="I14" i="1"/>
  <c r="C14" i="22"/>
  <c r="J7" i="1"/>
  <c r="C7" i="22"/>
  <c r="J13" i="1"/>
  <c r="C13" i="22"/>
  <c r="J23" i="1"/>
  <c r="C23" i="22"/>
  <c r="I34" i="1"/>
  <c r="C34" i="22"/>
  <c r="J21" i="1"/>
  <c r="C21" i="22"/>
  <c r="J25" i="1"/>
  <c r="C25" i="22"/>
  <c r="I40" i="1"/>
  <c r="C40" i="22"/>
  <c r="J39" i="1"/>
  <c r="C39" i="22"/>
  <c r="J35" i="1"/>
  <c r="C35" i="22"/>
  <c r="I38" i="1"/>
  <c r="C38" i="22"/>
  <c r="J4" i="1"/>
  <c r="C4" i="22"/>
  <c r="J33" i="1"/>
  <c r="C33" i="22"/>
  <c r="J19" i="1"/>
  <c r="C19" i="22"/>
  <c r="I28" i="1"/>
  <c r="C28" i="22"/>
  <c r="J15" i="1"/>
  <c r="C15" i="22"/>
  <c r="I22" i="1"/>
  <c r="C22" i="22"/>
  <c r="J41" i="1"/>
  <c r="C41" i="22"/>
  <c r="I32" i="1"/>
  <c r="C32" i="22"/>
  <c r="J36" i="1"/>
  <c r="C36" i="22"/>
  <c r="J8" i="1"/>
  <c r="C8" i="22"/>
  <c r="I27" i="1"/>
  <c r="C27" i="22"/>
  <c r="I11" i="1"/>
  <c r="C11" i="22"/>
  <c r="J3" i="1"/>
  <c r="C3" i="22"/>
  <c r="I16" i="1"/>
  <c r="C16" i="22"/>
  <c r="I26" i="1"/>
  <c r="C26" i="22"/>
  <c r="O57" i="22"/>
  <c r="N57" i="22"/>
  <c r="Q57" i="22"/>
  <c r="P57" i="22"/>
  <c r="J31" i="1"/>
  <c r="C31" i="22"/>
  <c r="J9" i="1"/>
  <c r="C9" i="22"/>
  <c r="I10" i="1"/>
  <c r="C10" i="22"/>
  <c r="I37" i="1"/>
  <c r="C37" i="22"/>
  <c r="I20" i="1"/>
  <c r="C20" i="22"/>
  <c r="I21" i="1"/>
  <c r="J2" i="1"/>
  <c r="I2" i="1"/>
  <c r="H54" i="1"/>
  <c r="U54" i="1"/>
  <c r="J14" i="1"/>
  <c r="H50" i="1"/>
  <c r="C50" i="22" s="1"/>
  <c r="U50" i="1"/>
  <c r="H44" i="1"/>
  <c r="U44" i="1"/>
  <c r="H47" i="1"/>
  <c r="U47" i="1"/>
  <c r="H42" i="1"/>
  <c r="U42" i="1"/>
  <c r="H49" i="1"/>
  <c r="C49" i="22" s="1"/>
  <c r="U49" i="1"/>
  <c r="H45" i="1"/>
  <c r="C45" i="22" s="1"/>
  <c r="U45" i="1"/>
  <c r="H52" i="1"/>
  <c r="C52" i="22" s="1"/>
  <c r="U52" i="1"/>
  <c r="H48" i="1"/>
  <c r="U48" i="1"/>
  <c r="I36" i="1"/>
  <c r="H43" i="1"/>
  <c r="C43" i="22" s="1"/>
  <c r="U43" i="1"/>
  <c r="H51" i="1"/>
  <c r="U51" i="1"/>
  <c r="H46" i="1"/>
  <c r="U46" i="1"/>
  <c r="H53" i="1"/>
  <c r="C53" i="22" s="1"/>
  <c r="U53" i="1"/>
  <c r="J32" i="1"/>
  <c r="I19" i="1"/>
  <c r="W62" i="1"/>
  <c r="J20" i="1"/>
  <c r="J38" i="1"/>
  <c r="I8" i="1"/>
  <c r="J26" i="1"/>
  <c r="J37" i="1"/>
  <c r="J10" i="1"/>
  <c r="I25" i="1"/>
  <c r="J16" i="1"/>
  <c r="J40" i="1"/>
  <c r="I13" i="1"/>
  <c r="J27" i="1"/>
  <c r="I39" i="1"/>
  <c r="I9" i="1"/>
  <c r="I41" i="1"/>
  <c r="I15" i="1"/>
  <c r="J28" i="1"/>
  <c r="I4" i="1"/>
  <c r="J34" i="1"/>
  <c r="I33" i="1"/>
  <c r="J22" i="1"/>
  <c r="I3" i="1"/>
  <c r="I35" i="1"/>
  <c r="J11" i="1"/>
  <c r="I7" i="1"/>
  <c r="I23" i="1"/>
  <c r="I31" i="1"/>
  <c r="H55" i="1"/>
  <c r="C55" i="22" s="1"/>
  <c r="I48" i="1" l="1"/>
  <c r="W48" i="1" s="1"/>
  <c r="C48" i="22"/>
  <c r="I42" i="1"/>
  <c r="W42" i="1" s="1"/>
  <c r="C42" i="22"/>
  <c r="I47" i="1"/>
  <c r="W47" i="1" s="1"/>
  <c r="C47" i="22"/>
  <c r="V46" i="1"/>
  <c r="C46" i="22"/>
  <c r="V54" i="1"/>
  <c r="C54" i="22"/>
  <c r="I51" i="1"/>
  <c r="W51" i="1" s="1"/>
  <c r="C51" i="22"/>
  <c r="I44" i="1"/>
  <c r="W44" i="1" s="1"/>
  <c r="C44" i="22"/>
  <c r="J46" i="1"/>
  <c r="X46" i="1" s="1"/>
  <c r="I54" i="1"/>
  <c r="W54" i="1" s="1"/>
  <c r="J54" i="1"/>
  <c r="X54" i="1" s="1"/>
  <c r="V128" i="1"/>
  <c r="V55" i="1"/>
  <c r="V53" i="1"/>
  <c r="J53" i="1"/>
  <c r="X53" i="1" s="1"/>
  <c r="I53" i="1"/>
  <c r="W53" i="1" s="1"/>
  <c r="J42" i="1"/>
  <c r="X42" i="1" s="1"/>
  <c r="V42" i="1"/>
  <c r="I52" i="1"/>
  <c r="W52" i="1" s="1"/>
  <c r="V52" i="1"/>
  <c r="I45" i="1"/>
  <c r="W45" i="1" s="1"/>
  <c r="V45" i="1"/>
  <c r="I46" i="1"/>
  <c r="W46" i="1" s="1"/>
  <c r="J49" i="1"/>
  <c r="X49" i="1" s="1"/>
  <c r="V49" i="1"/>
  <c r="J45" i="1"/>
  <c r="X45" i="1" s="1"/>
  <c r="J51" i="1"/>
  <c r="X51" i="1" s="1"/>
  <c r="V51" i="1"/>
  <c r="J52" i="1"/>
  <c r="X52" i="1" s="1"/>
  <c r="I43" i="1"/>
  <c r="W43" i="1" s="1"/>
  <c r="V43" i="1"/>
  <c r="J43" i="1"/>
  <c r="X43" i="1" s="1"/>
  <c r="I49" i="1"/>
  <c r="W49" i="1" s="1"/>
  <c r="J47" i="1"/>
  <c r="X47" i="1" s="1"/>
  <c r="V47" i="1"/>
  <c r="J48" i="1"/>
  <c r="X48" i="1" s="1"/>
  <c r="V48" i="1"/>
  <c r="J44" i="1"/>
  <c r="X44" i="1" s="1"/>
  <c r="V44" i="1"/>
  <c r="I50" i="1"/>
  <c r="W50" i="1" s="1"/>
  <c r="V50" i="1"/>
  <c r="J50" i="1"/>
  <c r="X50" i="1" s="1"/>
  <c r="I55" i="1"/>
  <c r="W55" i="1" s="1"/>
  <c r="J55" i="1"/>
  <c r="X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ASUZU, OBIOMA CHINENYENWA</author>
  </authors>
  <commentList>
    <comment ref="I1" authorId="0" shapeId="0" xr:uid="{4A24C82B-488F-4813-88AE-D8C38908E2AB}">
      <text>
        <r>
          <rPr>
            <b/>
            <sz val="9"/>
            <color indexed="81"/>
            <rFont val="Tahoma"/>
            <family val="2"/>
          </rPr>
          <t>ASUZU, OBIOMA CHINENYENWA:</t>
        </r>
        <r>
          <rPr>
            <sz val="9"/>
            <color indexed="81"/>
            <rFont val="Tahoma"/>
            <family val="2"/>
          </rPr>
          <t xml:space="preserve">
This is rPPP</t>
        </r>
      </text>
    </comment>
    <comment ref="X157" authorId="0" shapeId="0" xr:uid="{6F863A9D-B16C-41BD-A9EB-990E9677B8CA}">
      <text>
        <r>
          <rPr>
            <b/>
            <sz val="9"/>
            <color indexed="81"/>
            <rFont val="Tahoma"/>
            <family val="2"/>
          </rPr>
          <t>ASUZU, OBIOMA CHINENYENWA:</t>
        </r>
        <r>
          <rPr>
            <sz val="9"/>
            <color indexed="81"/>
            <rFont val="Tahoma"/>
            <family val="2"/>
          </rPr>
          <t xml:space="preserve">
This is rPPP</t>
        </r>
      </text>
    </comment>
    <comment ref="V190" authorId="0" shapeId="0" xr:uid="{C88F8234-3540-48CA-9F19-76B1765F21A9}">
      <text>
        <r>
          <rPr>
            <b/>
            <sz val="9"/>
            <color indexed="81"/>
            <rFont val="Tahoma"/>
            <family val="2"/>
          </rPr>
          <t>ASUZU, OBIOMA CHINENYENWA:</t>
        </r>
        <r>
          <rPr>
            <sz val="9"/>
            <color indexed="81"/>
            <rFont val="Tahoma"/>
            <family val="2"/>
          </rPr>
          <t xml:space="preserve">
This is rPPP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ASUZU, OBIOMA CHINENYENWA</author>
  </authors>
  <commentList>
    <comment ref="H1" authorId="0" shapeId="0" xr:uid="{642272B3-FFBA-4901-81E9-CBBB7FAC1A4B}">
      <text>
        <r>
          <rPr>
            <b/>
            <sz val="9"/>
            <color indexed="81"/>
            <rFont val="Tahoma"/>
            <family val="2"/>
          </rPr>
          <t>ASUZU, OBIOMA CHINENYENWA:</t>
        </r>
        <r>
          <rPr>
            <sz val="9"/>
            <color indexed="81"/>
            <rFont val="Tahoma"/>
            <family val="2"/>
          </rPr>
          <t xml:space="preserve">
This is rPPP</t>
        </r>
      </text>
    </comment>
    <comment ref="W157" authorId="0" shapeId="0" xr:uid="{39AC5301-F3B1-4208-846D-1D0D897A64D2}">
      <text>
        <r>
          <rPr>
            <b/>
            <sz val="9"/>
            <color indexed="81"/>
            <rFont val="Tahoma"/>
            <family val="2"/>
          </rPr>
          <t>ASUZU, OBIOMA CHINENYENWA:</t>
        </r>
        <r>
          <rPr>
            <sz val="9"/>
            <color indexed="81"/>
            <rFont val="Tahoma"/>
            <family val="2"/>
          </rPr>
          <t xml:space="preserve">
This is rPPP</t>
        </r>
      </text>
    </comment>
    <comment ref="U190" authorId="0" shapeId="0" xr:uid="{3528F197-E4A0-4DC6-ACF9-FAD4389B180C}">
      <text>
        <r>
          <rPr>
            <b/>
            <sz val="9"/>
            <color indexed="81"/>
            <rFont val="Tahoma"/>
            <family val="2"/>
          </rPr>
          <t>ASUZU, OBIOMA CHINENYENWA:</t>
        </r>
        <r>
          <rPr>
            <sz val="9"/>
            <color indexed="81"/>
            <rFont val="Tahoma"/>
            <family val="2"/>
          </rPr>
          <t xml:space="preserve">
This is rPPP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tc={F82D5D6C-533D-4966-BA9F-A22E71EE4194}</author>
    <author>ASUZU, OBIOMA CHINENYENWA</author>
  </authors>
  <commentList>
    <comment ref="D1" authorId="0" shapeId="0" xr:uid="{F82D5D6C-533D-4966-BA9F-A22E71EE4194}">
      <text>
        <t>[Threaded comment]
Your version of Excel allows you to read this threaded comment; however, any edits to it will get removed if the file is opened in a newer version of Excel. Learn more: https://go.microsoft.com/fwlink/?linkid=870924
Comment:
    End period for the quarter</t>
      </text>
    </comment>
    <comment ref="H1" authorId="1" shapeId="0" xr:uid="{6E79EDA8-CF1D-4B05-B28F-493D0CEA9D82}">
      <text>
        <r>
          <rPr>
            <b/>
            <sz val="9"/>
            <color indexed="81"/>
            <rFont val="Tahoma"/>
            <family val="2"/>
          </rPr>
          <t>ASUZU, OBIOMA CHINENYENWA:</t>
        </r>
        <r>
          <rPr>
            <sz val="9"/>
            <color indexed="81"/>
            <rFont val="Tahoma"/>
            <family val="2"/>
          </rPr>
          <t xml:space="preserve">
This is rPPP</t>
        </r>
      </text>
    </comment>
    <comment ref="V41" authorId="1" shapeId="0" xr:uid="{5E427FF8-C2A6-49D9-B733-2C02553D6FEB}">
      <text>
        <r>
          <rPr>
            <b/>
            <sz val="9"/>
            <color indexed="81"/>
            <rFont val="Tahoma"/>
            <family val="2"/>
          </rPr>
          <t>ASUZU, OBIOMA CHINENYENWA:</t>
        </r>
        <r>
          <rPr>
            <sz val="9"/>
            <color indexed="81"/>
            <rFont val="Tahoma"/>
            <family val="2"/>
          </rPr>
          <t xml:space="preserve">
This is rPPP</t>
        </r>
      </text>
    </comment>
  </commentList>
</comments>
</file>

<file path=xl/sharedStrings.xml><?xml version="1.0" encoding="utf-8"?>
<sst xmlns="http://schemas.openxmlformats.org/spreadsheetml/2006/main" count="1851" uniqueCount="548">
  <si>
    <t>Period</t>
  </si>
  <si>
    <t>I&amp;E</t>
  </si>
  <si>
    <t>1+pd</t>
  </si>
  <si>
    <t>1+pf</t>
  </si>
  <si>
    <t>Equi PPP</t>
  </si>
  <si>
    <t>PPP EX Rate</t>
  </si>
  <si>
    <t>Over/Under %</t>
  </si>
  <si>
    <t>2022M1</t>
  </si>
  <si>
    <t>M2</t>
  </si>
  <si>
    <t>M3</t>
  </si>
  <si>
    <t>M4</t>
  </si>
  <si>
    <t>M5</t>
  </si>
  <si>
    <t>M6</t>
  </si>
  <si>
    <t>M7</t>
  </si>
  <si>
    <t>M8</t>
  </si>
  <si>
    <t>M9</t>
  </si>
  <si>
    <t>M10</t>
  </si>
  <si>
    <t>M11</t>
  </si>
  <si>
    <t>M12</t>
  </si>
  <si>
    <t>2023M1</t>
  </si>
  <si>
    <t>Appropriate Exchange Rate</t>
  </si>
  <si>
    <t>INF_US</t>
  </si>
  <si>
    <t>Misalligment</t>
  </si>
  <si>
    <t>Under/Over</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</si>
  <si>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</si>
  <si>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</si>
  <si>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</si>
  <si>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</si>
  <si>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</si>
  <si>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</si>
  <si>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</si>
  <si>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</si>
  <si>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</si>
  <si>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</si>
  <si>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</si>
  <si>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</si>
  <si>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</si>
  <si>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</si>
  <si>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</si>
  <si>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</si>
  <si>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</si>
  <si>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</si>
  <si>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</si>
  <si>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</si>
  <si>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</si>
  <si>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</si>
  <si>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</si>
  <si>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</si>
  <si>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</si>
  <si>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</si>
  <si>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</si>
  <si>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</si>
  <si>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</si>
  <si>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</si>
  <si>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</si>
  <si>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</si>
  <si>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</si>
  <si>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</si>
  <si>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</si>
  <si>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</si>
  <si>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</si>
  <si>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</si>
  <si>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</si>
  <si>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</si>
  <si>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</si>
  <si>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</si>
  <si>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</si>
  <si>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</si>
  <si>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</si>
  <si>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</si>
  <si>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</si>
  <si>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</si>
  <si>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</si>
  <si>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</si>
  <si>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</si>
  <si>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</si>
  <si>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</si>
  <si>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</si>
  <si>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</si>
  <si>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</si>
  <si>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2010M1</t>
  </si>
  <si>
    <t>2010M2</t>
  </si>
  <si>
    <t>2010M3</t>
  </si>
  <si>
    <t>2010M4</t>
  </si>
  <si>
    <t>2010M5</t>
  </si>
  <si>
    <t>2010M6</t>
  </si>
  <si>
    <t>2010M7</t>
  </si>
  <si>
    <t>2010M8</t>
  </si>
  <si>
    <t>2010M9</t>
  </si>
  <si>
    <t>2010M10</t>
  </si>
  <si>
    <t>2010M11</t>
  </si>
  <si>
    <t>2010M12</t>
  </si>
  <si>
    <t>2011M1</t>
  </si>
  <si>
    <t>2011M2</t>
  </si>
  <si>
    <t>2009M1</t>
  </si>
  <si>
    <t>2009M2</t>
  </si>
  <si>
    <t>2009M3</t>
  </si>
  <si>
    <t>2009M4</t>
  </si>
  <si>
    <t>2009M5</t>
  </si>
  <si>
    <t>2009M6</t>
  </si>
  <si>
    <t>2009M7</t>
  </si>
  <si>
    <t>2009M8</t>
  </si>
  <si>
    <t>2009M9</t>
  </si>
  <si>
    <t>2009M10</t>
  </si>
  <si>
    <t>2009M11</t>
  </si>
  <si>
    <t>2009M12</t>
  </si>
  <si>
    <t>2011M3</t>
  </si>
  <si>
    <t>2011M4</t>
  </si>
  <si>
    <t>2011M5</t>
  </si>
  <si>
    <t>2011M6</t>
  </si>
  <si>
    <t>2011M7</t>
  </si>
  <si>
    <t>2011M8</t>
  </si>
  <si>
    <t>2011M9</t>
  </si>
  <si>
    <t>2011M10</t>
  </si>
  <si>
    <t>2011M11</t>
  </si>
  <si>
    <t>2011M12</t>
  </si>
  <si>
    <t>2012M1</t>
  </si>
  <si>
    <t>2012M2</t>
  </si>
  <si>
    <t>2012M3</t>
  </si>
  <si>
    <t>2012M4</t>
  </si>
  <si>
    <t>2012M5</t>
  </si>
  <si>
    <t>2012M6</t>
  </si>
  <si>
    <t>2012M7</t>
  </si>
  <si>
    <t>2012M8</t>
  </si>
  <si>
    <t>2012M9</t>
  </si>
  <si>
    <t>2012M10</t>
  </si>
  <si>
    <t>2012M11</t>
  </si>
  <si>
    <t>2012M12</t>
  </si>
  <si>
    <t>2013M1</t>
  </si>
  <si>
    <t>2013M2</t>
  </si>
  <si>
    <t>2013M3</t>
  </si>
  <si>
    <t>2013M4</t>
  </si>
  <si>
    <t>2013M5</t>
  </si>
  <si>
    <t>2013M6</t>
  </si>
  <si>
    <t>2013M7</t>
  </si>
  <si>
    <t>2013M8</t>
  </si>
  <si>
    <t>2013M9</t>
  </si>
  <si>
    <t>2013M10</t>
  </si>
  <si>
    <t>2013M11</t>
  </si>
  <si>
    <t>2013M12</t>
  </si>
  <si>
    <t>2014M1</t>
  </si>
  <si>
    <t>2014M2</t>
  </si>
  <si>
    <t>2014M3</t>
  </si>
  <si>
    <t>2014M4</t>
  </si>
  <si>
    <t>2014M5</t>
  </si>
  <si>
    <t>2014M6</t>
  </si>
  <si>
    <t>2014M7</t>
  </si>
  <si>
    <t>2014M8</t>
  </si>
  <si>
    <t>2014M9</t>
  </si>
  <si>
    <t>2014M10</t>
  </si>
  <si>
    <t>2014M11</t>
  </si>
  <si>
    <t>2014M12</t>
  </si>
  <si>
    <t>2015M1</t>
  </si>
  <si>
    <t>2015M2</t>
  </si>
  <si>
    <t>2015M3</t>
  </si>
  <si>
    <t>2015M4</t>
  </si>
  <si>
    <t>2015M5</t>
  </si>
  <si>
    <t>2015M6</t>
  </si>
  <si>
    <t>2015M7</t>
  </si>
  <si>
    <t>2015M8</t>
  </si>
  <si>
    <t>2015M9</t>
  </si>
  <si>
    <t>2015M10</t>
  </si>
  <si>
    <t>2015M11</t>
  </si>
  <si>
    <t>2015M12</t>
  </si>
  <si>
    <t>2016M1</t>
  </si>
  <si>
    <t>2016M2</t>
  </si>
  <si>
    <t>2016M3</t>
  </si>
  <si>
    <t>2016M4</t>
  </si>
  <si>
    <t>2016M5</t>
  </si>
  <si>
    <t>2016M6</t>
  </si>
  <si>
    <t>2016M7</t>
  </si>
  <si>
    <t>2016M8</t>
  </si>
  <si>
    <t>2016M9</t>
  </si>
  <si>
    <t>2016M10</t>
  </si>
  <si>
    <t>2016M11</t>
  </si>
  <si>
    <t>2016M12</t>
  </si>
  <si>
    <t>2017M1</t>
  </si>
  <si>
    <t>2017M2</t>
  </si>
  <si>
    <t>2017M3</t>
  </si>
  <si>
    <t>2017M4</t>
  </si>
  <si>
    <t>2017M5</t>
  </si>
  <si>
    <t>2017M6</t>
  </si>
  <si>
    <t>2017M7</t>
  </si>
  <si>
    <t>2017M8</t>
  </si>
  <si>
    <t>2017M9</t>
  </si>
  <si>
    <t>2017M10</t>
  </si>
  <si>
    <t>2017M11</t>
  </si>
  <si>
    <t>2017M12</t>
  </si>
  <si>
    <t>2018M1</t>
  </si>
  <si>
    <t>2018M2</t>
  </si>
  <si>
    <t>2018M3</t>
  </si>
  <si>
    <t>2018M4</t>
  </si>
  <si>
    <t>2018M5</t>
  </si>
  <si>
    <t>2018M6</t>
  </si>
  <si>
    <t>2018M7</t>
  </si>
  <si>
    <t>2018M8</t>
  </si>
  <si>
    <t>2018M9</t>
  </si>
  <si>
    <t>2018M10</t>
  </si>
  <si>
    <t>2018M11</t>
  </si>
  <si>
    <t>2018M12</t>
  </si>
  <si>
    <t>2019M1</t>
  </si>
  <si>
    <t>2019M2</t>
  </si>
  <si>
    <t>2019M3</t>
  </si>
  <si>
    <t>2019M4</t>
  </si>
  <si>
    <t>2019M5</t>
  </si>
  <si>
    <t>2019M6</t>
  </si>
  <si>
    <t>2019M7</t>
  </si>
  <si>
    <t>2019M8</t>
  </si>
  <si>
    <t>2019M9</t>
  </si>
  <si>
    <t>2019M10</t>
  </si>
  <si>
    <t>2019M11</t>
  </si>
  <si>
    <t>2019M12</t>
  </si>
  <si>
    <t>2020M1</t>
  </si>
  <si>
    <t>2020M2</t>
  </si>
  <si>
    <t>2020M3</t>
  </si>
  <si>
    <t>2020M4</t>
  </si>
  <si>
    <t>2020M5</t>
  </si>
  <si>
    <t>2020M6</t>
  </si>
  <si>
    <t>2020M7</t>
  </si>
  <si>
    <t>2020M8</t>
  </si>
  <si>
    <t>2020M9</t>
  </si>
  <si>
    <t>2020M10</t>
  </si>
  <si>
    <t>2020M11</t>
  </si>
  <si>
    <t>2020M12</t>
  </si>
  <si>
    <t>2021M1</t>
  </si>
  <si>
    <t>2021M2</t>
  </si>
  <si>
    <t>2021M3</t>
  </si>
  <si>
    <t>2021M4</t>
  </si>
  <si>
    <t>2021M5</t>
  </si>
  <si>
    <t>2021M6</t>
  </si>
  <si>
    <t>2021M7</t>
  </si>
  <si>
    <t>2021M8</t>
  </si>
  <si>
    <t>2021M9</t>
  </si>
  <si>
    <t>2021M10</t>
  </si>
  <si>
    <t>2021M11</t>
  </si>
  <si>
    <t>2021M12</t>
  </si>
  <si>
    <t>2022M2</t>
  </si>
  <si>
    <t>2022M3</t>
  </si>
  <si>
    <t>2022M4</t>
  </si>
  <si>
    <t>2022M5</t>
  </si>
  <si>
    <t>2022M6</t>
  </si>
  <si>
    <t>2022M7</t>
  </si>
  <si>
    <t>2022M8</t>
  </si>
  <si>
    <t>2022M9</t>
  </si>
  <si>
    <t>2022M10</t>
  </si>
  <si>
    <t>2022M11</t>
  </si>
  <si>
    <t>2022M12</t>
  </si>
  <si>
    <t>2023M2</t>
  </si>
  <si>
    <t>2023M3</t>
  </si>
  <si>
    <t>2023M4</t>
  </si>
  <si>
    <t>2023M5</t>
  </si>
  <si>
    <t>2023M6</t>
  </si>
  <si>
    <t>2023M7</t>
  </si>
  <si>
    <t>2023M8</t>
  </si>
  <si>
    <t>2023M9</t>
  </si>
  <si>
    <t>2023M10</t>
  </si>
  <si>
    <t>2023M11</t>
  </si>
  <si>
    <t>2023M12</t>
  </si>
  <si>
    <t>2024M1</t>
  </si>
  <si>
    <t>2024M2</t>
  </si>
  <si>
    <t>2024M3</t>
  </si>
  <si>
    <t>2024M4</t>
  </si>
  <si>
    <t>2024M5</t>
  </si>
  <si>
    <t>2024M6</t>
  </si>
  <si>
    <t>2024M7</t>
  </si>
  <si>
    <t>2024M8</t>
  </si>
  <si>
    <t>2024M9</t>
  </si>
  <si>
    <t>2024M10</t>
  </si>
  <si>
    <t>2024M11</t>
  </si>
  <si>
    <t>2024M12</t>
  </si>
  <si>
    <t>Source</t>
  </si>
  <si>
    <t>NBS</t>
  </si>
  <si>
    <t>FRED</t>
  </si>
  <si>
    <t>CBN</t>
  </si>
  <si>
    <t>2024Q1</t>
  </si>
  <si>
    <t>2024Q2</t>
  </si>
  <si>
    <t>2024Q3</t>
  </si>
  <si>
    <t>2024Q4</t>
  </si>
  <si>
    <t>2025Q1</t>
  </si>
  <si>
    <t>2025Q2</t>
  </si>
  <si>
    <t>2025Q3</t>
  </si>
  <si>
    <t>2025Q4</t>
  </si>
  <si>
    <t>2026Q1</t>
  </si>
  <si>
    <t>2026Q2</t>
  </si>
  <si>
    <t>2026Q3</t>
  </si>
  <si>
    <t>2026Q4</t>
  </si>
  <si>
    <t>2027Q1</t>
  </si>
  <si>
    <t>2027Q2</t>
  </si>
  <si>
    <t>2027Q3</t>
  </si>
  <si>
    <t>2027Q4</t>
  </si>
  <si>
    <t>2028Q1</t>
  </si>
  <si>
    <t>2028Q2</t>
  </si>
  <si>
    <t>2028Q3</t>
  </si>
  <si>
    <t>2028Q4</t>
  </si>
  <si>
    <t>2029Q1</t>
  </si>
  <si>
    <t>2029Q2</t>
  </si>
  <si>
    <t>2029Q3</t>
  </si>
  <si>
    <t>2029Q4</t>
  </si>
  <si>
    <t>2030Q1</t>
  </si>
  <si>
    <t>2030Q2</t>
  </si>
  <si>
    <t>2030Q3</t>
  </si>
  <si>
    <t>2030Q4</t>
  </si>
  <si>
    <t>2031Q1</t>
  </si>
  <si>
    <t>2031Q2</t>
  </si>
  <si>
    <t>2031Q3</t>
  </si>
  <si>
    <t>2031Q4</t>
  </si>
  <si>
    <t>2032Q1</t>
  </si>
  <si>
    <t>2032Q2</t>
  </si>
  <si>
    <t>2032Q3</t>
  </si>
  <si>
    <t>2032Q4</t>
  </si>
  <si>
    <t>2033Q1</t>
  </si>
  <si>
    <t>2033Q2</t>
  </si>
  <si>
    <t>2033Q3</t>
  </si>
  <si>
    <t>2033Q4</t>
  </si>
  <si>
    <t>2034Q1</t>
  </si>
  <si>
    <t>2034Q2</t>
  </si>
  <si>
    <t>2034Q3</t>
  </si>
  <si>
    <t>2034Q4</t>
  </si>
  <si>
    <t>2035Q1</t>
  </si>
  <si>
    <t>2035Q2</t>
  </si>
  <si>
    <t>2035Q3</t>
  </si>
  <si>
    <t>2035Q4</t>
  </si>
  <si>
    <t>2036Q1</t>
  </si>
  <si>
    <t>2036Q2</t>
  </si>
  <si>
    <t>2036Q3</t>
  </si>
  <si>
    <t>2036Q4</t>
  </si>
  <si>
    <t>2037Q1</t>
  </si>
  <si>
    <t>2037Q2</t>
  </si>
  <si>
    <t>2037Q3</t>
  </si>
  <si>
    <t>2037Q4</t>
  </si>
  <si>
    <t>2038Q1</t>
  </si>
  <si>
    <t>2038Q2</t>
  </si>
  <si>
    <t>2038Q3</t>
  </si>
  <si>
    <t>2038Q4</t>
  </si>
  <si>
    <t>2039Q1</t>
  </si>
  <si>
    <t>2039Q2</t>
  </si>
  <si>
    <t>2039Q3</t>
  </si>
  <si>
    <t>2039Q4</t>
  </si>
  <si>
    <t>2040Q1</t>
  </si>
  <si>
    <t>2040Q2</t>
  </si>
  <si>
    <t>2040Q3</t>
  </si>
  <si>
    <t>2040Q4</t>
  </si>
  <si>
    <t>2041Q1</t>
  </si>
  <si>
    <t>2041Q2</t>
  </si>
  <si>
    <t>2041Q3</t>
  </si>
  <si>
    <t>2041Q4</t>
  </si>
  <si>
    <t>2025M1</t>
  </si>
  <si>
    <t>2025M2</t>
  </si>
  <si>
    <t>2025M3</t>
  </si>
  <si>
    <t>2025M4</t>
  </si>
  <si>
    <t>2025M5</t>
  </si>
  <si>
    <t>2025M6</t>
  </si>
  <si>
    <t>2025M7</t>
  </si>
  <si>
    <t>2025M8</t>
  </si>
  <si>
    <t>2025M9</t>
  </si>
  <si>
    <t>2025M10</t>
  </si>
  <si>
    <t>2025M11</t>
  </si>
  <si>
    <t>2025M12</t>
  </si>
  <si>
    <t>2026M1</t>
  </si>
  <si>
    <t>2026M2</t>
  </si>
  <si>
    <t>2026M3</t>
  </si>
  <si>
    <t>2026M4</t>
  </si>
  <si>
    <t>2026M5</t>
  </si>
  <si>
    <t>2026M6</t>
  </si>
  <si>
    <t>2026M7</t>
  </si>
  <si>
    <t>2026M8</t>
  </si>
  <si>
    <t>2026M9</t>
  </si>
  <si>
    <t>2026M10</t>
  </si>
  <si>
    <t>2026M11</t>
  </si>
  <si>
    <t>2026M12</t>
  </si>
  <si>
    <t>2027M1</t>
  </si>
  <si>
    <t>2027M2</t>
  </si>
  <si>
    <t>2027M3</t>
  </si>
  <si>
    <t>2027M4</t>
  </si>
  <si>
    <t>2027M5</t>
  </si>
  <si>
    <t>2027M6</t>
  </si>
  <si>
    <t>2027M7</t>
  </si>
  <si>
    <t>2027M8</t>
  </si>
  <si>
    <t>2027M9</t>
  </si>
  <si>
    <t>2027M10</t>
  </si>
  <si>
    <t>2027M11</t>
  </si>
  <si>
    <t>2027M12</t>
  </si>
  <si>
    <t>2028M1</t>
  </si>
  <si>
    <t>2028M2</t>
  </si>
  <si>
    <t>2028M3</t>
  </si>
  <si>
    <t>2028M4</t>
  </si>
  <si>
    <t>2028M5</t>
  </si>
  <si>
    <t>2028M6</t>
  </si>
  <si>
    <t>2028M7</t>
  </si>
  <si>
    <t>2028M8</t>
  </si>
  <si>
    <t>2028M9</t>
  </si>
  <si>
    <t>2028M10</t>
  </si>
  <si>
    <t>2028M11</t>
  </si>
  <si>
    <t>2028M12</t>
  </si>
  <si>
    <t>2029M1</t>
  </si>
  <si>
    <t>2029M2</t>
  </si>
  <si>
    <t>2029M3</t>
  </si>
  <si>
    <t>2029M4</t>
  </si>
  <si>
    <t>2029M5</t>
  </si>
  <si>
    <t>2029M6</t>
  </si>
  <si>
    <t>2029M7</t>
  </si>
  <si>
    <t>2029M8</t>
  </si>
  <si>
    <t>2029M9</t>
  </si>
  <si>
    <t>2029M10</t>
  </si>
  <si>
    <t>2029M11</t>
  </si>
  <si>
    <t>2029M12</t>
  </si>
  <si>
    <t>2030M1</t>
  </si>
  <si>
    <t>2030M2</t>
  </si>
  <si>
    <t>2030M3</t>
  </si>
  <si>
    <t>2030M4</t>
  </si>
  <si>
    <t>2030M5</t>
  </si>
  <si>
    <t>2030M6</t>
  </si>
  <si>
    <t>2030M7</t>
  </si>
  <si>
    <t>2030M8</t>
  </si>
  <si>
    <t>2030M9</t>
  </si>
  <si>
    <t>2030M10</t>
  </si>
  <si>
    <t>2030M11</t>
  </si>
  <si>
    <t>2030M12</t>
  </si>
  <si>
    <t>2031M1</t>
  </si>
  <si>
    <t>Nigeria</t>
  </si>
  <si>
    <t>United States</t>
  </si>
  <si>
    <t>no data</t>
  </si>
  <si>
    <t>PC_GDP_NIGNigeria</t>
  </si>
  <si>
    <t>PC_GDP_US</t>
  </si>
  <si>
    <t>INF_Nig</t>
  </si>
  <si>
    <t>TOT_NIG</t>
  </si>
  <si>
    <t>TOT_US</t>
  </si>
  <si>
    <t>Commodity Terms of Trade
Commodity Export Price Index, Individual Commodites Weighted by Ratio of Exports to GDP
Historical, Annual (1962 - present), Fixed Weights, Index (2012 = 100)</t>
  </si>
  <si>
    <t>Commodity Terms of Trade
Commodity Import Price Index, Individual Commodites Weighted by Ratio of Imports to GDP
Historical, Annual (1962 - present), Fixed Weights, Index (2012 = 100)</t>
  </si>
  <si>
    <t>2010</t>
  </si>
  <si>
    <t/>
  </si>
  <si>
    <t>2011</t>
  </si>
  <si>
    <t>2012</t>
  </si>
  <si>
    <t>2013</t>
  </si>
  <si>
    <t>2014</t>
  </si>
  <si>
    <t>2015</t>
  </si>
  <si>
    <t>2016</t>
  </si>
  <si>
    <t>2017</t>
  </si>
  <si>
    <t>2018</t>
  </si>
  <si>
    <t>2019</t>
  </si>
  <si>
    <t>2020</t>
  </si>
  <si>
    <t>2021</t>
  </si>
  <si>
    <t>2022</t>
  </si>
  <si>
    <t>TOT_DIFF</t>
  </si>
  <si>
    <t>PC_GDP_DIFF</t>
  </si>
  <si>
    <t>2023</t>
  </si>
  <si>
    <t>2024</t>
  </si>
  <si>
    <t>2025</t>
  </si>
  <si>
    <t>2026</t>
  </si>
  <si>
    <t>2027</t>
  </si>
  <si>
    <t>2028</t>
  </si>
  <si>
    <t>2029</t>
  </si>
  <si>
    <t>2030</t>
  </si>
  <si>
    <t>2031</t>
  </si>
  <si>
    <t>2032</t>
  </si>
  <si>
    <t>2033</t>
  </si>
  <si>
    <t>2034</t>
  </si>
  <si>
    <t>2035</t>
  </si>
  <si>
    <t>2036</t>
  </si>
  <si>
    <t>2037</t>
  </si>
  <si>
    <t>2038</t>
  </si>
  <si>
    <t>INT_NIG</t>
  </si>
  <si>
    <t>..</t>
  </si>
  <si>
    <t>Net foreign assets (current LCU)</t>
  </si>
  <si>
    <t>Nigeria (naira)</t>
  </si>
  <si>
    <t>United States (dollars)</t>
  </si>
  <si>
    <t>FEER</t>
  </si>
  <si>
    <t>CAB</t>
  </si>
  <si>
    <t>CAB_elasticity</t>
  </si>
  <si>
    <t>NFA</t>
  </si>
  <si>
    <t>GXP</t>
  </si>
  <si>
    <t>NY</t>
  </si>
  <si>
    <t>PROD</t>
  </si>
  <si>
    <t>GXP_GDP</t>
  </si>
  <si>
    <t>INT_DIFF</t>
  </si>
  <si>
    <t>DOP</t>
  </si>
  <si>
    <t>NFA_GDP</t>
  </si>
  <si>
    <t>I&amp;E (Quarterly)</t>
  </si>
  <si>
    <t>COP</t>
  </si>
  <si>
    <t>EXR</t>
  </si>
  <si>
    <t>BEER</t>
  </si>
  <si>
    <t>PEER</t>
  </si>
  <si>
    <t>EXPT</t>
  </si>
  <si>
    <t>IMPT</t>
  </si>
  <si>
    <t>Remark</t>
  </si>
  <si>
    <t>Equilibrium Exchange rate</t>
  </si>
  <si>
    <t>Misalignment</t>
  </si>
  <si>
    <t>NFEM</t>
  </si>
  <si>
    <t>BDC Rate</t>
  </si>
  <si>
    <t>BDC</t>
  </si>
  <si>
    <t>Undervaluation</t>
  </si>
  <si>
    <t>Overvaluation</t>
  </si>
  <si>
    <t>The data in Table 1 corresponds to the fourth quarter of 2023. From the above, we see that the exchage rate of the naira to the US$ is largely undervalues as at Q4 2023 when comparing against the BDC rate using three measures of computing the equilibrium exchange rate - the Fundamental equilibrium exchange rate (FEER), the Behavioural Equilibrium Exchange Rate (BEER) and the Permanent Equilibrium Exchange Rate (PEER). When computing the rate of misalignmnent using the deviation between the equilibrium rate and the rate at the Nigeria Foreign Exchange Market (NFEM), it can be observed that the exchange rate is undervalued as evidenced or computed using the FEER. However, employing the BEER and PEER measures of equilibrium exchange rate computation, the table reports a marginal overvaluation of 0.79% and 0.16%, respectively.</t>
  </si>
  <si>
    <r>
      <rPr>
        <b/>
        <sz val="10"/>
        <color rgb="FF000000"/>
        <rFont val="Calibri"/>
        <family val="2"/>
        <scheme val="minor"/>
      </rPr>
      <t xml:space="preserve">Summary: </t>
    </r>
    <r>
      <rPr>
        <sz val="10"/>
        <color rgb="FF000000"/>
        <rFont val="Calibri"/>
        <family val="2"/>
        <scheme val="minor"/>
      </rPr>
      <t xml:space="preserve">The data presented in Table 1 pertains to the fourth quarter of 2023. An assessment of the </t>
    </r>
    <r>
      <rPr>
        <sz val="10"/>
        <color rgb="FF000000"/>
        <rFont val="Calibri"/>
        <family val="2"/>
      </rPr>
      <t xml:space="preserve">₦/US$ </t>
    </r>
    <r>
      <rPr>
        <sz val="10"/>
        <color rgb="FF000000"/>
        <rFont val="Calibri"/>
        <family val="2"/>
        <scheme val="minor"/>
      </rPr>
      <t xml:space="preserve">exchange rate reveals a notable undervaluation as of Q4 2023 when compared against the Bureau de Change (BDC) rate. This evaluation is conducted through three distinct measures of computing the equilibrium exchange rate, namely the Fundamental Equilibrium Exchange Rate (FEER), the Behavioural Equilibrium Exchange Rate (BEER), and the Permanent Equilibrium Exchange Rate (PEER).
Upon examining the rate of misalignment by calculating the deviation between the equilibrium rate and the rate observed in the Nigeria Foreign Exchange Market (NFEM), it becomes apparent that the exchange rate is undervalued, as evident in the FEER computation. Nevertheless, the application of BEER and PEER measures for equilibrium exchange rate calculation in the table reveals a marginal overvaluation of 0.79% and 0.16%, respectively. </t>
    </r>
  </si>
  <si>
    <t>INF_NIG</t>
  </si>
  <si>
    <t>INT_US</t>
  </si>
  <si>
    <t>EXPT_GDP</t>
  </si>
  <si>
    <t>IMPT_gdp</t>
  </si>
  <si>
    <t>CA_NORM</t>
  </si>
  <si>
    <t>Code</t>
  </si>
  <si>
    <t>Variable Name</t>
  </si>
  <si>
    <t>Nigeria's inflation</t>
  </si>
  <si>
    <t>US' inflation</t>
  </si>
  <si>
    <t>Exchange rate (I&amp;E/NFEM)</t>
  </si>
  <si>
    <t>Crude oil price</t>
  </si>
  <si>
    <t>Government expenditure/GDP ratio</t>
  </si>
  <si>
    <t>Nigeria's interest rate (90-day Tbill rate)</t>
  </si>
  <si>
    <t>US' interest rate (90-day Tbill rate)</t>
  </si>
  <si>
    <t>Degree of Openness</t>
  </si>
  <si>
    <t>Interest rate differential</t>
  </si>
  <si>
    <t>Net foreign assets/GDP ratio</t>
  </si>
  <si>
    <t>Exports</t>
  </si>
  <si>
    <t>Imports</t>
  </si>
  <si>
    <t>Exports/GDP ratio</t>
  </si>
  <si>
    <t>Imports/GDP ratio</t>
  </si>
  <si>
    <t>Nominal GDP</t>
  </si>
  <si>
    <t>Current account balance</t>
  </si>
  <si>
    <t>Current account norm</t>
  </si>
  <si>
    <t>Productivity (GDP per capita) differential</t>
  </si>
  <si>
    <t>GEXP</t>
  </si>
  <si>
    <t>EXRT_GDP</t>
  </si>
  <si>
    <t>IMPT_GDP</t>
  </si>
  <si>
    <t>PEX</t>
  </si>
  <si>
    <t>PEM</t>
  </si>
  <si>
    <t>CAB_GDP</t>
  </si>
  <si>
    <t>CAB_MISALI</t>
  </si>
  <si>
    <t>NER_MISALL</t>
  </si>
  <si>
    <t>Position</t>
  </si>
  <si>
    <t>EXR_EQUILIBRIUM</t>
  </si>
  <si>
    <t>Government expenditure</t>
  </si>
  <si>
    <t>Export price</t>
  </si>
  <si>
    <t>Import price</t>
  </si>
  <si>
    <t>Current account elasticity</t>
  </si>
  <si>
    <t>Current account/GDP ratio</t>
  </si>
  <si>
    <t>Current account balance misalignment</t>
  </si>
  <si>
    <t>Nominal exchange rate misalignment</t>
  </si>
  <si>
    <t>RPPP</t>
  </si>
  <si>
    <t>MBA</t>
  </si>
  <si>
    <t>STD, CBN</t>
  </si>
  <si>
    <t>Net foreign assets</t>
  </si>
  <si>
    <t>World Development Indicators</t>
  </si>
  <si>
    <t>Staff computation</t>
  </si>
  <si>
    <t>CAB_ELASTICITY</t>
  </si>
  <si>
    <t>Comments as at 2024Q2</t>
  </si>
  <si>
    <r>
      <rPr>
        <b/>
        <sz val="10"/>
        <color rgb="FF000000"/>
        <rFont val="Calibri"/>
        <family val="2"/>
        <scheme val="minor"/>
      </rPr>
      <t xml:space="preserve">Summary: </t>
    </r>
    <r>
      <rPr>
        <sz val="10"/>
        <color rgb="FF000000"/>
        <rFont val="Calibri"/>
        <family val="2"/>
        <scheme val="minor"/>
      </rPr>
      <t xml:space="preserve">The data presented in Table 1 pertains to the second quarter of 2024. An assessment of the </t>
    </r>
    <r>
      <rPr>
        <sz val="10"/>
        <color rgb="FF000000"/>
        <rFont val="Calibri"/>
        <family val="2"/>
      </rPr>
      <t xml:space="preserve">₦/US$ </t>
    </r>
    <r>
      <rPr>
        <sz val="10"/>
        <color rgb="FF000000"/>
        <rFont val="Calibri"/>
        <family val="2"/>
        <scheme val="minor"/>
      </rPr>
      <t xml:space="preserve">exchange rate reveals a notable overvaluation as of Q2 202 when compared against the Bureau de Change (BDC) rate. This evaluation is conducted through four distinct measures of computing the equilibrium exchange rate, namely the Behavioural Equilibrium Exchange Rate (BEER), the Permanent Equilibrium Exchange Rate (PEER), and the Fundamental Equilibrium Exchange Rate (FEER).
Upon examining the rate of misalignment by calculating the deviation between the equilibrium rate and the rate observed in the Nigeria Foreign Exchange Market (NFEM), it becomes apparent that the exchange rate is overvalued, as evident in the all methods of computation. Using the BDC rate in Q2 2024, the exchange rate of the naira to the USD is undervalued across all methods of computation, except under the RPPP, which returns an overvaluation. </t>
    </r>
  </si>
  <si>
    <t>2023M6 - 2024M6</t>
  </si>
  <si>
    <t>2023M1 - 2024M6</t>
  </si>
  <si>
    <t>undervalued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</si>
</sst>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_X_D_R_-;\-* #,##0.00\ _X_D_R_-;_-* &quot;-&quot;??\ _X_D_R_-;_-@_-"/>
    <numFmt numFmtId="165" formatCode="_(* #,##0.00_);_(* \(#,##0.00\);_(* &quot;-&quot;??_);_(@_)"/>
    <numFmt numFmtId="166" formatCode="0.000"/>
  </numFmts>
  <fonts count="24" x14ac:knownFonts="1">
    <font>
      <sz val="11"/>
      <color theme="1"/>
      <name val="Calibri"/>
      <family val="2"/>
      <scheme val="minor"/>
    </font>
    <font>
      <sz val="11"/>
      <color theme="1"/>
      <name val="Calibri"/>
      <family val="2"/>
      <scheme val="minor"/>
    </font>
    <font>
      <sz val="10"/>
      <color rgb="FF000000"/>
      <name val="Lucida Sans Unicode"/>
      <family val="2"/>
    </font>
    <font>
      <sz val="10"/>
      <name val="Arial"/>
      <family val="2"/>
    </font>
    <font>
      <b/>
      <sz val="9"/>
      <color indexed="81"/>
      <name val="Tahoma"/>
      <family val="2"/>
    </font>
    <font>
      <sz val="9"/>
      <color indexed="81"/>
      <name val="Tahoma"/>
      <family val="2"/>
    </font>
    <font>
      <sz val="8"/>
      <name val="Calibri"/>
      <family val="2"/>
      <scheme val="minor"/>
    </font>
    <font>
      <sz val="10"/>
      <name val="Times New Roman"/>
      <family val="1"/>
    </font>
    <font>
      <sz val="10"/>
      <name val="Calibri Light"/>
      <family val="2"/>
      <scheme val="major"/>
    </font>
    <font>
      <b/>
      <sz val="10"/>
      <color theme="1"/>
      <name val="Calibri Light"/>
      <family val="2"/>
      <scheme val="major"/>
    </font>
    <font>
      <sz val="10"/>
      <color theme="1"/>
      <name val="Calibri Light"/>
      <family val="2"/>
      <scheme val="major"/>
    </font>
    <font>
      <b/>
      <sz val="10"/>
      <color rgb="FFFF0000"/>
      <name val="Calibri Light"/>
      <family val="2"/>
      <scheme val="major"/>
    </font>
    <font>
      <b/>
      <sz val="10"/>
      <name val="Calibri Light"/>
      <family val="2"/>
      <scheme val="major"/>
    </font>
    <font>
      <sz val="10"/>
      <color rgb="FF000000"/>
      <name val="Calibri Light"/>
      <family val="2"/>
      <scheme val="major"/>
    </font>
    <font>
      <sz val="8"/>
      <color theme="1"/>
      <name val="Calibri"/>
      <family val="2"/>
      <scheme val="minor"/>
    </font>
    <font>
      <b/>
      <sz val="8"/>
      <color theme="1"/>
      <name val="Calibri"/>
      <family val="2"/>
      <scheme val="minor"/>
    </font>
    <font>
      <sz val="8"/>
      <color rgb="FF000000"/>
      <name val="Calibri"/>
      <family val="2"/>
      <scheme val="minor"/>
    </font>
    <font>
      <sz val="10"/>
      <name val="Arial"/>
      <family val="2"/>
    </font>
    <font>
      <sz val="8"/>
      <name val="Arial"/>
      <family val="2"/>
    </font>
    <font>
      <sz val="10"/>
      <color rgb="FF000000"/>
      <name val="Calibri"/>
      <family val="2"/>
      <scheme val="minor"/>
    </font>
    <font>
      <sz val="9.5"/>
      <color rgb="FF000000"/>
      <name val="Calibri"/>
      <family val="2"/>
      <scheme val="minor"/>
    </font>
    <font>
      <b/>
      <sz val="10"/>
      <color rgb="FF000000"/>
      <name val="Calibri"/>
      <family val="2"/>
      <scheme val="minor"/>
    </font>
    <font>
      <sz val="10"/>
      <color rgb="FF000000"/>
      <name val="Calibri"/>
      <family val="2"/>
    </font>
    <font>
      <sz val="10"/>
      <color rgb="FFFF0000"/>
      <name val="Calibri Light"/>
      <family val="2"/>
      <scheme val="major"/>
    </font>
  </fonts>
  <fills count="6">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
      <patternFill patternType="solid">
        <fgColor rgb="FFF2F2F2"/>
        <bgColor rgb="FFF2F2F2"/>
      </patternFill>
    </fill>
    <fill>
      <patternFill patternType="solid">
        <fgColor theme="0"/>
        <bgColor indexed="64"/>
      </patternFill>
    </fill>
  </fills>
  <borders count="2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s>
  <cellStyleXfs count="3416">
    <xf numFmtId="0" fontId="0" fillId="0" borderId="0"/>
    <xf numFmtId="164" fontId="1" fillId="0" borderId="0" applyFont="0" applyFill="0" applyBorder="0" applyAlignment="0" applyProtection="0"/>
    <xf numFmtId="0" fontId="2" fillId="0" borderId="0"/>
    <xf numFmtId="0" fontId="7" fillId="0" borderId="0"/>
    <xf numFmtId="9" fontId="1" fillId="0" borderId="0" applyFont="0" applyFill="0" applyBorder="0" applyAlignment="0" applyProtection="0"/>
    <xf numFmtId="0" fontId="17" fillId="0" borderId="0"/>
    <xf numFmtId="43" fontId="1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8" fillId="0" borderId="0"/>
    <xf numFmtId="0" fontId="18"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9" fillId="0" borderId="1" xfId="0" applyFont="1" applyBorder="1"/>
    <xf numFmtId="0" fontId="9" fillId="0" borderId="2" xfId="0" applyFont="1" applyBorder="1" applyAlignment="1">
      <alignment horizontal="center"/>
    </xf>
    <xf numFmtId="0" fontId="10" fillId="0" borderId="0" xfId="0" applyFont="1"/>
    <xf numFmtId="14" fontId="10" fillId="0" borderId="0" xfId="0" quotePrefix="1" applyNumberFormat="1" applyFont="1"/>
    <xf numFmtId="4" fontId="8" fillId="0" borderId="0" xfId="0" applyNumberFormat="1" applyFont="1" applyAlignment="1">
      <alignment horizontal="right"/>
    </xf>
    <xf numFmtId="14" fontId="10" fillId="0" borderId="0" xfId="0" applyNumberFormat="1" applyFont="1"/>
    <xf numFmtId="164" fontId="8" fillId="0" borderId="2" xfId="1" applyFont="1" applyBorder="1"/>
    <xf numFmtId="164" fontId="8" fillId="3" borderId="2" xfId="1" applyFont="1" applyFill="1" applyBorder="1"/>
    <xf numFmtId="0" fontId="9" fillId="0" borderId="2" xfId="0" applyFont="1" applyBorder="1"/>
    <xf numFmtId="0" fontId="11" fillId="0" borderId="3" xfId="0" applyFont="1" applyBorder="1" applyAlignment="1">
      <alignment horizontal="center"/>
    </xf>
    <xf numFmtId="0" fontId="10" fillId="0" borderId="0" xfId="0" applyFont="1" applyAlignment="1">
      <alignment horizontal="center"/>
    </xf>
    <xf numFmtId="0" fontId="9" fillId="0" borderId="0" xfId="0" applyFont="1"/>
    <xf numFmtId="164" fontId="10" fillId="2" borderId="2" xfId="1" applyFont="1" applyFill="1" applyBorder="1"/>
    <xf numFmtId="164" fontId="8" fillId="3" borderId="2" xfId="1" applyFont="1" applyFill="1" applyBorder="1" applyAlignment="1">
      <alignment horizontal="center"/>
    </xf>
    <xf numFmtId="165" fontId="8" fillId="3" borderId="2" xfId="0" applyNumberFormat="1" applyFont="1" applyFill="1" applyBorder="1"/>
    <xf numFmtId="166" fontId="8" fillId="3" borderId="2" xfId="0" applyNumberFormat="1" applyFont="1" applyFill="1" applyBorder="1"/>
    <xf numFmtId="166" fontId="10" fillId="3" borderId="2" xfId="0" applyNumberFormat="1" applyFont="1" applyFill="1" applyBorder="1" applyAlignment="1">
      <alignment horizontal="center"/>
    </xf>
    <xf numFmtId="2" fontId="11" fillId="3" borderId="3" xfId="0" applyNumberFormat="1" applyFont="1" applyFill="1" applyBorder="1" applyAlignment="1">
      <alignment horizontal="center"/>
    </xf>
    <xf numFmtId="0" fontId="12" fillId="3" borderId="1" xfId="0" applyFont="1" applyFill="1" applyBorder="1"/>
    <xf numFmtId="0" fontId="9" fillId="3" borderId="1" xfId="0" applyFont="1" applyFill="1" applyBorder="1"/>
    <xf numFmtId="0" fontId="9" fillId="3" borderId="2" xfId="0" applyFont="1" applyFill="1" applyBorder="1"/>
    <xf numFmtId="0" fontId="10" fillId="3" borderId="2" xfId="0" applyFont="1" applyFill="1" applyBorder="1"/>
    <xf numFmtId="0" fontId="10" fillId="3" borderId="2" xfId="0" applyFont="1" applyFill="1" applyBorder="1" applyAlignment="1">
      <alignment horizontal="center"/>
    </xf>
    <xf numFmtId="0" fontId="9" fillId="3" borderId="4" xfId="0" applyFont="1" applyFill="1" applyBorder="1"/>
    <xf numFmtId="0" fontId="9" fillId="3" borderId="5" xfId="0" applyFont="1" applyFill="1" applyBorder="1"/>
    <xf numFmtId="0" fontId="10" fillId="3" borderId="5" xfId="0" applyFont="1" applyFill="1" applyBorder="1"/>
    <xf numFmtId="0" fontId="10" fillId="3" borderId="5" xfId="0" applyFont="1" applyFill="1" applyBorder="1" applyAlignment="1">
      <alignment horizontal="center"/>
    </xf>
    <xf numFmtId="0" fontId="9" fillId="0" borderId="0" xfId="0" applyFont="1" applyAlignment="1">
      <alignment horizontal="center"/>
    </xf>
    <xf numFmtId="0" fontId="10" fillId="0" borderId="0" xfId="0" applyFont="1" applyAlignment="1">
      <alignment vertical="center" wrapText="1"/>
    </xf>
    <xf numFmtId="2" fontId="13" fillId="0" borderId="0" xfId="0" applyNumberFormat="1" applyFont="1" applyAlignment="1">
      <alignment horizontal="left" vertical="center" wrapText="1"/>
    </xf>
    <xf numFmtId="2" fontId="13" fillId="0" borderId="0" xfId="0" applyNumberFormat="1" applyFont="1" applyAlignment="1">
      <alignment horizontal="center" vertical="center" wrapText="1"/>
    </xf>
    <xf numFmtId="4" fontId="13" fillId="0" borderId="0" xfId="0" applyNumberFormat="1" applyFont="1" applyAlignment="1">
      <alignment horizontal="right" vertical="center" wrapText="1"/>
    </xf>
    <xf numFmtId="4" fontId="13" fillId="4" borderId="0" xfId="0" applyNumberFormat="1" applyFont="1" applyFill="1" applyAlignment="1">
      <alignment horizontal="right" vertical="center" wrapText="1"/>
    </xf>
    <xf numFmtId="4" fontId="13" fillId="4" borderId="0" xfId="0" applyNumberFormat="1" applyFont="1" applyFill="1" applyAlignment="1">
      <alignment horizontal="left" vertical="center" wrapText="1"/>
    </xf>
    <xf numFmtId="4" fontId="10" fillId="0" borderId="0" xfId="0" applyNumberFormat="1" applyFont="1"/>
    <xf numFmtId="0" fontId="15" fillId="5" borderId="2" xfId="0" applyFont="1" applyFill="1" applyBorder="1"/>
    <xf numFmtId="4" fontId="16" fillId="5" borderId="2" xfId="0" applyNumberFormat="1" applyFont="1" applyFill="1" applyBorder="1"/>
    <xf numFmtId="0" fontId="0" fillId="5" borderId="6" xfId="0" applyFill="1" applyBorder="1"/>
    <xf numFmtId="0" fontId="15" fillId="5" borderId="7" xfId="0" applyFont="1" applyFill="1" applyBorder="1"/>
    <xf numFmtId="0" fontId="15" fillId="5" borderId="6" xfId="0" applyFont="1" applyFill="1" applyBorder="1"/>
    <xf numFmtId="164" fontId="14" fillId="5" borderId="7" xfId="1" applyFont="1" applyFill="1" applyBorder="1"/>
    <xf numFmtId="0" fontId="15" fillId="5" borderId="8" xfId="0" applyFont="1" applyFill="1" applyBorder="1"/>
    <xf numFmtId="4" fontId="16" fillId="5" borderId="9" xfId="0" applyNumberFormat="1" applyFont="1" applyFill="1" applyBorder="1"/>
    <xf numFmtId="164" fontId="14" fillId="5" borderId="10" xfId="1" applyFont="1" applyFill="1" applyBorder="1"/>
    <xf numFmtId="0" fontId="15" fillId="5" borderId="14" xfId="0" applyFont="1" applyFill="1" applyBorder="1" applyAlignment="1">
      <alignment horizontal="center"/>
    </xf>
    <xf numFmtId="0" fontId="15" fillId="5" borderId="15" xfId="0" applyFont="1" applyFill="1" applyBorder="1" applyAlignment="1">
      <alignment horizontal="center"/>
    </xf>
    <xf numFmtId="0" fontId="0" fillId="0" borderId="2" xfId="0" applyBorder="1"/>
    <xf numFmtId="0" fontId="0" fillId="0" borderId="6" xfId="0" applyBorder="1"/>
    <xf numFmtId="4" fontId="16" fillId="5" borderId="7" xfId="0" applyNumberFormat="1" applyFont="1" applyFill="1" applyBorder="1"/>
    <xf numFmtId="4" fontId="16" fillId="5" borderId="10" xfId="0" applyNumberFormat="1" applyFont="1" applyFill="1" applyBorder="1"/>
    <xf numFmtId="4" fontId="9" fillId="0" borderId="0" xfId="0" applyNumberFormat="1" applyFont="1"/>
    <xf numFmtId="0" fontId="13" fillId="0" borderId="0" xfId="2" applyFont="1" applyAlignment="1">
      <alignment vertical="center" wrapText="1"/>
    </xf>
    <xf numFmtId="2" fontId="8" fillId="0" borderId="2" xfId="1" applyNumberFormat="1" applyFont="1" applyBorder="1"/>
    <xf numFmtId="2" fontId="8" fillId="3" borderId="2" xfId="1" applyNumberFormat="1" applyFont="1" applyFill="1" applyBorder="1"/>
    <xf numFmtId="14" fontId="10" fillId="0" borderId="1" xfId="0" applyNumberFormat="1" applyFont="1" applyBorder="1"/>
    <xf numFmtId="2" fontId="10" fillId="0" borderId="1" xfId="0" applyNumberFormat="1" applyFont="1" applyBorder="1"/>
    <xf numFmtId="2" fontId="10" fillId="2" borderId="2" xfId="0" applyNumberFormat="1" applyFont="1" applyFill="1" applyBorder="1"/>
    <xf numFmtId="4" fontId="8" fillId="3" borderId="2" xfId="1" applyNumberFormat="1" applyFont="1" applyFill="1" applyBorder="1"/>
    <xf numFmtId="2" fontId="8" fillId="3" borderId="2" xfId="1" applyNumberFormat="1" applyFont="1" applyFill="1" applyBorder="1" applyAlignment="1">
      <alignment horizontal="center"/>
    </xf>
    <xf numFmtId="2" fontId="8" fillId="3" borderId="2" xfId="0" applyNumberFormat="1" applyFont="1" applyFill="1" applyBorder="1"/>
    <xf numFmtId="2" fontId="10" fillId="3" borderId="2" xfId="0" applyNumberFormat="1" applyFont="1" applyFill="1" applyBorder="1" applyAlignment="1">
      <alignment horizontal="center"/>
    </xf>
    <xf numFmtId="2" fontId="9" fillId="3" borderId="2" xfId="0" applyNumberFormat="1" applyFont="1" applyFill="1" applyBorder="1"/>
    <xf numFmtId="2" fontId="10" fillId="3" borderId="2" xfId="0" applyNumberFormat="1" applyFont="1" applyFill="1" applyBorder="1"/>
    <xf numFmtId="0" fontId="23" fillId="0" borderId="0" xfId="0" applyFont="1" applyAlignment="1">
      <alignment horizontal="center"/>
    </xf>
    <xf numFmtId="164" fontId="10" fillId="0" borderId="0" xfId="1" applyFont="1"/>
    <xf numFmtId="4" fontId="16" fillId="5" borderId="3" xfId="0" applyNumberFormat="1" applyFont="1" applyFill="1" applyBorder="1"/>
    <xf numFmtId="4" fontId="16" fillId="5" borderId="17" xfId="0" applyNumberFormat="1" applyFont="1" applyFill="1" applyBorder="1"/>
    <xf numFmtId="4" fontId="16" fillId="5" borderId="1" xfId="0" applyNumberFormat="1" applyFont="1" applyFill="1" applyBorder="1"/>
    <xf numFmtId="4" fontId="16" fillId="5" borderId="18" xfId="0" applyNumberFormat="1" applyFont="1" applyFill="1" applyBorder="1"/>
    <xf numFmtId="0" fontId="15" fillId="5" borderId="19" xfId="0" applyFont="1" applyFill="1" applyBorder="1"/>
    <xf numFmtId="0" fontId="15" fillId="5" borderId="20" xfId="0" applyFont="1" applyFill="1" applyBorder="1"/>
    <xf numFmtId="4" fontId="16" fillId="5" borderId="21" xfId="0" applyNumberFormat="1" applyFont="1" applyFill="1" applyBorder="1"/>
    <xf numFmtId="4" fontId="16" fillId="5" borderId="22" xfId="0" applyNumberFormat="1" applyFont="1" applyFill="1" applyBorder="1"/>
    <xf numFmtId="4" fontId="16" fillId="5" borderId="23" xfId="0" applyNumberFormat="1" applyFont="1" applyFill="1" applyBorder="1"/>
    <xf numFmtId="4" fontId="16" fillId="5" borderId="24" xfId="0" applyNumberFormat="1" applyFont="1" applyFill="1" applyBorder="1"/>
    <xf numFmtId="0" fontId="8" fillId="0" borderId="0" xfId="0" applyFont="1"/>
    <xf numFmtId="0" fontId="12" fillId="0" borderId="0" xfId="0" applyFont="1" applyAlignment="1">
      <alignment horizontal="center"/>
    </xf>
    <xf numFmtId="4" fontId="8" fillId="0" borderId="0" xfId="0" applyNumberFormat="1" applyFont="1"/>
    <xf numFmtId="14" fontId="9" fillId="0" borderId="0" xfId="0" applyNumberFormat="1" applyFont="1" applyAlignment="1">
      <alignment horizontal="center"/>
    </xf>
    <xf numFmtId="14" fontId="10" fillId="0" borderId="0" xfId="0" applyNumberFormat="1" applyFont="1" applyAlignment="1">
      <alignment horizontal="center"/>
    </xf>
    <xf numFmtId="0" fontId="10" fillId="0" borderId="0" xfId="0" applyFont="1" applyAlignment="1">
      <alignment horizontal="center" wrapText="1"/>
    </xf>
    <xf numFmtId="0" fontId="15" fillId="5" borderId="2" xfId="0" applyFont="1" applyFill="1" applyBorder="1" applyAlignment="1">
      <alignment horizontal="center"/>
    </xf>
    <xf numFmtId="0" fontId="15" fillId="5" borderId="7" xfId="0" applyFont="1" applyFill="1" applyBorder="1" applyAlignment="1">
      <alignment horizontal="center"/>
    </xf>
    <xf numFmtId="4" fontId="19" fillId="5" borderId="0" xfId="0" applyNumberFormat="1" applyFont="1" applyFill="1" applyAlignment="1">
      <alignment horizontal="center" wrapText="1"/>
    </xf>
    <xf numFmtId="0" fontId="9" fillId="0" borderId="0" xfId="0" applyFont="1" applyAlignment="1">
      <alignment horizontal="left"/>
    </xf>
    <xf numFmtId="0" fontId="15" fillId="5" borderId="11" xfId="0" applyFont="1" applyFill="1" applyBorder="1" applyAlignment="1">
      <alignment horizontal="center"/>
    </xf>
    <xf numFmtId="0" fontId="15" fillId="5" borderId="12" xfId="0" applyFont="1" applyFill="1" applyBorder="1" applyAlignment="1">
      <alignment horizontal="center"/>
    </xf>
    <xf numFmtId="0" fontId="15" fillId="5" borderId="13" xfId="0" applyFont="1" applyFill="1" applyBorder="1" applyAlignment="1">
      <alignment horizontal="center"/>
    </xf>
    <xf numFmtId="4" fontId="19" fillId="5" borderId="0" xfId="0" applyNumberFormat="1" applyFont="1" applyFill="1" applyAlignment="1">
      <alignment horizontal="left" wrapText="1"/>
    </xf>
    <xf numFmtId="4" fontId="20" fillId="5" borderId="0" xfId="0" applyNumberFormat="1" applyFont="1" applyFill="1" applyAlignment="1">
      <alignment horizontal="left" wrapText="1"/>
    </xf>
    <xf numFmtId="0" fontId="15" fillId="5" borderId="3" xfId="0" applyFont="1" applyFill="1" applyBorder="1" applyAlignment="1">
      <alignment horizontal="center"/>
    </xf>
    <xf numFmtId="0" fontId="15" fillId="5" borderId="1" xfId="0" applyFont="1" applyFill="1" applyBorder="1" applyAlignment="1">
      <alignment horizontal="center"/>
    </xf>
    <xf numFmtId="0" fontId="15" fillId="5" borderId="16" xfId="0" applyFont="1" applyFill="1" applyBorder="1" applyAlignment="1">
      <alignment horizontal="center"/>
    </xf>
  </cellXfs>
  <cellStyles count="3416">
    <cellStyle name="Comma" xfId="1" builtinId="3"/>
    <cellStyle name="Comma 2" xfId="7" xr:uid="{FBB30BBB-6349-4AC4-B843-95A8E9193BB0}"/>
    <cellStyle name="Comma 3" xfId="6" xr:uid="{30353715-33E0-488F-BC47-8DD4ECD4E03F}"/>
    <cellStyle name="Comma 6" xfId="8" xr:uid="{2A39DA28-9930-4578-AB2C-71AEA00A1498}"/>
    <cellStyle name="Normal" xfId="0" builtinId="0"/>
    <cellStyle name="Normal 10" xfId="9" xr:uid="{5831A88A-0E25-4B86-A3BF-9C91D25B02D5}"/>
    <cellStyle name="Normal 10 10" xfId="10" xr:uid="{8FA37935-F7A6-44C0-A32B-845DECBAE981}"/>
    <cellStyle name="Normal 10 10 10" xfId="11" xr:uid="{67C978E7-AB61-4E06-9D99-63270B7B19DB}"/>
    <cellStyle name="Normal 10 10 11" xfId="12" xr:uid="{F0023C2B-8FB5-4F64-AD97-273D9731C874}"/>
    <cellStyle name="Normal 10 10 12" xfId="13" xr:uid="{8ED8EFA8-10C6-4AA4-9EA6-A8116ABDD99C}"/>
    <cellStyle name="Normal 10 10 13" xfId="14" xr:uid="{71511441-DECE-4E86-852B-744CAB284546}"/>
    <cellStyle name="Normal 10 10 2" xfId="15" xr:uid="{CA60F92A-BFE8-4516-9519-564B260CE94B}"/>
    <cellStyle name="Normal 10 10 3" xfId="16" xr:uid="{D1CB680D-4231-4E89-BD6F-33111CC063C1}"/>
    <cellStyle name="Normal 10 10 4" xfId="17" xr:uid="{7C8BAAAF-CFB8-42BB-8EC8-ECF0FCB8BDDB}"/>
    <cellStyle name="Normal 10 10 5" xfId="18" xr:uid="{254CB445-C841-4C94-B9AD-92851F469001}"/>
    <cellStyle name="Normal 10 10 6" xfId="19" xr:uid="{DBA6D0FA-76E9-4287-986B-DF0B640D9029}"/>
    <cellStyle name="Normal 10 10 7" xfId="20" xr:uid="{E0B8E5C2-2830-4914-9715-16002A404B8A}"/>
    <cellStyle name="Normal 10 10 8" xfId="21" xr:uid="{4611725E-A721-440B-8C71-5FD40A92209F}"/>
    <cellStyle name="Normal 10 10 9" xfId="22" xr:uid="{54BAE3C8-71A8-45F8-84F8-0110F8F186F0}"/>
    <cellStyle name="Normal 10 11" xfId="23" xr:uid="{0034EDF8-2040-4377-AEAB-A4443EF729B2}"/>
    <cellStyle name="Normal 10 11 10" xfId="24" xr:uid="{600CEC2C-12F9-4440-BF57-B160C141F1D9}"/>
    <cellStyle name="Normal 10 11 11" xfId="25" xr:uid="{8C4609C8-4CAD-48D0-AC07-C5E7C415F054}"/>
    <cellStyle name="Normal 10 11 12" xfId="26" xr:uid="{21C412F0-9234-47D5-AE57-50A665C7DEAF}"/>
    <cellStyle name="Normal 10 11 13" xfId="27" xr:uid="{0D1F5CC7-6788-40F4-8788-D186329DD946}"/>
    <cellStyle name="Normal 10 11 2" xfId="28" xr:uid="{0253A2B4-DAF8-41B2-BD12-03D3E0E8539C}"/>
    <cellStyle name="Normal 10 11 3" xfId="29" xr:uid="{EBD94335-C911-4D86-8C7B-365AE477EF55}"/>
    <cellStyle name="Normal 10 11 4" xfId="30" xr:uid="{64B1C89A-2CF1-4A47-826D-6B6422925AD8}"/>
    <cellStyle name="Normal 10 11 5" xfId="31" xr:uid="{AD79ADD1-2471-4B4F-B0BC-E3F378655178}"/>
    <cellStyle name="Normal 10 11 6" xfId="32" xr:uid="{5360E092-E03B-46E4-B7A9-8BCC8A00ED4E}"/>
    <cellStyle name="Normal 10 11 7" xfId="33" xr:uid="{63F1CBC1-4D35-4818-82DE-E13BF38507D0}"/>
    <cellStyle name="Normal 10 11 8" xfId="34" xr:uid="{2F6C3FB5-9786-4C94-B5CE-D9EC65867678}"/>
    <cellStyle name="Normal 10 11 9" xfId="35" xr:uid="{50E6303E-1BE2-4D27-92C7-0483B5E2F012}"/>
    <cellStyle name="Normal 10 12" xfId="36" xr:uid="{378D01F6-8D69-4061-A800-AE6924313B07}"/>
    <cellStyle name="Normal 10 12 10" xfId="37" xr:uid="{62164269-C08D-4C9F-AFA5-B07FEC42FEBD}"/>
    <cellStyle name="Normal 10 12 11" xfId="38" xr:uid="{E42BDF09-CCD9-455B-A2C6-4B056D4FB4DA}"/>
    <cellStyle name="Normal 10 12 12" xfId="39" xr:uid="{55C22B5D-A8A4-48FE-A827-90FFEA617E42}"/>
    <cellStyle name="Normal 10 12 13" xfId="40" xr:uid="{77CD7A53-9D0D-42B0-B3FD-5F696F1EFA48}"/>
    <cellStyle name="Normal 10 12 2" xfId="41" xr:uid="{6D4F6804-E33D-49C8-902D-49F0BCEE64E7}"/>
    <cellStyle name="Normal 10 12 3" xfId="42" xr:uid="{5C350F89-4DB2-4D5D-A9D7-C8F54761E448}"/>
    <cellStyle name="Normal 10 12 4" xfId="43" xr:uid="{DCB2C246-5273-4A5B-B873-30F6ADAC5A02}"/>
    <cellStyle name="Normal 10 12 5" xfId="44" xr:uid="{4E0B4B12-69D6-41B3-9A49-3C9BD72575D8}"/>
    <cellStyle name="Normal 10 12 6" xfId="45" xr:uid="{33BE732C-92C8-416C-A1DE-DA601EEC0E4B}"/>
    <cellStyle name="Normal 10 12 7" xfId="46" xr:uid="{8EBAAA44-33B4-4241-8B9E-D108DC163B3F}"/>
    <cellStyle name="Normal 10 12 8" xfId="47" xr:uid="{E42A6711-D8D7-4357-8882-4A9EAD0B4EB3}"/>
    <cellStyle name="Normal 10 12 9" xfId="48" xr:uid="{EE8C1B70-B645-46D1-A8A2-4CF702BA6B06}"/>
    <cellStyle name="Normal 10 13" xfId="49" xr:uid="{844DDFCF-C069-4805-8D4D-4BC36403410D}"/>
    <cellStyle name="Normal 10 13 10" xfId="50" xr:uid="{90C0EE6E-1E80-4665-BF17-39B9563CABA5}"/>
    <cellStyle name="Normal 10 13 11" xfId="51" xr:uid="{201DB04E-7B0D-4A0A-BA2A-1E301DDC956A}"/>
    <cellStyle name="Normal 10 13 12" xfId="52" xr:uid="{718BA5F8-12CC-4231-88E8-EFC234949961}"/>
    <cellStyle name="Normal 10 13 13" xfId="53" xr:uid="{AB67EE87-12C7-4C26-8EE8-6AB5C0AE1DDB}"/>
    <cellStyle name="Normal 10 13 2" xfId="54" xr:uid="{A57321BE-97FB-4662-8562-D0B57BEAF97D}"/>
    <cellStyle name="Normal 10 13 3" xfId="55" xr:uid="{19CFA0AB-09A8-409A-9F88-873C26859BD3}"/>
    <cellStyle name="Normal 10 13 4" xfId="56" xr:uid="{EE8441B9-5A83-4E98-B6FF-DBFD41465D33}"/>
    <cellStyle name="Normal 10 13 5" xfId="57" xr:uid="{BDF46B37-693C-4A01-A0D8-CA8A97C3DA77}"/>
    <cellStyle name="Normal 10 13 6" xfId="58" xr:uid="{A7C4D9B8-800A-4F19-BBA0-CE7860EAD6EF}"/>
    <cellStyle name="Normal 10 13 7" xfId="59" xr:uid="{B3281FAF-2264-49FB-94C2-CEFD4F1760C8}"/>
    <cellStyle name="Normal 10 13 8" xfId="60" xr:uid="{9C676F91-D73B-4784-B9E3-653B6D375C70}"/>
    <cellStyle name="Normal 10 13 9" xfId="61" xr:uid="{02451D84-39EA-4A3D-B33F-DFE5FC5747A1}"/>
    <cellStyle name="Normal 10 14" xfId="62" xr:uid="{6340499D-7F71-497E-8B5B-71B7024E5FAF}"/>
    <cellStyle name="Normal 10 14 10" xfId="63" xr:uid="{2ADBB584-D5C4-4E63-9149-B6EC955E0DD5}"/>
    <cellStyle name="Normal 10 14 11" xfId="64" xr:uid="{4FBF84BE-815E-4295-8A9D-FAB314D41A01}"/>
    <cellStyle name="Normal 10 14 12" xfId="65" xr:uid="{5385CF38-E24A-4256-AAC8-3F41B9869746}"/>
    <cellStyle name="Normal 10 14 13" xfId="66" xr:uid="{3927CE5D-C300-4CD3-A2F7-3ECD77DF1EF9}"/>
    <cellStyle name="Normal 10 14 2" xfId="67" xr:uid="{3ECFB98D-57D1-423B-8CDA-5FF2BECC5058}"/>
    <cellStyle name="Normal 10 14 3" xfId="68" xr:uid="{47F760F1-4D89-45CF-90B6-DF43E88FBB44}"/>
    <cellStyle name="Normal 10 14 4" xfId="69" xr:uid="{BF7410A5-FFF2-408D-86FD-00D68704CA83}"/>
    <cellStyle name="Normal 10 14 5" xfId="70" xr:uid="{0902C2D9-D56C-40F7-8030-028ED9AC5743}"/>
    <cellStyle name="Normal 10 14 6" xfId="71" xr:uid="{510871F4-B526-4BDD-8297-64625F79AA57}"/>
    <cellStyle name="Normal 10 14 7" xfId="72" xr:uid="{BC9D7A16-1198-4BD2-947C-E420470C29D7}"/>
    <cellStyle name="Normal 10 14 8" xfId="73" xr:uid="{8D0C5A0C-7D42-4574-BAAE-2736D5AB0CAC}"/>
    <cellStyle name="Normal 10 14 9" xfId="74" xr:uid="{16045B1E-9C47-4148-AA4B-9163BEC57AF0}"/>
    <cellStyle name="Normal 10 15" xfId="75" xr:uid="{9A003B2B-AC36-45B7-983E-038FA938411C}"/>
    <cellStyle name="Normal 10 15 10" xfId="76" xr:uid="{9CFAD442-3ED7-4625-8084-BB411A62E698}"/>
    <cellStyle name="Normal 10 15 11" xfId="77" xr:uid="{2B757BFD-D6A0-49A0-9AF3-24AE4D040EDF}"/>
    <cellStyle name="Normal 10 15 12" xfId="78" xr:uid="{DD5147D6-C62C-4421-A7E8-BE1A3E71078B}"/>
    <cellStyle name="Normal 10 15 13" xfId="79" xr:uid="{20E85CF1-1BE5-4157-83BA-C4E6B0102CA9}"/>
    <cellStyle name="Normal 10 15 2" xfId="80" xr:uid="{C9B8A4DC-9572-4F5F-BD20-2ABCBCC4F9E2}"/>
    <cellStyle name="Normal 10 15 3" xfId="81" xr:uid="{28A05BB7-1A28-4EC4-BD5D-AD81795A154C}"/>
    <cellStyle name="Normal 10 15 4" xfId="82" xr:uid="{A64D136A-2858-496E-B389-A8CF56B54B7E}"/>
    <cellStyle name="Normal 10 15 5" xfId="83" xr:uid="{7C5AE527-8F35-4244-A1FA-93CF6F807FD8}"/>
    <cellStyle name="Normal 10 15 6" xfId="84" xr:uid="{F880F66D-32C8-4591-851D-2E1843773E0E}"/>
    <cellStyle name="Normal 10 15 7" xfId="85" xr:uid="{99E7A66A-8DBF-4FEB-BF39-EA092684179E}"/>
    <cellStyle name="Normal 10 15 8" xfId="86" xr:uid="{47721DFA-34C8-454A-8FB5-FB8470F5E47B}"/>
    <cellStyle name="Normal 10 15 9" xfId="87" xr:uid="{543B2571-9461-40F0-9EB5-98D3655640DE}"/>
    <cellStyle name="Normal 10 16" xfId="88" xr:uid="{9218948C-A3D7-4C13-83F2-EE663871C155}"/>
    <cellStyle name="Normal 10 16 10" xfId="89" xr:uid="{8AA43ACF-835B-41D3-A191-933637AC7A3F}"/>
    <cellStyle name="Normal 10 16 11" xfId="90" xr:uid="{DDAE028B-7C70-4297-A3A6-BAEC349B21E3}"/>
    <cellStyle name="Normal 10 16 12" xfId="91" xr:uid="{DECA4E21-F74A-491F-94E8-43D480408588}"/>
    <cellStyle name="Normal 10 16 13" xfId="92" xr:uid="{83F3A7A4-3D4E-414D-8A8F-47F3A55F4C19}"/>
    <cellStyle name="Normal 10 16 2" xfId="93" xr:uid="{2CED836E-5D27-4DA7-BAB6-2AA0F127CC84}"/>
    <cellStyle name="Normal 10 16 3" xfId="94" xr:uid="{96851D9D-330C-4AF2-B9BD-1EBFCC5F6933}"/>
    <cellStyle name="Normal 10 16 4" xfId="95" xr:uid="{D1B2AF61-2F4C-4A80-B9AA-D18E8AF38265}"/>
    <cellStyle name="Normal 10 16 5" xfId="96" xr:uid="{3E0C27E2-7383-4CA6-B03C-A7D1470111D6}"/>
    <cellStyle name="Normal 10 16 6" xfId="97" xr:uid="{C9BB3D22-14C4-4032-9F39-5D0CEFF0D857}"/>
    <cellStyle name="Normal 10 16 7" xfId="98" xr:uid="{95713137-4D7E-4BCE-B400-E280F0F4A343}"/>
    <cellStyle name="Normal 10 16 8" xfId="99" xr:uid="{F014DF83-0F5F-4916-8C5E-CC9718E8DF72}"/>
    <cellStyle name="Normal 10 16 9" xfId="100" xr:uid="{E5A57717-D8BA-4DD0-8A7D-C3B592D93097}"/>
    <cellStyle name="Normal 10 17" xfId="101" xr:uid="{BFBFDC47-9D05-448C-AC20-13021D4ABC71}"/>
    <cellStyle name="Normal 10 17 10" xfId="102" xr:uid="{B42B3A1A-6F16-46E5-8E85-DC22692DCFD8}"/>
    <cellStyle name="Normal 10 17 11" xfId="103" xr:uid="{4F5B585A-E4F8-47D1-B697-B17280B03475}"/>
    <cellStyle name="Normal 10 17 12" xfId="104" xr:uid="{08AA84F3-30B1-4D9F-BA92-A29FF0F432D6}"/>
    <cellStyle name="Normal 10 17 13" xfId="105" xr:uid="{EB1035E1-7735-447F-ADE2-8A51B70F74B1}"/>
    <cellStyle name="Normal 10 17 2" xfId="106" xr:uid="{5F97CB2D-E3E9-4A49-A3D6-A37FF842E482}"/>
    <cellStyle name="Normal 10 17 3" xfId="107" xr:uid="{4B319BC8-55C7-4091-8A71-C7E3024E9A4C}"/>
    <cellStyle name="Normal 10 17 4" xfId="108" xr:uid="{DC83F1BF-120B-4DC0-BBF5-525B366EE188}"/>
    <cellStyle name="Normal 10 17 5" xfId="109" xr:uid="{AE6DDD70-9430-424C-AD43-C45F98BBEC77}"/>
    <cellStyle name="Normal 10 17 6" xfId="110" xr:uid="{9F81DC38-A9BE-4BE7-A9AD-8F768D434A95}"/>
    <cellStyle name="Normal 10 17 7" xfId="111" xr:uid="{DC545FCE-F78B-4C58-8FBE-60372DAD29FE}"/>
    <cellStyle name="Normal 10 17 8" xfId="112" xr:uid="{F42F17C0-18FC-43F8-82DD-99B83CF8F14D}"/>
    <cellStyle name="Normal 10 17 9" xfId="113" xr:uid="{914794B8-FD2B-4AC7-A00B-D12547E549E2}"/>
    <cellStyle name="Normal 10 18" xfId="114" xr:uid="{62E4A49F-8CED-44A4-9709-4CCFC64EF87C}"/>
    <cellStyle name="Normal 10 18 10" xfId="115" xr:uid="{5658F358-A55C-4D2D-9C69-BDB6A5F2D16F}"/>
    <cellStyle name="Normal 10 18 11" xfId="116" xr:uid="{53285512-144A-4A7E-B29A-C3E20F4CA18C}"/>
    <cellStyle name="Normal 10 18 12" xfId="117" xr:uid="{93802DC5-1759-4675-B564-66F614DFE8F7}"/>
    <cellStyle name="Normal 10 18 13" xfId="118" xr:uid="{05ED524E-21AF-4E62-B8D8-729DBADDD1FB}"/>
    <cellStyle name="Normal 10 18 2" xfId="119" xr:uid="{56137F23-5153-480A-9EEA-0076FBC829B3}"/>
    <cellStyle name="Normal 10 18 3" xfId="120" xr:uid="{D1FB7D2E-3257-4720-9DA0-A75256828952}"/>
    <cellStyle name="Normal 10 18 4" xfId="121" xr:uid="{85BCEEE4-88F3-43FD-A0B2-CF942E75F90F}"/>
    <cellStyle name="Normal 10 18 5" xfId="122" xr:uid="{835B3E3B-46BD-40D1-9961-CBDE90DF3533}"/>
    <cellStyle name="Normal 10 18 6" xfId="123" xr:uid="{B9353568-CCBE-46B6-873F-389E69F1F4E8}"/>
    <cellStyle name="Normal 10 18 7" xfId="124" xr:uid="{1FD2316E-228A-4E10-B9F2-22EC08CA997F}"/>
    <cellStyle name="Normal 10 18 8" xfId="125" xr:uid="{A2F28533-81ED-4BC9-BF61-BB7C5396F83D}"/>
    <cellStyle name="Normal 10 18 9" xfId="126" xr:uid="{E6BBD5A4-8BF4-4FCB-93A0-25164EA78B7F}"/>
    <cellStyle name="Normal 10 19" xfId="127" xr:uid="{4CAFAA92-C3AC-4CE5-813E-2746B057313C}"/>
    <cellStyle name="Normal 10 19 10" xfId="128" xr:uid="{EB468A45-FD81-4244-BD6B-DD1735C19A8D}"/>
    <cellStyle name="Normal 10 19 11" xfId="129" xr:uid="{82BF6AC7-403B-42DC-BE8E-398A297B83F7}"/>
    <cellStyle name="Normal 10 19 12" xfId="130" xr:uid="{B598CCDA-5BA0-43F2-B29E-7B2D0AC19825}"/>
    <cellStyle name="Normal 10 19 13" xfId="131" xr:uid="{C470A2A5-BC89-436B-8169-7C8E60127AAE}"/>
    <cellStyle name="Normal 10 19 2" xfId="132" xr:uid="{A756CFBA-BE45-4726-8CB4-780F475D9F53}"/>
    <cellStyle name="Normal 10 19 3" xfId="133" xr:uid="{363DE654-D233-47FB-ABCB-5C86916D0D20}"/>
    <cellStyle name="Normal 10 19 4" xfId="134" xr:uid="{7A938641-1CB8-433A-A674-A3B4D4E1D747}"/>
    <cellStyle name="Normal 10 19 5" xfId="135" xr:uid="{9673DD4D-E3FC-4012-A8C9-BB69FD90016A}"/>
    <cellStyle name="Normal 10 19 6" xfId="136" xr:uid="{845AB888-184A-48BD-9F9F-5DFDEAF3C3FB}"/>
    <cellStyle name="Normal 10 19 7" xfId="137" xr:uid="{287CF851-62BA-46CB-BD59-C6776C9749F0}"/>
    <cellStyle name="Normal 10 19 8" xfId="138" xr:uid="{62764FE9-DD07-498A-A44D-3EF0A78E0C71}"/>
    <cellStyle name="Normal 10 19 9" xfId="139" xr:uid="{C45392B7-E4E1-4F37-A210-4D3A9B1CF246}"/>
    <cellStyle name="Normal 10 2" xfId="140" xr:uid="{593D4AB2-7BFA-41E3-B73B-830EB86F4893}"/>
    <cellStyle name="Normal 10 2 10" xfId="141" xr:uid="{9F6D4D52-B344-41D0-89DE-09F4E8E85BB1}"/>
    <cellStyle name="Normal 10 2 11" xfId="142" xr:uid="{713E917B-7264-4CFA-B0AB-1775FA1BAAA5}"/>
    <cellStyle name="Normal 10 2 12" xfId="143" xr:uid="{A93635D6-D40B-4FFD-A8EC-E5CF5DE4E5D9}"/>
    <cellStyle name="Normal 10 2 13" xfId="144" xr:uid="{555C8255-375A-4294-B772-63DE5D65BBC1}"/>
    <cellStyle name="Normal 10 2 14" xfId="145" xr:uid="{C2704545-5165-4EA0-86E9-2CE470BCE978}"/>
    <cellStyle name="Normal 10 2 2" xfId="146" xr:uid="{181623F6-B57B-4FA1-B29D-0C1B7B10C94D}"/>
    <cellStyle name="Normal 10 2 3" xfId="147" xr:uid="{8349C344-ED50-42CE-BDD0-FDF0AF3ABBA2}"/>
    <cellStyle name="Normal 10 2 4" xfId="148" xr:uid="{2774A5DF-F749-4761-AD07-DA44434F6896}"/>
    <cellStyle name="Normal 10 2 5" xfId="149" xr:uid="{2B7A45FE-06C9-4274-ADFF-5542DC6238FB}"/>
    <cellStyle name="Normal 10 2 6" xfId="150" xr:uid="{332C3A86-FBD8-48A1-88D2-6ADBC58A9DF3}"/>
    <cellStyle name="Normal 10 2 7" xfId="151" xr:uid="{CCB90AF7-D97A-44E0-956A-D84223C56B4B}"/>
    <cellStyle name="Normal 10 2 8" xfId="152" xr:uid="{4D28A2AE-FC6B-4E50-8218-58794C81BBB9}"/>
    <cellStyle name="Normal 10 2 9" xfId="153" xr:uid="{0E003CF0-4094-4013-B678-2C9F8D806F5E}"/>
    <cellStyle name="Normal 10 20" xfId="154" xr:uid="{E56CE7CF-554F-491F-9BFE-20C5998A11FE}"/>
    <cellStyle name="Normal 10 20 10" xfId="155" xr:uid="{35E2D05F-94C8-4A59-AA45-C0A07B8284A4}"/>
    <cellStyle name="Normal 10 20 11" xfId="156" xr:uid="{7F87DE33-4089-4BAD-A7F3-5A9EC214013C}"/>
    <cellStyle name="Normal 10 20 12" xfId="157" xr:uid="{F9335783-0625-479F-AEC6-EBC6E608027D}"/>
    <cellStyle name="Normal 10 20 13" xfId="158" xr:uid="{27C81E5C-EAC1-4B07-B615-423CF618CCCC}"/>
    <cellStyle name="Normal 10 20 2" xfId="159" xr:uid="{95D6C199-2D34-4FA5-9002-74A084308FB1}"/>
    <cellStyle name="Normal 10 20 3" xfId="160" xr:uid="{B8B7D5BF-1332-45E9-92ED-57136ECB5ED6}"/>
    <cellStyle name="Normal 10 20 4" xfId="161" xr:uid="{54BA2888-0A15-46CB-955F-D40C550003F5}"/>
    <cellStyle name="Normal 10 20 5" xfId="162" xr:uid="{56DD9689-E258-4979-A1C1-A348D0DD18A2}"/>
    <cellStyle name="Normal 10 20 6" xfId="163" xr:uid="{1340F034-20CB-4812-9EB9-CE9802C132F4}"/>
    <cellStyle name="Normal 10 20 7" xfId="164" xr:uid="{43130D4D-46D3-44F4-BB4B-DD478F0948EE}"/>
    <cellStyle name="Normal 10 20 8" xfId="165" xr:uid="{798EFD8D-E0EE-4F9C-A986-77F36A8B01F0}"/>
    <cellStyle name="Normal 10 20 9" xfId="166" xr:uid="{B410CE36-CB31-479A-9BCA-50E6904242AF}"/>
    <cellStyle name="Normal 10 21" xfId="167" xr:uid="{7297DF8B-832C-4BD8-9467-8A57FDDCADFA}"/>
    <cellStyle name="Normal 10 21 10" xfId="168" xr:uid="{F43D9372-5527-408D-AD46-435ACD2FF7E9}"/>
    <cellStyle name="Normal 10 21 11" xfId="169" xr:uid="{D433C423-C1FD-4ED6-844C-3AA3660F5F16}"/>
    <cellStyle name="Normal 10 21 12" xfId="170" xr:uid="{A6CF2ED9-FDDC-4112-9151-39BD2F8D5695}"/>
    <cellStyle name="Normal 10 21 13" xfId="171" xr:uid="{199C26BF-B861-4443-821A-E08A6BD89E21}"/>
    <cellStyle name="Normal 10 21 2" xfId="172" xr:uid="{D37AE2ED-C697-45FB-907C-3E183A05386C}"/>
    <cellStyle name="Normal 10 21 3" xfId="173" xr:uid="{D726D404-FBCD-4726-8B92-79E287640BD0}"/>
    <cellStyle name="Normal 10 21 4" xfId="174" xr:uid="{8FBFFFB0-1B50-44B2-B20C-BFF48DAA9D7A}"/>
    <cellStyle name="Normal 10 21 5" xfId="175" xr:uid="{FE9CB995-459B-4479-AF94-84C1859EDF57}"/>
    <cellStyle name="Normal 10 21 6" xfId="176" xr:uid="{6C0BC813-938F-4FD5-8170-5B6B420FA3E7}"/>
    <cellStyle name="Normal 10 21 7" xfId="177" xr:uid="{8BEDDD3F-13FE-416B-A374-FA9B2415B0D9}"/>
    <cellStyle name="Normal 10 21 8" xfId="178" xr:uid="{4A9F8BA5-BCC2-4B48-93F8-4B577334D180}"/>
    <cellStyle name="Normal 10 21 9" xfId="179" xr:uid="{2484E887-B9C4-41A7-98E2-C5053F660B6D}"/>
    <cellStyle name="Normal 10 22" xfId="180" xr:uid="{98032F14-8A53-4D76-B141-6025FEBF84DF}"/>
    <cellStyle name="Normal 10 22 2" xfId="181" xr:uid="{436C7590-B637-459A-BA5D-4C1515AAD0C2}"/>
    <cellStyle name="Normal 10 23" xfId="182" xr:uid="{F3314694-3AFE-43B8-BCC7-ADF66CB6104C}"/>
    <cellStyle name="Normal 10 23 2" xfId="183" xr:uid="{77564CC2-F789-4A3B-8437-3C5B4F2D570A}"/>
    <cellStyle name="Normal 10 24" xfId="184" xr:uid="{2888B538-0ECD-43AC-86D1-88294FF0D66E}"/>
    <cellStyle name="Normal 10 24 2" xfId="185" xr:uid="{74BB470C-B2E5-4042-A6DF-4EE98CE42EE8}"/>
    <cellStyle name="Normal 10 3" xfId="186" xr:uid="{04ECE500-1418-499B-9283-C0D80A38D640}"/>
    <cellStyle name="Normal 10 3 10" xfId="187" xr:uid="{19A9857F-CDD8-4FC4-986D-CB62F7E51BA7}"/>
    <cellStyle name="Normal 10 3 11" xfId="188" xr:uid="{CEF9CE21-950B-4F2B-8175-879F42CDAAC0}"/>
    <cellStyle name="Normal 10 3 12" xfId="189" xr:uid="{CA60A3C3-AF96-4AED-BF9F-AC9D9BBEEF4E}"/>
    <cellStyle name="Normal 10 3 13" xfId="190" xr:uid="{0368D41A-8B1B-460D-9EC1-3F0268E96CF1}"/>
    <cellStyle name="Normal 10 3 14" xfId="191" xr:uid="{AD3F213A-0A8C-4CFC-A9CD-1A3C9E03C261}"/>
    <cellStyle name="Normal 10 3 2" xfId="192" xr:uid="{B5163C2C-4DF8-4EE3-9FE8-0ED7C61D1DC8}"/>
    <cellStyle name="Normal 10 3 3" xfId="193" xr:uid="{F185CCF6-3786-4DF8-80D4-6243D8C57CB3}"/>
    <cellStyle name="Normal 10 3 4" xfId="194" xr:uid="{43B1A411-54FA-498F-A8DD-B5164503B8BC}"/>
    <cellStyle name="Normal 10 3 5" xfId="195" xr:uid="{36E12F75-A2BB-4AA9-B419-85AE9E26A45B}"/>
    <cellStyle name="Normal 10 3 6" xfId="196" xr:uid="{85418923-C94D-4B31-9D9D-DC12004A4C53}"/>
    <cellStyle name="Normal 10 3 7" xfId="197" xr:uid="{7EC6962F-5AA4-4624-9D0A-2281A8F3281E}"/>
    <cellStyle name="Normal 10 3 8" xfId="198" xr:uid="{E153CE0A-52E2-458A-94AD-499D4325E160}"/>
    <cellStyle name="Normal 10 3 9" xfId="199" xr:uid="{8ED033E5-EF2F-4028-A558-D69966D886DB}"/>
    <cellStyle name="Normal 10 4" xfId="200" xr:uid="{37B3D185-76AB-4D42-9258-4F3C3A7F1F40}"/>
    <cellStyle name="Normal 10 4 10" xfId="201" xr:uid="{A28E577A-7DAF-4E53-8291-2A8B1BF3FFE0}"/>
    <cellStyle name="Normal 10 4 11" xfId="202" xr:uid="{B74084FA-6EFD-44F2-8596-1C876128C718}"/>
    <cellStyle name="Normal 10 4 12" xfId="203" xr:uid="{80673CC6-6CC0-4E3C-91AC-4314A8D2105F}"/>
    <cellStyle name="Normal 10 4 13" xfId="204" xr:uid="{743F2D20-4156-4C12-B8F7-B9D3CB024EBD}"/>
    <cellStyle name="Normal 10 4 14" xfId="205" xr:uid="{31535CE2-4C89-4CC8-B5CB-3C4CDBEB6004}"/>
    <cellStyle name="Normal 10 4 2" xfId="206" xr:uid="{E9B9E71B-81FE-44DA-B08A-8CDE4795170B}"/>
    <cellStyle name="Normal 10 4 3" xfId="207" xr:uid="{8E5AD9CC-8632-4E17-B467-5704202F624E}"/>
    <cellStyle name="Normal 10 4 4" xfId="208" xr:uid="{DDF9D6D4-609B-43EF-B6CC-F27066D24D63}"/>
    <cellStyle name="Normal 10 4 5" xfId="209" xr:uid="{7C9E396A-BCEE-4075-9CC4-2212B347A9D6}"/>
    <cellStyle name="Normal 10 4 6" xfId="210" xr:uid="{D41134BC-BAE2-42C5-9920-6DB8B5682305}"/>
    <cellStyle name="Normal 10 4 7" xfId="211" xr:uid="{90545275-5B44-4419-ADC4-3F725487A293}"/>
    <cellStyle name="Normal 10 4 8" xfId="212" xr:uid="{DD4CE4B1-F890-4E4F-895D-632D59D04F15}"/>
    <cellStyle name="Normal 10 4 9" xfId="213" xr:uid="{B26E02B9-A212-407E-9636-2AEBC57EFCEA}"/>
    <cellStyle name="Normal 10 5" xfId="214" xr:uid="{CDDC5833-3C9D-4753-8231-47C05DF357AA}"/>
    <cellStyle name="Normal 10 5 10" xfId="215" xr:uid="{3AEAA6A5-82E0-411B-AD01-2659E02D0815}"/>
    <cellStyle name="Normal 10 5 11" xfId="216" xr:uid="{F54F4736-D31F-4CE5-8F07-5E3AE961D48E}"/>
    <cellStyle name="Normal 10 5 12" xfId="217" xr:uid="{ABE43BC7-E054-47D7-9D90-41058BCAEED9}"/>
    <cellStyle name="Normal 10 5 13" xfId="218" xr:uid="{C7108FC5-CE88-444B-830C-B785518BBB58}"/>
    <cellStyle name="Normal 10 5 2" xfId="219" xr:uid="{01A7A60F-6590-4E9C-A574-891E1D7E0B1A}"/>
    <cellStyle name="Normal 10 5 3" xfId="220" xr:uid="{EB6500B5-2E88-405C-986D-6D7AE098ED6D}"/>
    <cellStyle name="Normal 10 5 4" xfId="221" xr:uid="{8EDF18EB-3BFF-4FDD-84D4-A031F354FAED}"/>
    <cellStyle name="Normal 10 5 5" xfId="222" xr:uid="{150255D9-A76B-43C9-ACD3-0F2856AB48DD}"/>
    <cellStyle name="Normal 10 5 6" xfId="223" xr:uid="{AE919A75-F51D-4E33-9253-7BE948641BE6}"/>
    <cellStyle name="Normal 10 5 7" xfId="224" xr:uid="{FFBA4935-6509-4F1A-9A96-24039803827D}"/>
    <cellStyle name="Normal 10 5 8" xfId="225" xr:uid="{D0F10EB9-3835-4A0A-BEBB-908288B9D0AA}"/>
    <cellStyle name="Normal 10 5 9" xfId="226" xr:uid="{78E42B17-DE29-443B-9370-C2F6DBB3A2E2}"/>
    <cellStyle name="Normal 10 6" xfId="227" xr:uid="{C9FD510F-2B95-4EB5-8815-4ACCE0E3F7C1}"/>
    <cellStyle name="Normal 10 6 10" xfId="228" xr:uid="{F4C57F1A-5A2E-48A2-9A42-B596396B9494}"/>
    <cellStyle name="Normal 10 6 11" xfId="229" xr:uid="{45C2985E-3EC0-4941-9D54-DAA9C735D40A}"/>
    <cellStyle name="Normal 10 6 12" xfId="230" xr:uid="{72BD30EE-8B5E-4924-935D-877F897565ED}"/>
    <cellStyle name="Normal 10 6 13" xfId="231" xr:uid="{A4FCB9F3-5219-4A7F-807C-2C9EC6C7F930}"/>
    <cellStyle name="Normal 10 6 2" xfId="232" xr:uid="{D5D741C8-2F26-44E1-8E38-ED70AF9053DC}"/>
    <cellStyle name="Normal 10 6 3" xfId="233" xr:uid="{AC514215-04BD-4ED2-BA0E-D921C76A3D99}"/>
    <cellStyle name="Normal 10 6 4" xfId="234" xr:uid="{86DAB09D-CA1B-4E25-9866-E389A52445D2}"/>
    <cellStyle name="Normal 10 6 5" xfId="235" xr:uid="{BD7C0F62-CECE-4EF9-BBD6-AB707F34BE35}"/>
    <cellStyle name="Normal 10 6 6" xfId="236" xr:uid="{CEE63B43-E3B3-42BF-9457-D0196A27FC5F}"/>
    <cellStyle name="Normal 10 6 7" xfId="237" xr:uid="{A63D7890-16B9-4409-91BC-94F09FA31E73}"/>
    <cellStyle name="Normal 10 6 8" xfId="238" xr:uid="{6CE331BC-983C-4380-BEFA-C79FBD759D4A}"/>
    <cellStyle name="Normal 10 6 9" xfId="239" xr:uid="{6CDB3EE5-3D6F-4331-8622-C0A8BC99A053}"/>
    <cellStyle name="Normal 10 7" xfId="240" xr:uid="{253A87CA-4253-4316-841C-E6A7D5D3470A}"/>
    <cellStyle name="Normal 10 7 10" xfId="241" xr:uid="{6D3598D4-2BE8-49DA-B244-6F9DEC9BD48D}"/>
    <cellStyle name="Normal 10 7 11" xfId="242" xr:uid="{D5C0940F-4D9A-4963-9681-22709CFEF571}"/>
    <cellStyle name="Normal 10 7 12" xfId="243" xr:uid="{0526DF95-4EB1-4280-B86C-234477AC5355}"/>
    <cellStyle name="Normal 10 7 13" xfId="244" xr:uid="{831A93F7-AC87-4092-8BFF-B02DBE0FF9A1}"/>
    <cellStyle name="Normal 10 7 2" xfId="245" xr:uid="{04F1E835-51B3-43A2-8FA8-64B5CAF9E0DD}"/>
    <cellStyle name="Normal 10 7 3" xfId="246" xr:uid="{2F51FFE4-F452-4268-BFEE-BD75F1C10662}"/>
    <cellStyle name="Normal 10 7 4" xfId="247" xr:uid="{103EFCB5-ECCE-4FFB-BC3A-2DEAF2749FAC}"/>
    <cellStyle name="Normal 10 7 5" xfId="248" xr:uid="{26B5F04F-B071-4380-9012-264275638BCF}"/>
    <cellStyle name="Normal 10 7 6" xfId="249" xr:uid="{9058622A-6914-4CE7-ADDA-0216F6B21E01}"/>
    <cellStyle name="Normal 10 7 7" xfId="250" xr:uid="{C3F8E7C4-99A7-4481-B060-4509C5723147}"/>
    <cellStyle name="Normal 10 7 8" xfId="251" xr:uid="{584361DE-4474-4168-AF82-FE10090CC03F}"/>
    <cellStyle name="Normal 10 7 9" xfId="252" xr:uid="{624E833E-C035-470A-A68B-C826774FCF15}"/>
    <cellStyle name="Normal 10 8" xfId="253" xr:uid="{D8745C93-1241-4A63-94E1-BC10E1DB9683}"/>
    <cellStyle name="Normal 10 8 10" xfId="254" xr:uid="{4CB3B5EC-7163-4E4C-B0D4-82ABF1B6A2C8}"/>
    <cellStyle name="Normal 10 8 11" xfId="255" xr:uid="{DB26CC56-78F2-4179-9F8E-2F08855EB44F}"/>
    <cellStyle name="Normal 10 8 12" xfId="256" xr:uid="{110E06F0-537C-4DD2-B4EE-732419972106}"/>
    <cellStyle name="Normal 10 8 13" xfId="257" xr:uid="{459827CF-8FDF-40BA-9F30-5305BBFF463F}"/>
    <cellStyle name="Normal 10 8 2" xfId="258" xr:uid="{65182452-98DB-4DAA-BD94-9D9CA1E0C9AB}"/>
    <cellStyle name="Normal 10 8 3" xfId="259" xr:uid="{4ECFBD16-7EDE-4468-8978-F941600DEDCD}"/>
    <cellStyle name="Normal 10 8 4" xfId="260" xr:uid="{FAA93E2B-B0D6-4343-9AF9-6101C2C9603E}"/>
    <cellStyle name="Normal 10 8 5" xfId="261" xr:uid="{2001792B-32AE-4633-B8F8-A2F353811B44}"/>
    <cellStyle name="Normal 10 8 6" xfId="262" xr:uid="{6E9844AD-EF75-40EF-996A-A30CBB304DB4}"/>
    <cellStyle name="Normal 10 8 7" xfId="263" xr:uid="{94DC9AA0-BF89-4B4F-984C-0B0C5B96BB62}"/>
    <cellStyle name="Normal 10 8 8" xfId="264" xr:uid="{8EE2F356-9927-439F-825A-8D77B6FAFB26}"/>
    <cellStyle name="Normal 10 8 9" xfId="265" xr:uid="{C7E53CD5-B0F4-4EE2-9D71-0DFF9D1A8B69}"/>
    <cellStyle name="Normal 10 9" xfId="266" xr:uid="{8407E353-E883-4131-BFF4-0CE8396B008C}"/>
    <cellStyle name="Normal 10 9 10" xfId="267" xr:uid="{A6AF2E26-0449-42C7-9652-1D29DE9148C5}"/>
    <cellStyle name="Normal 10 9 11" xfId="268" xr:uid="{FBA286F3-B063-484F-9DC7-93BC35246609}"/>
    <cellStyle name="Normal 10 9 12" xfId="269" xr:uid="{CA2FE6AA-5E77-4E8F-9DEC-9F0980B49D14}"/>
    <cellStyle name="Normal 10 9 13" xfId="270" xr:uid="{BEA8ED7E-684B-465F-91AD-C0925A472911}"/>
    <cellStyle name="Normal 10 9 2" xfId="271" xr:uid="{9349FA1D-338C-48CE-A4D1-B63FA59109D3}"/>
    <cellStyle name="Normal 10 9 3" xfId="272" xr:uid="{D4974FB9-5D90-4555-B024-8360857EB741}"/>
    <cellStyle name="Normal 10 9 4" xfId="273" xr:uid="{6174C78B-D079-421E-95C2-A9488736CB8A}"/>
    <cellStyle name="Normal 10 9 5" xfId="274" xr:uid="{0DF675C8-ECD7-4CC7-BF0B-57206A4EFE2C}"/>
    <cellStyle name="Normal 10 9 6" xfId="275" xr:uid="{7F9AA3BB-E193-467F-AFDD-4203003ECDDF}"/>
    <cellStyle name="Normal 10 9 7" xfId="276" xr:uid="{F1BD12CD-8389-4810-A080-3E58E8BEB633}"/>
    <cellStyle name="Normal 10 9 8" xfId="277" xr:uid="{075887DF-6A7B-4F53-B5F0-80B513742F7C}"/>
    <cellStyle name="Normal 10 9 9" xfId="278" xr:uid="{677680C3-6FDB-47E3-9701-664F16F25205}"/>
    <cellStyle name="Normal 11" xfId="279" xr:uid="{CE8EE1A9-E2CF-44A8-8DCA-92656472DE69}"/>
    <cellStyle name="Normal 11 10" xfId="280" xr:uid="{20DDA8C2-CC65-4D86-881C-C515331CC812}"/>
    <cellStyle name="Normal 11 10 10" xfId="281" xr:uid="{234951D8-050F-43A1-A480-D4F439F8E243}"/>
    <cellStyle name="Normal 11 10 11" xfId="282" xr:uid="{89B16AD5-892E-4A05-82FF-EEEC33154D4B}"/>
    <cellStyle name="Normal 11 10 12" xfId="283" xr:uid="{3DC3BE3E-0BB9-4AA1-BC0E-CAD7C70C55FB}"/>
    <cellStyle name="Normal 11 10 13" xfId="284" xr:uid="{E3198551-6C7F-48D7-B15D-C48B1EB703E0}"/>
    <cellStyle name="Normal 11 10 2" xfId="285" xr:uid="{ABA399E4-7357-43AE-916F-A195E4C4088E}"/>
    <cellStyle name="Normal 11 10 3" xfId="286" xr:uid="{953C16A4-D23C-42C2-83A0-E8922598A1DC}"/>
    <cellStyle name="Normal 11 10 4" xfId="287" xr:uid="{C50BB1D1-1BE5-4B4F-B5FB-8B89285293EE}"/>
    <cellStyle name="Normal 11 10 5" xfId="288" xr:uid="{EB5D3B48-6F76-4369-B53E-C277CEB94D46}"/>
    <cellStyle name="Normal 11 10 6" xfId="289" xr:uid="{12525AA7-6880-477C-85DC-63208BE63711}"/>
    <cellStyle name="Normal 11 10 7" xfId="290" xr:uid="{0D802633-A486-49A6-9A47-C37E4B124301}"/>
    <cellStyle name="Normal 11 10 8" xfId="291" xr:uid="{71728EED-5BA7-402F-8977-2736557E7C29}"/>
    <cellStyle name="Normal 11 10 9" xfId="292" xr:uid="{ECCDD753-489C-4496-A639-F93440915038}"/>
    <cellStyle name="Normal 11 11" xfId="293" xr:uid="{A21604FF-DAE7-46CC-9CD8-C55959BAB89C}"/>
    <cellStyle name="Normal 11 11 10" xfId="294" xr:uid="{BA4C23CA-43E3-4FCC-89B0-8715836DEBA6}"/>
    <cellStyle name="Normal 11 11 11" xfId="295" xr:uid="{C81873C3-91FE-44DB-90D0-20B4F882A579}"/>
    <cellStyle name="Normal 11 11 12" xfId="296" xr:uid="{AC52374E-0C00-4205-BB98-43FA6623986F}"/>
    <cellStyle name="Normal 11 11 13" xfId="297" xr:uid="{2CD9EF25-E181-47F8-8721-61558CAA957C}"/>
    <cellStyle name="Normal 11 11 2" xfId="298" xr:uid="{2C81C168-3F5E-47CE-A877-35602267DA4B}"/>
    <cellStyle name="Normal 11 11 3" xfId="299" xr:uid="{267C1948-409E-4689-A1B5-545984FA4F41}"/>
    <cellStyle name="Normal 11 11 4" xfId="300" xr:uid="{B58C4707-5361-482C-9C03-DBD9F7E910A4}"/>
    <cellStyle name="Normal 11 11 5" xfId="301" xr:uid="{98D65031-3524-47AB-9A68-CE08EB7A2555}"/>
    <cellStyle name="Normal 11 11 6" xfId="302" xr:uid="{FF520BD9-B1F0-4E8B-A77C-10236309FDE7}"/>
    <cellStyle name="Normal 11 11 7" xfId="303" xr:uid="{C2E9C077-09D2-4DC9-9234-8FC705BD9930}"/>
    <cellStyle name="Normal 11 11 8" xfId="304" xr:uid="{9CDB8FED-1BA2-4A63-B7BA-41715BF26A66}"/>
    <cellStyle name="Normal 11 11 9" xfId="305" xr:uid="{6B1FAFDF-2EF5-4DAB-BA12-CE4B1A276F22}"/>
    <cellStyle name="Normal 11 12" xfId="306" xr:uid="{9F646A9B-3309-453D-8F3A-1B661807FD3D}"/>
    <cellStyle name="Normal 11 12 10" xfId="307" xr:uid="{CC56BE84-F4AA-44D7-A9A3-54DEC1B0FF20}"/>
    <cellStyle name="Normal 11 12 11" xfId="308" xr:uid="{E78FC2F9-8387-44CE-A0C3-D1A8709ECDB0}"/>
    <cellStyle name="Normal 11 12 12" xfId="309" xr:uid="{4C5D48E4-528B-409E-BAAD-28FFBEB44FF3}"/>
    <cellStyle name="Normal 11 12 13" xfId="310" xr:uid="{70C29F24-E156-4A2C-9187-7F5EF8A54940}"/>
    <cellStyle name="Normal 11 12 2" xfId="311" xr:uid="{2D288B47-25B7-4F62-AC25-8FAB97ED286D}"/>
    <cellStyle name="Normal 11 12 3" xfId="312" xr:uid="{31D559E5-CB70-45BC-B34B-C238FCF992BF}"/>
    <cellStyle name="Normal 11 12 4" xfId="313" xr:uid="{5C60A25F-8405-4F30-832C-50E10CA3C189}"/>
    <cellStyle name="Normal 11 12 5" xfId="314" xr:uid="{6E75A7B7-4BDC-49A0-9298-257E4D871280}"/>
    <cellStyle name="Normal 11 12 6" xfId="315" xr:uid="{16542ABB-4938-4136-98FA-7AF38183E634}"/>
    <cellStyle name="Normal 11 12 7" xfId="316" xr:uid="{063852D0-6932-4034-A249-0FA878ED16C6}"/>
    <cellStyle name="Normal 11 12 8" xfId="317" xr:uid="{58965AC2-4C9A-4C50-A663-61D0D61EF72C}"/>
    <cellStyle name="Normal 11 12 9" xfId="318" xr:uid="{F8EE36F1-C193-4CF4-9C93-C6FFF0014753}"/>
    <cellStyle name="Normal 11 13" xfId="319" xr:uid="{98458CDC-9EF4-45F2-B0B4-C3490A556BED}"/>
    <cellStyle name="Normal 11 13 10" xfId="320" xr:uid="{8D15E0C9-95CD-4AB2-B31A-71461D0F062A}"/>
    <cellStyle name="Normal 11 13 11" xfId="321" xr:uid="{8239784A-D507-4EF0-AB2D-2E5930ECE81C}"/>
    <cellStyle name="Normal 11 13 12" xfId="322" xr:uid="{AA128181-3EBA-48DB-9B05-494961782003}"/>
    <cellStyle name="Normal 11 13 13" xfId="323" xr:uid="{6A459DEF-9547-4B3E-9E46-C25318C4D9FC}"/>
    <cellStyle name="Normal 11 13 2" xfId="324" xr:uid="{A5D4A378-A1D0-4655-99A0-31B3AAACAB20}"/>
    <cellStyle name="Normal 11 13 3" xfId="325" xr:uid="{2C5B0E8A-3CE9-45F3-AB91-CC4A8F4DD909}"/>
    <cellStyle name="Normal 11 13 4" xfId="326" xr:uid="{E22C1C51-7656-4903-B160-0B4A9720368E}"/>
    <cellStyle name="Normal 11 13 5" xfId="327" xr:uid="{66AD9CE9-281F-4DBE-A74E-445859963E30}"/>
    <cellStyle name="Normal 11 13 6" xfId="328" xr:uid="{CC5C5CC5-2E07-468A-B3EF-79CCEDA1E7CB}"/>
    <cellStyle name="Normal 11 13 7" xfId="329" xr:uid="{E0C8EC39-20A3-4667-B685-343DE71E433C}"/>
    <cellStyle name="Normal 11 13 8" xfId="330" xr:uid="{448B0088-BB5B-412C-A2ED-5EF38145E2BD}"/>
    <cellStyle name="Normal 11 13 9" xfId="331" xr:uid="{7687C0E0-6735-42A4-A356-45FBFDC470BD}"/>
    <cellStyle name="Normal 11 14" xfId="332" xr:uid="{9367A7BA-9C46-44C7-A0E3-CCBA849CF064}"/>
    <cellStyle name="Normal 11 14 10" xfId="333" xr:uid="{E8831977-DF0B-4DF2-8C1A-F8C448CF5906}"/>
    <cellStyle name="Normal 11 14 11" xfId="334" xr:uid="{BBE45DBF-0A3B-4A31-9FEE-B215541DD88D}"/>
    <cellStyle name="Normal 11 14 12" xfId="335" xr:uid="{70852EAE-17C5-478D-87DC-BE6987E63315}"/>
    <cellStyle name="Normal 11 14 13" xfId="336" xr:uid="{4D9FFD98-348F-472C-ADF4-F6E2A86588AC}"/>
    <cellStyle name="Normal 11 14 2" xfId="337" xr:uid="{99C35B97-8E38-4796-9799-BCFE5B94F7A2}"/>
    <cellStyle name="Normal 11 14 3" xfId="338" xr:uid="{3355FC98-99B6-466D-A42F-B5AB44A0742D}"/>
    <cellStyle name="Normal 11 14 4" xfId="339" xr:uid="{973BFFAD-3646-47AA-8C1E-33A31D55E6AF}"/>
    <cellStyle name="Normal 11 14 5" xfId="340" xr:uid="{1FC42118-86EA-4D97-8AA8-78E373DEB0C0}"/>
    <cellStyle name="Normal 11 14 6" xfId="341" xr:uid="{E53D2D8E-595E-4C15-A3A2-9FCD0D034B47}"/>
    <cellStyle name="Normal 11 14 7" xfId="342" xr:uid="{8BD67509-F65E-4041-987C-89051345DDC5}"/>
    <cellStyle name="Normal 11 14 8" xfId="343" xr:uid="{535591A4-B8EB-40D3-BAF1-3592CA2518B6}"/>
    <cellStyle name="Normal 11 14 9" xfId="344" xr:uid="{442C9E86-61A9-4A04-A036-A96F7592055B}"/>
    <cellStyle name="Normal 11 15" xfId="345" xr:uid="{DEC97074-5F48-413B-980B-C16C8399DA89}"/>
    <cellStyle name="Normal 11 15 10" xfId="346" xr:uid="{07471F94-8C6A-490A-B36B-564CBE8A4AF3}"/>
    <cellStyle name="Normal 11 15 11" xfId="347" xr:uid="{FDCC5AC3-86B1-4637-9016-7B2437D68F04}"/>
    <cellStyle name="Normal 11 15 12" xfId="348" xr:uid="{F13012AF-C535-4B3D-9D6F-9B8B24014F94}"/>
    <cellStyle name="Normal 11 15 13" xfId="349" xr:uid="{8097693B-FA2A-468F-B424-EE82EF2F98CA}"/>
    <cellStyle name="Normal 11 15 2" xfId="350" xr:uid="{729AEAE8-3224-4294-9410-086F19111338}"/>
    <cellStyle name="Normal 11 15 3" xfId="351" xr:uid="{9F83F2CF-DC67-4E5B-AD6F-71419119750D}"/>
    <cellStyle name="Normal 11 15 4" xfId="352" xr:uid="{DD9C9334-E452-456C-9B18-7484923BDA54}"/>
    <cellStyle name="Normal 11 15 5" xfId="353" xr:uid="{7464053B-9020-437D-84E0-A5DE9CCC4C8C}"/>
    <cellStyle name="Normal 11 15 6" xfId="354" xr:uid="{6D6D7127-83CC-4B36-BAE9-AF6E663F0AF5}"/>
    <cellStyle name="Normal 11 15 7" xfId="355" xr:uid="{C29D34DC-3315-45D2-ABC5-C0BFADCA43CC}"/>
    <cellStyle name="Normal 11 15 8" xfId="356" xr:uid="{29384B76-1E2F-4918-9B98-00E2B9CF807E}"/>
    <cellStyle name="Normal 11 15 9" xfId="357" xr:uid="{B4E1832C-37F4-484E-BEB9-371F4CF8E4E8}"/>
    <cellStyle name="Normal 11 16" xfId="358" xr:uid="{6CC7E898-821A-461B-8E50-5B0FB59E04A7}"/>
    <cellStyle name="Normal 11 16 10" xfId="359" xr:uid="{1B5A5983-9263-4ADD-A9F0-CD728E48ED1D}"/>
    <cellStyle name="Normal 11 16 11" xfId="360" xr:uid="{7BCA4850-FACA-413E-8AC3-4A0A792E6E71}"/>
    <cellStyle name="Normal 11 16 12" xfId="361" xr:uid="{1F112BD8-7826-4A92-94A2-E32DDDF020CE}"/>
    <cellStyle name="Normal 11 16 13" xfId="362" xr:uid="{78DDE693-0C7E-4601-9FD2-7FCAD95D54CA}"/>
    <cellStyle name="Normal 11 16 2" xfId="363" xr:uid="{C053F16E-15D6-46EA-B14A-921914FC366D}"/>
    <cellStyle name="Normal 11 16 3" xfId="364" xr:uid="{8A5C21CF-249F-40A2-ADB1-68D79C68543D}"/>
    <cellStyle name="Normal 11 16 4" xfId="365" xr:uid="{C76DC542-C743-495D-B52E-CA1EB92B5B84}"/>
    <cellStyle name="Normal 11 16 5" xfId="366" xr:uid="{34F27683-B35D-4C34-9608-A0BE7864EB2C}"/>
    <cellStyle name="Normal 11 16 6" xfId="367" xr:uid="{DBC8D7F4-9123-4348-9073-90358DA85D15}"/>
    <cellStyle name="Normal 11 16 7" xfId="368" xr:uid="{B1FA183F-150E-4DCB-AF35-155F5605F54B}"/>
    <cellStyle name="Normal 11 16 8" xfId="369" xr:uid="{E1C2EDC3-990A-41E6-B65D-5C27812D2DB2}"/>
    <cellStyle name="Normal 11 16 9" xfId="370" xr:uid="{333F4D40-0655-413B-B6A9-53E349EACBB5}"/>
    <cellStyle name="Normal 11 17" xfId="371" xr:uid="{363AD229-1605-400F-ABD8-8B2EC6599FD6}"/>
    <cellStyle name="Normal 11 17 10" xfId="372" xr:uid="{B3775B95-B848-4886-B4C3-03793A26DB01}"/>
    <cellStyle name="Normal 11 17 11" xfId="373" xr:uid="{57E0BE51-89F3-46D6-B4A3-F0C947D51DFA}"/>
    <cellStyle name="Normal 11 17 12" xfId="374" xr:uid="{80B3E750-3967-41E0-BC22-C6A82B799503}"/>
    <cellStyle name="Normal 11 17 13" xfId="375" xr:uid="{129CF460-9A00-47D7-B450-FAD90B3799D1}"/>
    <cellStyle name="Normal 11 17 2" xfId="376" xr:uid="{BF605ED0-A243-4ABB-AD7D-83809B1C9508}"/>
    <cellStyle name="Normal 11 17 3" xfId="377" xr:uid="{F5256E3A-8DD8-4AE7-9D80-A70DD8FA7CA8}"/>
    <cellStyle name="Normal 11 17 4" xfId="378" xr:uid="{3C791492-A081-4A28-B526-9C82A822C092}"/>
    <cellStyle name="Normal 11 17 5" xfId="379" xr:uid="{B4DD87CC-2033-4CF2-82E6-6AC0D62274C0}"/>
    <cellStyle name="Normal 11 17 6" xfId="380" xr:uid="{3149F183-8A7B-4A07-BB75-403E96DF6BED}"/>
    <cellStyle name="Normal 11 17 7" xfId="381" xr:uid="{4A53A770-7905-469B-B957-3B6B4303539B}"/>
    <cellStyle name="Normal 11 17 8" xfId="382" xr:uid="{0C05BF9B-0B81-4CCE-A626-B70FBA126D66}"/>
    <cellStyle name="Normal 11 17 9" xfId="383" xr:uid="{B13771D4-F07B-4F90-8876-F818B963D736}"/>
    <cellStyle name="Normal 11 18" xfId="384" xr:uid="{BBB103F3-8749-4D30-88A9-7AADE4260719}"/>
    <cellStyle name="Normal 11 18 10" xfId="385" xr:uid="{A3493746-C79B-4B55-A8FE-94F617C65906}"/>
    <cellStyle name="Normal 11 18 11" xfId="386" xr:uid="{8DDA3E60-3EFD-4455-9606-CD97B1223015}"/>
    <cellStyle name="Normal 11 18 12" xfId="387" xr:uid="{F2267E52-1E9A-4085-B50F-180DC5F1D592}"/>
    <cellStyle name="Normal 11 18 13" xfId="388" xr:uid="{253330B8-5879-48D6-83F6-6790EA0F1765}"/>
    <cellStyle name="Normal 11 18 2" xfId="389" xr:uid="{9E7C796A-2802-4262-9037-546A05D41D32}"/>
    <cellStyle name="Normal 11 18 3" xfId="390" xr:uid="{22C4A80F-6538-4ACB-A47B-D828C6C910BB}"/>
    <cellStyle name="Normal 11 18 4" xfId="391" xr:uid="{2F7341CE-059A-407A-8B14-A715B692ACC7}"/>
    <cellStyle name="Normal 11 18 5" xfId="392" xr:uid="{EB6082F1-B06D-49EB-B273-85CEB11D3265}"/>
    <cellStyle name="Normal 11 18 6" xfId="393" xr:uid="{8FDA1D3D-4B4B-448F-941E-F6927A97422E}"/>
    <cellStyle name="Normal 11 18 7" xfId="394" xr:uid="{416C4B7F-10D3-4600-B2CC-66E73F8A0663}"/>
    <cellStyle name="Normal 11 18 8" xfId="395" xr:uid="{8AB67152-2E23-4F00-9005-84A187AB2D0A}"/>
    <cellStyle name="Normal 11 18 9" xfId="396" xr:uid="{3858EA1F-5DFC-4076-9708-63280FADDE34}"/>
    <cellStyle name="Normal 11 19" xfId="397" xr:uid="{6C242C83-F5BB-41F7-802F-A38C9626FDBD}"/>
    <cellStyle name="Normal 11 19 10" xfId="398" xr:uid="{FD5DC464-3335-42DF-9892-BDC147251550}"/>
    <cellStyle name="Normal 11 19 11" xfId="399" xr:uid="{AD838DE3-BC06-4D1A-894A-CA5305CB6EA3}"/>
    <cellStyle name="Normal 11 19 12" xfId="400" xr:uid="{CA70482D-90F6-474E-8C4E-FD100E391C98}"/>
    <cellStyle name="Normal 11 19 13" xfId="401" xr:uid="{14257D4F-0C73-4F55-88AF-F8B51A217DB2}"/>
    <cellStyle name="Normal 11 19 2" xfId="402" xr:uid="{2FE977BB-F1DA-441E-B379-D82938AD1148}"/>
    <cellStyle name="Normal 11 19 3" xfId="403" xr:uid="{1BC430CB-BB3F-4C97-9EE0-CF866965C269}"/>
    <cellStyle name="Normal 11 19 4" xfId="404" xr:uid="{F793EF08-97C1-4659-8253-8151C3AACD30}"/>
    <cellStyle name="Normal 11 19 5" xfId="405" xr:uid="{22E817D0-9FEF-48E1-8117-742299DADDCF}"/>
    <cellStyle name="Normal 11 19 6" xfId="406" xr:uid="{AAA681C9-D127-4C2F-BFEA-BFE780770918}"/>
    <cellStyle name="Normal 11 19 7" xfId="407" xr:uid="{79EFA387-CF89-46ED-AFB3-07D6324223F2}"/>
    <cellStyle name="Normal 11 19 8" xfId="408" xr:uid="{6532C0D3-E008-43B6-928F-A05211EF0EC8}"/>
    <cellStyle name="Normal 11 19 9" xfId="409" xr:uid="{05DC54E5-D3A4-43C0-8FD5-1A7F201F7C05}"/>
    <cellStyle name="Normal 11 2" xfId="410" xr:uid="{9D20CDC0-31A5-4F99-B637-A50F9CEC1313}"/>
    <cellStyle name="Normal 11 2 10" xfId="411" xr:uid="{68C3D273-75A7-4251-9D4F-89F10D3BBCA3}"/>
    <cellStyle name="Normal 11 2 11" xfId="412" xr:uid="{E9E2C92D-0B34-4679-B0A4-35BE2CB26CD2}"/>
    <cellStyle name="Normal 11 2 12" xfId="413" xr:uid="{A946BA41-12E9-4D2C-90C7-202C2A51657E}"/>
    <cellStyle name="Normal 11 2 13" xfId="414" xr:uid="{3425031D-DD02-43A6-AA1D-2CAD5F6E45A5}"/>
    <cellStyle name="Normal 11 2 14" xfId="415" xr:uid="{DB09DC0C-EC60-4AAC-869E-AC521ABF0F0D}"/>
    <cellStyle name="Normal 11 2 2" xfId="416" xr:uid="{A5CFE93C-DD78-4219-8472-EE5A0D18D2B5}"/>
    <cellStyle name="Normal 11 2 3" xfId="417" xr:uid="{9E9038A5-E431-4BFC-A142-91887BC0809B}"/>
    <cellStyle name="Normal 11 2 4" xfId="418" xr:uid="{62E71487-84E0-4C49-A9AF-B94F2AD752FD}"/>
    <cellStyle name="Normal 11 2 5" xfId="419" xr:uid="{88C7CB15-CA67-42AD-8AAA-CD470B888C15}"/>
    <cellStyle name="Normal 11 2 6" xfId="420" xr:uid="{4BD8A9D5-8408-423B-9DDA-6A2C2EDFE7F6}"/>
    <cellStyle name="Normal 11 2 7" xfId="421" xr:uid="{73E01A6A-B548-4F37-835C-48801FC488CA}"/>
    <cellStyle name="Normal 11 2 8" xfId="422" xr:uid="{1516BAB1-5884-4BBC-8732-AE575444A0C4}"/>
    <cellStyle name="Normal 11 2 9" xfId="423" xr:uid="{80749195-6EE1-4B6F-8FBB-1E5902AEE89D}"/>
    <cellStyle name="Normal 11 20" xfId="424" xr:uid="{20CE90A9-4DDA-4E59-A2A3-9715EA80DBA9}"/>
    <cellStyle name="Normal 11 20 10" xfId="425" xr:uid="{E5D2BFCA-845B-4507-B23D-6291823BA17C}"/>
    <cellStyle name="Normal 11 20 11" xfId="426" xr:uid="{3308E66B-9727-4E8C-B3B0-A984AC65BF36}"/>
    <cellStyle name="Normal 11 20 12" xfId="427" xr:uid="{ADEAC991-AA84-4EE9-9844-34C0DDE5FF1E}"/>
    <cellStyle name="Normal 11 20 13" xfId="428" xr:uid="{4D909FDC-2D3D-460F-B48D-7C40DF479815}"/>
    <cellStyle name="Normal 11 20 2" xfId="429" xr:uid="{F30642CE-547F-4720-B704-00E0795D610C}"/>
    <cellStyle name="Normal 11 20 3" xfId="430" xr:uid="{A7CCBD19-B089-4EEA-97E6-E77D1AFEF6C2}"/>
    <cellStyle name="Normal 11 20 4" xfId="431" xr:uid="{4ABDF1E7-6E7C-440D-89A4-483CA543F923}"/>
    <cellStyle name="Normal 11 20 5" xfId="432" xr:uid="{2271C0BF-A707-4C4B-852C-A78222F0D834}"/>
    <cellStyle name="Normal 11 20 6" xfId="433" xr:uid="{935B119D-082F-4C31-B461-BF19FE0B5A53}"/>
    <cellStyle name="Normal 11 20 7" xfId="434" xr:uid="{A199823B-DDCC-410D-96B0-B4A9883A1E5C}"/>
    <cellStyle name="Normal 11 20 8" xfId="435" xr:uid="{4F001189-296A-4DA2-977C-31915D755918}"/>
    <cellStyle name="Normal 11 20 9" xfId="436" xr:uid="{826BA70B-23C4-434A-AEB3-59EE61541DDF}"/>
    <cellStyle name="Normal 11 21" xfId="437" xr:uid="{7A7F0CE3-6D89-4495-BC37-8DC4C18BB2F7}"/>
    <cellStyle name="Normal 11 21 10" xfId="438" xr:uid="{71E49EFE-E960-4D60-806F-8EBE3EF699A5}"/>
    <cellStyle name="Normal 11 21 11" xfId="439" xr:uid="{E7799264-045E-40D0-958B-0CE561199214}"/>
    <cellStyle name="Normal 11 21 12" xfId="440" xr:uid="{6495FD60-BFA8-4351-AA02-ECCD8942CF33}"/>
    <cellStyle name="Normal 11 21 13" xfId="441" xr:uid="{2C76A127-FDA2-4342-92AA-0B2833105D6B}"/>
    <cellStyle name="Normal 11 21 2" xfId="442" xr:uid="{B9F20E99-9717-4350-8098-4EC769213248}"/>
    <cellStyle name="Normal 11 21 3" xfId="443" xr:uid="{7F724AC6-80D4-4996-8821-92A9E461D468}"/>
    <cellStyle name="Normal 11 21 4" xfId="444" xr:uid="{B902C12F-412A-42F1-9FC6-575389B89605}"/>
    <cellStyle name="Normal 11 21 5" xfId="445" xr:uid="{CADE616E-3031-48D4-80EB-7F02609F0845}"/>
    <cellStyle name="Normal 11 21 6" xfId="446" xr:uid="{2CBDC8AE-D43F-40F7-95CE-25EA6AAA369F}"/>
    <cellStyle name="Normal 11 21 7" xfId="447" xr:uid="{FB2DCE3D-9C21-448D-A53A-45C867B5B396}"/>
    <cellStyle name="Normal 11 21 8" xfId="448" xr:uid="{6335A714-A111-4A88-9890-7EEE447B9553}"/>
    <cellStyle name="Normal 11 21 9" xfId="449" xr:uid="{2512C5E2-BBFB-4A88-9894-4D4F757FD763}"/>
    <cellStyle name="Normal 11 22" xfId="450" xr:uid="{D0BA7037-23D9-48B4-A093-4680E5044B0B}"/>
    <cellStyle name="Normal 11 22 2" xfId="451" xr:uid="{24395EF8-6C0F-482C-B6AC-EFD8F2FD503C}"/>
    <cellStyle name="Normal 11 23" xfId="452" xr:uid="{7CE04019-09F9-4143-A080-24A6CF52EE3F}"/>
    <cellStyle name="Normal 11 23 2" xfId="453" xr:uid="{8B39842C-486D-437D-AFB6-097112E6D651}"/>
    <cellStyle name="Normal 11 24" xfId="454" xr:uid="{BC59767D-DB3D-443E-BC0D-BEA09F1E0FD9}"/>
    <cellStyle name="Normal 11 24 2" xfId="455" xr:uid="{6F66040E-E396-4391-9D14-714F26720D18}"/>
    <cellStyle name="Normal 11 3" xfId="456" xr:uid="{70FE88AF-2CA8-4C91-91A7-B4C6B06A6287}"/>
    <cellStyle name="Normal 11 3 10" xfId="457" xr:uid="{9FEA0690-7881-4645-BC60-DB34EAFBC762}"/>
    <cellStyle name="Normal 11 3 11" xfId="458" xr:uid="{F02E8873-013D-486A-AEC8-A1CA73236BD1}"/>
    <cellStyle name="Normal 11 3 12" xfId="459" xr:uid="{48770FA0-1DF5-4032-83D2-F9AEA68ED9D5}"/>
    <cellStyle name="Normal 11 3 13" xfId="460" xr:uid="{FCCC0FCF-59FE-4376-B851-031A5AE622B9}"/>
    <cellStyle name="Normal 11 3 14" xfId="461" xr:uid="{0EBA1C36-FED0-42B4-BEDC-BA7AFE3A606A}"/>
    <cellStyle name="Normal 11 3 2" xfId="462" xr:uid="{4B120392-00C9-4EDA-B5C6-DA318F2C627B}"/>
    <cellStyle name="Normal 11 3 3" xfId="463" xr:uid="{279A6FE3-BB43-4FF5-8F7C-3F10FA74E322}"/>
    <cellStyle name="Normal 11 3 4" xfId="464" xr:uid="{9D5B4D7C-499C-4934-B590-F3FDEAB9AF13}"/>
    <cellStyle name="Normal 11 3 5" xfId="465" xr:uid="{9E6BBA17-F072-4062-B0CC-CA80110DA7C6}"/>
    <cellStyle name="Normal 11 3 6" xfId="466" xr:uid="{C3F980B0-72BA-495F-AD91-9C8680AC4731}"/>
    <cellStyle name="Normal 11 3 7" xfId="467" xr:uid="{D0605828-B5CA-476D-9622-E252495CD2BE}"/>
    <cellStyle name="Normal 11 3 8" xfId="468" xr:uid="{AE47AAAE-B6FE-42EC-B0E2-61E7A523F504}"/>
    <cellStyle name="Normal 11 3 9" xfId="469" xr:uid="{06F77E90-758C-4A69-8DBE-F1A53A83F65C}"/>
    <cellStyle name="Normal 11 4" xfId="470" xr:uid="{0C365F5E-42FE-4417-BA76-5F99984CE4B4}"/>
    <cellStyle name="Normal 11 4 10" xfId="471" xr:uid="{3043F3AF-A2AC-4E8F-9866-2335D5A30718}"/>
    <cellStyle name="Normal 11 4 11" xfId="472" xr:uid="{CDC1BB04-9D29-4CB0-96E8-71B9F7AA7EA9}"/>
    <cellStyle name="Normal 11 4 12" xfId="473" xr:uid="{AD9259DB-2DE9-4B50-B7D5-75ECE3B9D4C6}"/>
    <cellStyle name="Normal 11 4 13" xfId="474" xr:uid="{DE343FD4-2166-468C-AE9D-E714B0EA1638}"/>
    <cellStyle name="Normal 11 4 14" xfId="475" xr:uid="{EC77AB56-ACC8-4284-A5C2-995706B10782}"/>
    <cellStyle name="Normal 11 4 2" xfId="476" xr:uid="{9BACBD06-B078-4084-B10F-B83F57C7D915}"/>
    <cellStyle name="Normal 11 4 3" xfId="477" xr:uid="{D9A53E42-B12F-42BD-A187-7813AFC11F90}"/>
    <cellStyle name="Normal 11 4 4" xfId="478" xr:uid="{64CA237B-67AA-4016-83DE-3678C6428B96}"/>
    <cellStyle name="Normal 11 4 5" xfId="479" xr:uid="{7C74E24B-29E2-4689-9871-1060A85D9130}"/>
    <cellStyle name="Normal 11 4 6" xfId="480" xr:uid="{17403427-12E4-4D8E-B4DE-C1F3665005A6}"/>
    <cellStyle name="Normal 11 4 7" xfId="481" xr:uid="{192EE991-A97E-49A6-A071-6A184E203DB9}"/>
    <cellStyle name="Normal 11 4 8" xfId="482" xr:uid="{67B13ECF-6637-4794-9602-163E069BDC47}"/>
    <cellStyle name="Normal 11 4 9" xfId="483" xr:uid="{0AC8CB8A-75CA-4F49-80A4-AB5271E2178D}"/>
    <cellStyle name="Normal 11 5" xfId="484" xr:uid="{FA8208C2-5404-48C3-BA93-E2E4E0E625F0}"/>
    <cellStyle name="Normal 11 5 10" xfId="485" xr:uid="{9B5E5A89-AC95-4ACA-B6A5-EB727DF14258}"/>
    <cellStyle name="Normal 11 5 11" xfId="486" xr:uid="{EE8257B3-4C84-44EC-BBC5-4012A33F7B0C}"/>
    <cellStyle name="Normal 11 5 12" xfId="487" xr:uid="{6567DBD8-BD11-4227-A519-B31AE5654CC0}"/>
    <cellStyle name="Normal 11 5 13" xfId="488" xr:uid="{EDDAF301-9B5F-429D-B95E-32DC2DB2FB22}"/>
    <cellStyle name="Normal 11 5 2" xfId="489" xr:uid="{95C9A074-39CC-4C1E-97E1-A6116E5155EB}"/>
    <cellStyle name="Normal 11 5 3" xfId="490" xr:uid="{442723DF-3677-4374-82CA-C2188501F929}"/>
    <cellStyle name="Normal 11 5 4" xfId="491" xr:uid="{69759DF8-6509-483B-A723-59DEC3DADC1A}"/>
    <cellStyle name="Normal 11 5 5" xfId="492" xr:uid="{3BFB095E-B3FD-43ED-823D-9ADDEAE0763C}"/>
    <cellStyle name="Normal 11 5 6" xfId="493" xr:uid="{5AF36E8C-2CAE-4859-9975-EAFDD4A33794}"/>
    <cellStyle name="Normal 11 5 7" xfId="494" xr:uid="{295D4CA5-8AE0-472C-888B-CAA309D1AC0D}"/>
    <cellStyle name="Normal 11 5 8" xfId="495" xr:uid="{967B4D97-82FE-4908-A3CD-EA98597523E4}"/>
    <cellStyle name="Normal 11 5 9" xfId="496" xr:uid="{9650624C-D0A8-4153-B7C4-C35E9141ABB9}"/>
    <cellStyle name="Normal 11 6" xfId="497" xr:uid="{3A1D5CDC-04E8-4997-842C-D4D27D69BE4F}"/>
    <cellStyle name="Normal 11 6 10" xfId="498" xr:uid="{8C2FF3DF-4286-4C58-9AC5-4665EAD1F38C}"/>
    <cellStyle name="Normal 11 6 11" xfId="499" xr:uid="{D762B9BD-A06C-4588-B090-D6F31CCD2D0F}"/>
    <cellStyle name="Normal 11 6 12" xfId="500" xr:uid="{640B9E4E-B59F-4138-B7FB-1FDD56F8889B}"/>
    <cellStyle name="Normal 11 6 13" xfId="501" xr:uid="{A900656A-FD83-4342-BE39-FE8DE3F48D46}"/>
    <cellStyle name="Normal 11 6 2" xfId="502" xr:uid="{631209F5-71E7-4220-81CA-3EFF787674F4}"/>
    <cellStyle name="Normal 11 6 3" xfId="503" xr:uid="{8F1163A1-9446-4ADC-A423-621432343531}"/>
    <cellStyle name="Normal 11 6 4" xfId="504" xr:uid="{6EA0575A-9B8D-43F2-AF8B-0514F4693278}"/>
    <cellStyle name="Normal 11 6 5" xfId="505" xr:uid="{3FFCE26E-89B3-4301-A7D4-4E7C8DCFF51B}"/>
    <cellStyle name="Normal 11 6 6" xfId="506" xr:uid="{754C5AEA-C101-48B2-B975-5DEF67F55F6C}"/>
    <cellStyle name="Normal 11 6 7" xfId="507" xr:uid="{11D78ADA-36A9-40E4-AED5-39A251894403}"/>
    <cellStyle name="Normal 11 6 8" xfId="508" xr:uid="{F235198A-8762-49E9-AE2B-2A57C0C49789}"/>
    <cellStyle name="Normal 11 6 9" xfId="509" xr:uid="{CDFD8698-69BD-4BA8-AF55-ACFB232D7D33}"/>
    <cellStyle name="Normal 11 7" xfId="510" xr:uid="{D0459A90-2D20-4159-90FD-7BE04A66AE0E}"/>
    <cellStyle name="Normal 11 7 10" xfId="511" xr:uid="{501BAFA6-259B-410F-B016-331EA1427236}"/>
    <cellStyle name="Normal 11 7 11" xfId="512" xr:uid="{5B2CB8D8-E654-41B3-801E-8DC891340D4D}"/>
    <cellStyle name="Normal 11 7 12" xfId="513" xr:uid="{A7814DB9-8735-40CA-91C3-20358353FD67}"/>
    <cellStyle name="Normal 11 7 13" xfId="514" xr:uid="{6FA991F0-35DA-4A3B-880A-9C4F0EAA5EAA}"/>
    <cellStyle name="Normal 11 7 2" xfId="515" xr:uid="{BF37CE8C-DD10-4078-ACE9-64AD68FA66AE}"/>
    <cellStyle name="Normal 11 7 3" xfId="516" xr:uid="{3F229DAF-B5DD-4575-B214-40E1B04AEEB4}"/>
    <cellStyle name="Normal 11 7 4" xfId="517" xr:uid="{EABF9DB4-62DE-42C9-BBF4-9A7066A346E3}"/>
    <cellStyle name="Normal 11 7 5" xfId="518" xr:uid="{8B9646B6-7527-4F65-A09F-06209219137F}"/>
    <cellStyle name="Normal 11 7 6" xfId="519" xr:uid="{F1C6B19C-D800-4B12-A7A5-8646A007B1ED}"/>
    <cellStyle name="Normal 11 7 7" xfId="520" xr:uid="{85A0CB3C-EED2-41CB-B43B-C520EF49433F}"/>
    <cellStyle name="Normal 11 7 8" xfId="521" xr:uid="{F3B19B1B-D9CD-4BA7-8F82-C877A69FB3C2}"/>
    <cellStyle name="Normal 11 7 9" xfId="522" xr:uid="{367CB788-9F7D-4B1E-AE95-6435E77A5044}"/>
    <cellStyle name="Normal 11 8" xfId="523" xr:uid="{E41A7A9F-F9B6-4D99-97FD-EE17C351D806}"/>
    <cellStyle name="Normal 11 8 10" xfId="524" xr:uid="{E54BFBE8-677E-4C6B-98A3-C65BD9064E44}"/>
    <cellStyle name="Normal 11 8 11" xfId="525" xr:uid="{8AE6C9EB-85EE-42E1-AB8C-37364C1B9ADC}"/>
    <cellStyle name="Normal 11 8 12" xfId="526" xr:uid="{B81AA92C-19D3-4C37-AB58-570BA1498906}"/>
    <cellStyle name="Normal 11 8 13" xfId="527" xr:uid="{0AD3957F-1ED8-41B2-9A39-76D16A6DD6C0}"/>
    <cellStyle name="Normal 11 8 2" xfId="528" xr:uid="{0E8B72EF-10E2-4F24-A667-FEE52886974E}"/>
    <cellStyle name="Normal 11 8 3" xfId="529" xr:uid="{350A3E5E-6759-41D6-856C-CB8D0C9A44BA}"/>
    <cellStyle name="Normal 11 8 4" xfId="530" xr:uid="{DCC75663-14F7-42EB-AA41-D8686820583F}"/>
    <cellStyle name="Normal 11 8 5" xfId="531" xr:uid="{4F328199-CBED-4359-9B5F-9303D291F3B2}"/>
    <cellStyle name="Normal 11 8 6" xfId="532" xr:uid="{1632F4DA-8435-4DA2-88E2-A68799F324EE}"/>
    <cellStyle name="Normal 11 8 7" xfId="533" xr:uid="{7C3081BC-F09F-47C5-A0E1-DCA4074D11AD}"/>
    <cellStyle name="Normal 11 8 8" xfId="534" xr:uid="{7782644A-0A13-412C-831D-4FE6D8B13367}"/>
    <cellStyle name="Normal 11 8 9" xfId="535" xr:uid="{B418F3E8-1F61-43E5-AEB5-95DE6035D2B5}"/>
    <cellStyle name="Normal 11 9" xfId="536" xr:uid="{0DE9ACED-BD7C-4312-8EC7-FD8F6C30D3CD}"/>
    <cellStyle name="Normal 11 9 10" xfId="537" xr:uid="{E4B6E71D-6FB9-4ADB-AE1E-99F7654DF2EB}"/>
    <cellStyle name="Normal 11 9 11" xfId="538" xr:uid="{CA062F79-583F-4B13-A8B9-A54A2B4BD971}"/>
    <cellStyle name="Normal 11 9 12" xfId="539" xr:uid="{71D1E7A5-A1C0-46FD-BEEC-5FB25AA08CB5}"/>
    <cellStyle name="Normal 11 9 13" xfId="540" xr:uid="{E9C9FCEA-9A14-4DB7-A9D5-3ECEED76E957}"/>
    <cellStyle name="Normal 11 9 2" xfId="541" xr:uid="{8DDDC0A0-3234-4C00-8A94-7A98413CA390}"/>
    <cellStyle name="Normal 11 9 3" xfId="542" xr:uid="{FE452541-FF33-4CDF-A8ED-D108CD6C4BBE}"/>
    <cellStyle name="Normal 11 9 4" xfId="543" xr:uid="{7A4D5372-04E5-4FC4-BD6C-03334835C804}"/>
    <cellStyle name="Normal 11 9 5" xfId="544" xr:uid="{3D0551A4-6206-48E0-9178-B7CDA710C34B}"/>
    <cellStyle name="Normal 11 9 6" xfId="545" xr:uid="{CFCAEBF3-9CFB-467A-81A3-91F557FB041D}"/>
    <cellStyle name="Normal 11 9 7" xfId="546" xr:uid="{91293140-485E-49FA-ADD7-967EBCB3D1DE}"/>
    <cellStyle name="Normal 11 9 8" xfId="547" xr:uid="{18C9B8ED-F417-45EE-91CF-EDC658021E25}"/>
    <cellStyle name="Normal 11 9 9" xfId="548" xr:uid="{44198520-D69C-48F5-A57D-2EFAE60B1BBC}"/>
    <cellStyle name="Normal 12" xfId="549" xr:uid="{55867A3C-C107-4468-9DAD-7C9B3FB06BC4}"/>
    <cellStyle name="Normal 12 10" xfId="550" xr:uid="{E0CBD300-4C54-49BC-9FB6-81DE5B2F8DA7}"/>
    <cellStyle name="Normal 12 10 10" xfId="551" xr:uid="{C196B0B8-BBBB-49FB-809D-BA11C453C0C3}"/>
    <cellStyle name="Normal 12 10 11" xfId="552" xr:uid="{594B47B3-8A4A-4754-84BC-3D7EA2A99978}"/>
    <cellStyle name="Normal 12 10 12" xfId="553" xr:uid="{9656A884-942B-4343-8736-C36DF242742C}"/>
    <cellStyle name="Normal 12 10 13" xfId="554" xr:uid="{F1F07CC3-B64B-43BB-B565-AD7144132FE4}"/>
    <cellStyle name="Normal 12 10 2" xfId="555" xr:uid="{EDABAC50-2272-4169-8A90-6192AE584585}"/>
    <cellStyle name="Normal 12 10 3" xfId="556" xr:uid="{8F6B8855-FC0D-40BA-BD7C-1EF99B33FE35}"/>
    <cellStyle name="Normal 12 10 4" xfId="557" xr:uid="{EE49C038-F285-4314-A111-4B3DADFF2CF6}"/>
    <cellStyle name="Normal 12 10 5" xfId="558" xr:uid="{62413D84-598E-43E4-B0F3-29B471045020}"/>
    <cellStyle name="Normal 12 10 6" xfId="559" xr:uid="{DE491C5A-55BA-499C-B7A3-A97164A3B4BD}"/>
    <cellStyle name="Normal 12 10 7" xfId="560" xr:uid="{659436F7-1032-442E-A560-B214797D7A30}"/>
    <cellStyle name="Normal 12 10 8" xfId="561" xr:uid="{B3EC5B69-0D85-4636-A447-815CBEF23D87}"/>
    <cellStyle name="Normal 12 10 9" xfId="562" xr:uid="{8EB73003-5391-428F-AB52-9A542063B2D3}"/>
    <cellStyle name="Normal 12 11" xfId="563" xr:uid="{8A81B2FC-7C1B-47C2-A4B3-D21745FE3840}"/>
    <cellStyle name="Normal 12 11 10" xfId="564" xr:uid="{0DD59483-8609-41DB-9176-774FD6E46439}"/>
    <cellStyle name="Normal 12 11 11" xfId="565" xr:uid="{31062BFA-4642-4FE4-AEA4-B714F74F52FE}"/>
    <cellStyle name="Normal 12 11 12" xfId="566" xr:uid="{B2048CC7-AE0D-4E5B-B54D-2D74DABA2A23}"/>
    <cellStyle name="Normal 12 11 13" xfId="567" xr:uid="{4117D6B2-09B3-40B5-92A7-689EEAE105DA}"/>
    <cellStyle name="Normal 12 11 2" xfId="568" xr:uid="{954594D2-7967-4841-A4E0-573BDCEFEAA2}"/>
    <cellStyle name="Normal 12 11 3" xfId="569" xr:uid="{0F2138C5-E468-42AD-931C-D614719A8A57}"/>
    <cellStyle name="Normal 12 11 4" xfId="570" xr:uid="{1979DD08-FEF4-4023-83CB-3CA8F58BCE42}"/>
    <cellStyle name="Normal 12 11 5" xfId="571" xr:uid="{39A33BBE-BE50-49A3-9CB9-6F104225C113}"/>
    <cellStyle name="Normal 12 11 6" xfId="572" xr:uid="{EC9325FA-63FC-41C8-8679-283088418ADE}"/>
    <cellStyle name="Normal 12 11 7" xfId="573" xr:uid="{65CEB61C-A6DB-4A8F-835D-8E3FEBEBB9BF}"/>
    <cellStyle name="Normal 12 11 8" xfId="574" xr:uid="{F3553A27-3034-47FF-9666-AB915179060F}"/>
    <cellStyle name="Normal 12 11 9" xfId="575" xr:uid="{AA980201-D973-44C5-BCBA-A48749838B69}"/>
    <cellStyle name="Normal 12 12" xfId="576" xr:uid="{85E6A71A-7980-4798-8E67-29E900911EFA}"/>
    <cellStyle name="Normal 12 12 10" xfId="577" xr:uid="{F53CBC83-F1D3-404B-8EAB-2311E15C2EF0}"/>
    <cellStyle name="Normal 12 12 11" xfId="578" xr:uid="{E73ED564-9D69-40D2-B3B8-C8D98E8B4F33}"/>
    <cellStyle name="Normal 12 12 12" xfId="579" xr:uid="{A6EC66A6-5A23-4D59-B31F-BF9EB27F2B4F}"/>
    <cellStyle name="Normal 12 12 13" xfId="580" xr:uid="{5C09BDE4-661C-428D-83F6-33A876B03F76}"/>
    <cellStyle name="Normal 12 12 2" xfId="581" xr:uid="{60609722-2654-428B-B977-F05EF17C56B6}"/>
    <cellStyle name="Normal 12 12 3" xfId="582" xr:uid="{8AC0A236-C93C-4861-AA52-A525C762F6F6}"/>
    <cellStyle name="Normal 12 12 4" xfId="583" xr:uid="{3377C77A-A106-4566-867C-D2256BC667B5}"/>
    <cellStyle name="Normal 12 12 5" xfId="584" xr:uid="{A9F14601-7F62-4410-AE09-2066814DD787}"/>
    <cellStyle name="Normal 12 12 6" xfId="585" xr:uid="{18214E14-1E56-4D73-B9C6-AF39BA475014}"/>
    <cellStyle name="Normal 12 12 7" xfId="586" xr:uid="{520FD691-1D82-4645-A8DC-3E4AAB4D9635}"/>
    <cellStyle name="Normal 12 12 8" xfId="587" xr:uid="{8CECC6FE-895E-4909-9844-62BF2613D4D6}"/>
    <cellStyle name="Normal 12 12 9" xfId="588" xr:uid="{EB371D72-5BEE-4D3C-A289-B4119B77A063}"/>
    <cellStyle name="Normal 12 13" xfId="589" xr:uid="{8FF294F6-44EA-4503-BD01-D0B19BD2D496}"/>
    <cellStyle name="Normal 12 13 10" xfId="590" xr:uid="{7BCF67D9-834F-47E1-8149-BB01173030CD}"/>
    <cellStyle name="Normal 12 13 11" xfId="591" xr:uid="{A6D2D0E7-A4CE-411E-BEA8-D8807B15DBB2}"/>
    <cellStyle name="Normal 12 13 12" xfId="592" xr:uid="{28E8E497-F562-44C9-BD7D-655AE906D363}"/>
    <cellStyle name="Normal 12 13 13" xfId="593" xr:uid="{DDAB8B93-6B10-47DB-B995-87B1808AFE98}"/>
    <cellStyle name="Normal 12 13 2" xfId="594" xr:uid="{16580A8C-BB7F-4356-9A9C-07A9C43C52FD}"/>
    <cellStyle name="Normal 12 13 3" xfId="595" xr:uid="{E90C1993-58E5-4753-B937-D547C1B43150}"/>
    <cellStyle name="Normal 12 13 4" xfId="596" xr:uid="{CBE9D8DB-0CC0-4B6E-A02B-8C999209E6CE}"/>
    <cellStyle name="Normal 12 13 5" xfId="597" xr:uid="{96B4E4BA-08C8-4855-A142-C7B8D0171395}"/>
    <cellStyle name="Normal 12 13 6" xfId="598" xr:uid="{5D38B8BF-B4F8-4EAD-BC3C-54E912DEDA74}"/>
    <cellStyle name="Normal 12 13 7" xfId="599" xr:uid="{4D646C22-1DFC-44CF-8600-8E980E34674F}"/>
    <cellStyle name="Normal 12 13 8" xfId="600" xr:uid="{4EDEBBEF-F60A-4AA2-8A76-0914256447A0}"/>
    <cellStyle name="Normal 12 13 9" xfId="601" xr:uid="{D044008F-742C-435E-9B6E-23158750438B}"/>
    <cellStyle name="Normal 12 14" xfId="602" xr:uid="{E5F2AED7-E154-4EE2-B430-DC66256BB031}"/>
    <cellStyle name="Normal 12 14 10" xfId="603" xr:uid="{A7FCBCCD-A993-4209-9103-7E24A64B7EF1}"/>
    <cellStyle name="Normal 12 14 11" xfId="604" xr:uid="{692859A9-51BF-4F97-B53A-427C82BA279B}"/>
    <cellStyle name="Normal 12 14 12" xfId="605" xr:uid="{DE1F22BE-0D2B-422A-A1ED-EBCDED614E79}"/>
    <cellStyle name="Normal 12 14 13" xfId="606" xr:uid="{FA932DB2-161E-4288-B1E9-27CD9D6B9C19}"/>
    <cellStyle name="Normal 12 14 2" xfId="607" xr:uid="{02DF648F-9DF3-4F19-AEDA-C29F6C8EBC93}"/>
    <cellStyle name="Normal 12 14 3" xfId="608" xr:uid="{CEDDCE58-6968-41C7-BD3E-36F9A97A280E}"/>
    <cellStyle name="Normal 12 14 4" xfId="609" xr:uid="{282F5A43-3256-4E09-AC34-625EA4A5EFF9}"/>
    <cellStyle name="Normal 12 14 5" xfId="610" xr:uid="{84E3CFC7-B557-4644-94C2-2D2443FF3857}"/>
    <cellStyle name="Normal 12 14 6" xfId="611" xr:uid="{7B293370-0128-467B-9A2F-61498D30688D}"/>
    <cellStyle name="Normal 12 14 7" xfId="612" xr:uid="{45640044-9CA9-4544-8B1D-C120D226B4F8}"/>
    <cellStyle name="Normal 12 14 8" xfId="613" xr:uid="{4B830813-65B0-485B-9E86-12F83D2DB581}"/>
    <cellStyle name="Normal 12 14 9" xfId="614" xr:uid="{2BBCBEB0-FBBB-4F37-9BF0-292D54E9AF82}"/>
    <cellStyle name="Normal 12 15" xfId="615" xr:uid="{F1923DAF-8274-4B95-8887-A60034A40FD3}"/>
    <cellStyle name="Normal 12 15 10" xfId="616" xr:uid="{26D306E9-A3F7-4431-9944-AD36B34F015C}"/>
    <cellStyle name="Normal 12 15 11" xfId="617" xr:uid="{FE76C3E2-4691-4855-8CDE-B74F4FA75222}"/>
    <cellStyle name="Normal 12 15 12" xfId="618" xr:uid="{228E3A33-183B-477C-95D8-4DDB2A9AF569}"/>
    <cellStyle name="Normal 12 15 13" xfId="619" xr:uid="{56108645-930F-47DE-AD9B-D41CA5E3A458}"/>
    <cellStyle name="Normal 12 15 2" xfId="620" xr:uid="{E975C4C0-3311-4C0F-977F-3E8E69A53D2C}"/>
    <cellStyle name="Normal 12 15 3" xfId="621" xr:uid="{1D30D6DF-66D0-45C8-8FA4-2AA2A4FEDA6A}"/>
    <cellStyle name="Normal 12 15 4" xfId="622" xr:uid="{E5367414-A0BF-4007-9D03-6DF1906199A4}"/>
    <cellStyle name="Normal 12 15 5" xfId="623" xr:uid="{F12C79C3-49EE-44A7-A36A-DD05B3418014}"/>
    <cellStyle name="Normal 12 15 6" xfId="624" xr:uid="{632CBA94-2104-4641-B2FC-46B696316F14}"/>
    <cellStyle name="Normal 12 15 7" xfId="625" xr:uid="{A32174E4-5F7A-4B15-B01D-A971B92EE8F9}"/>
    <cellStyle name="Normal 12 15 8" xfId="626" xr:uid="{19A38C1C-A4C0-4A3F-88C6-1075F531C8C1}"/>
    <cellStyle name="Normal 12 15 9" xfId="627" xr:uid="{047CCB0B-BE4F-4B47-8944-4811F490FB27}"/>
    <cellStyle name="Normal 12 16" xfId="628" xr:uid="{D1519824-59A5-4BD9-9E34-C11308EAC2BB}"/>
    <cellStyle name="Normal 12 16 10" xfId="629" xr:uid="{1318CB9D-69D3-47F4-BFB7-B140D059E7B3}"/>
    <cellStyle name="Normal 12 16 11" xfId="630" xr:uid="{C1088596-D82E-4801-8EA7-F54EAB736974}"/>
    <cellStyle name="Normal 12 16 12" xfId="631" xr:uid="{2089417E-DE39-4C02-B209-19F9DBA83229}"/>
    <cellStyle name="Normal 12 16 13" xfId="632" xr:uid="{5BDA416E-1B9E-4DBD-8C75-ECB4C255DAEB}"/>
    <cellStyle name="Normal 12 16 2" xfId="633" xr:uid="{D9911DDB-6564-4BA9-8FAF-F3C3A8C74278}"/>
    <cellStyle name="Normal 12 16 3" xfId="634" xr:uid="{7773825B-811B-4957-872D-8891E2224976}"/>
    <cellStyle name="Normal 12 16 4" xfId="635" xr:uid="{82D73169-523D-4BE6-A429-9CAF17D9E141}"/>
    <cellStyle name="Normal 12 16 5" xfId="636" xr:uid="{31133FE9-1449-41E0-9A29-D888F9EA3172}"/>
    <cellStyle name="Normal 12 16 6" xfId="637" xr:uid="{1731F73A-9007-4D20-862B-277D80056D12}"/>
    <cellStyle name="Normal 12 16 7" xfId="638" xr:uid="{A19C9155-05F8-49E1-8CB5-25210A8C92A6}"/>
    <cellStyle name="Normal 12 16 8" xfId="639" xr:uid="{7E550A21-D83A-4597-8C47-071F69B90F23}"/>
    <cellStyle name="Normal 12 16 9" xfId="640" xr:uid="{48EE8A8C-6265-40D9-98F3-85A6A6C4CD4B}"/>
    <cellStyle name="Normal 12 17" xfId="641" xr:uid="{391E2123-D380-467F-990E-3A5E34BC1CBF}"/>
    <cellStyle name="Normal 12 17 10" xfId="642" xr:uid="{4E2F606D-E242-4423-ADDE-91B12CF66478}"/>
    <cellStyle name="Normal 12 17 11" xfId="643" xr:uid="{6AA52D03-407D-4C07-B8C4-33FC19AC27B1}"/>
    <cellStyle name="Normal 12 17 12" xfId="644" xr:uid="{DBD6914F-D564-4A5E-BA67-80AD0BA69DB6}"/>
    <cellStyle name="Normal 12 17 13" xfId="645" xr:uid="{54843AEF-BDFE-435F-95D6-F3FA5A61D392}"/>
    <cellStyle name="Normal 12 17 2" xfId="646" xr:uid="{3F36F51F-3734-473B-945C-C8B48129513C}"/>
    <cellStyle name="Normal 12 17 3" xfId="647" xr:uid="{4A3DB89F-54E5-41D8-9ED2-5F6B7D438963}"/>
    <cellStyle name="Normal 12 17 4" xfId="648" xr:uid="{AD3FFEB2-7A4D-43A6-9634-60F8CEECA8D8}"/>
    <cellStyle name="Normal 12 17 5" xfId="649" xr:uid="{127D5F62-B827-423A-925B-2D9A36B299DA}"/>
    <cellStyle name="Normal 12 17 6" xfId="650" xr:uid="{28FAFA71-DB8B-4112-9BBE-AF0988E7D0AC}"/>
    <cellStyle name="Normal 12 17 7" xfId="651" xr:uid="{DAE73BCC-00B6-4EF0-AC6A-24A4E6FB8862}"/>
    <cellStyle name="Normal 12 17 8" xfId="652" xr:uid="{77D13C7A-3424-4804-B72D-9195D53A68EF}"/>
    <cellStyle name="Normal 12 17 9" xfId="653" xr:uid="{6CA3FEAD-CB11-4DA0-B321-5B8A07596EF0}"/>
    <cellStyle name="Normal 12 18" xfId="654" xr:uid="{C442BAA1-1001-4B5E-9324-807FE18AF56B}"/>
    <cellStyle name="Normal 12 18 10" xfId="655" xr:uid="{C0C096B8-E7E8-42A6-9254-4EAAE8F9FF04}"/>
    <cellStyle name="Normal 12 18 11" xfId="656" xr:uid="{A7EA5D12-36ED-4FF5-99B6-7A3B4E9683E8}"/>
    <cellStyle name="Normal 12 18 12" xfId="657" xr:uid="{01993BB1-2ECA-4A3B-A8BA-4BB75DC210DC}"/>
    <cellStyle name="Normal 12 18 13" xfId="658" xr:uid="{971448D4-08D5-48DB-9D41-FCB16CC31DBA}"/>
    <cellStyle name="Normal 12 18 2" xfId="659" xr:uid="{DCC09D84-16B6-4859-9348-7A0D738FBBD7}"/>
    <cellStyle name="Normal 12 18 3" xfId="660" xr:uid="{565ACE9B-87EC-4F8E-B319-0ADDC3497F58}"/>
    <cellStyle name="Normal 12 18 4" xfId="661" xr:uid="{68D8A539-57E1-4CDF-8ACC-7A53AFE3B13B}"/>
    <cellStyle name="Normal 12 18 5" xfId="662" xr:uid="{3BC58624-64E5-4E46-A93E-4D35C7539F7C}"/>
    <cellStyle name="Normal 12 18 6" xfId="663" xr:uid="{D1404DBD-6674-4CD9-881A-2BA740886478}"/>
    <cellStyle name="Normal 12 18 7" xfId="664" xr:uid="{79A62B66-3D8C-4CF4-8F9C-9D68E947BFF4}"/>
    <cellStyle name="Normal 12 18 8" xfId="665" xr:uid="{3A898ACD-F427-4C78-A607-62A0D3CA01C6}"/>
    <cellStyle name="Normal 12 18 9" xfId="666" xr:uid="{31659819-2F47-4120-808A-3681191161B1}"/>
    <cellStyle name="Normal 12 19" xfId="667" xr:uid="{2447E1DF-3CB2-489E-9E00-B97602425D05}"/>
    <cellStyle name="Normal 12 19 2" xfId="668" xr:uid="{5C9C3BCB-E4E7-4F7C-8910-344EF247C76A}"/>
    <cellStyle name="Normal 12 2" xfId="669" xr:uid="{99E80BEA-0419-4939-A977-954634A2A541}"/>
    <cellStyle name="Normal 12 2 10" xfId="670" xr:uid="{52B6F4A9-8B78-4D90-B9E0-07B576393528}"/>
    <cellStyle name="Normal 12 2 11" xfId="671" xr:uid="{C05C2A6B-39D6-4FE8-9004-BC6D6E20AC70}"/>
    <cellStyle name="Normal 12 2 12" xfId="672" xr:uid="{27B1A7F0-6C50-45D4-92BE-0DB109649BF9}"/>
    <cellStyle name="Normal 12 2 13" xfId="673" xr:uid="{0D992779-76DE-4C9B-8817-F96DA2A8CB72}"/>
    <cellStyle name="Normal 12 2 14" xfId="674" xr:uid="{50A91F1B-DCF4-4140-9BCE-272D4A6F4FE4}"/>
    <cellStyle name="Normal 12 2 2" xfId="675" xr:uid="{0CA148FA-E49D-4079-A883-906433E33294}"/>
    <cellStyle name="Normal 12 2 3" xfId="676" xr:uid="{FE0CA101-F637-4C7C-957F-8ED86FFA684C}"/>
    <cellStyle name="Normal 12 2 4" xfId="677" xr:uid="{AD9864F1-9E45-4E7C-BD57-CE79FC8A00D2}"/>
    <cellStyle name="Normal 12 2 5" xfId="678" xr:uid="{F85108F8-91F2-40EA-8F4F-74CEF660D22A}"/>
    <cellStyle name="Normal 12 2 6" xfId="679" xr:uid="{9FB6DCCF-D0BA-424A-9DC3-302527211658}"/>
    <cellStyle name="Normal 12 2 7" xfId="680" xr:uid="{D6C89F51-7FB1-4491-8A2E-45F358C25DB2}"/>
    <cellStyle name="Normal 12 2 8" xfId="681" xr:uid="{E643BBA3-1C65-4B66-8AC9-7FD2D8039247}"/>
    <cellStyle name="Normal 12 2 9" xfId="682" xr:uid="{8B59E670-9C89-4494-A0CC-217055CB5985}"/>
    <cellStyle name="Normal 12 20" xfId="683" xr:uid="{B4CF2BF2-0733-420E-94C3-952D9D075D7F}"/>
    <cellStyle name="Normal 12 20 2" xfId="684" xr:uid="{CED8A4E2-DD26-40CC-9491-7AF1A6F50873}"/>
    <cellStyle name="Normal 12 21" xfId="685" xr:uid="{B8ABBC4A-13B6-4088-82A1-761F8B25F98F}"/>
    <cellStyle name="Normal 12 21 2" xfId="686" xr:uid="{05666507-9A14-4829-8CFE-9D5715B3ED5A}"/>
    <cellStyle name="Normal 12 3" xfId="687" xr:uid="{BBD18FB1-AF72-42BA-8F22-8885490BED00}"/>
    <cellStyle name="Normal 12 3 10" xfId="688" xr:uid="{A69E0B08-51C7-4E8F-A833-D528D504575E}"/>
    <cellStyle name="Normal 12 3 11" xfId="689" xr:uid="{47CAEFE4-B987-4AC7-893E-34219B3A0EE1}"/>
    <cellStyle name="Normal 12 3 12" xfId="690" xr:uid="{E782C2CF-16F8-417C-8E26-C09ACDB51873}"/>
    <cellStyle name="Normal 12 3 13" xfId="691" xr:uid="{0CD802DC-5D95-4035-A380-8BD76C46C605}"/>
    <cellStyle name="Normal 12 3 14" xfId="692" xr:uid="{32AA69A5-FBAA-45B1-8AB8-B68DD074057B}"/>
    <cellStyle name="Normal 12 3 2" xfId="693" xr:uid="{9F546FC2-529A-4F43-8DCA-BC6E820328DF}"/>
    <cellStyle name="Normal 12 3 3" xfId="694" xr:uid="{264F6255-4AFB-4D13-92C3-B4E0B1AE6E6F}"/>
    <cellStyle name="Normal 12 3 4" xfId="695" xr:uid="{F07FFA71-ACCF-4874-A7EB-3457729A2F51}"/>
    <cellStyle name="Normal 12 3 5" xfId="696" xr:uid="{653D22C7-077D-4BB8-81EB-60422E787408}"/>
    <cellStyle name="Normal 12 3 6" xfId="697" xr:uid="{8B116961-B3C2-4FF3-95A5-4487BF08CACB}"/>
    <cellStyle name="Normal 12 3 7" xfId="698" xr:uid="{EC1E5CE2-7BC6-4EE5-AC24-F192565B393D}"/>
    <cellStyle name="Normal 12 3 8" xfId="699" xr:uid="{8349EDD3-752E-48C1-99AB-5DB8464EDFCA}"/>
    <cellStyle name="Normal 12 3 9" xfId="700" xr:uid="{695DF868-CCBC-4866-8303-5097F950F5D2}"/>
    <cellStyle name="Normal 12 4" xfId="701" xr:uid="{29C237A3-455E-442F-B330-7217A2C43BCA}"/>
    <cellStyle name="Normal 12 4 10" xfId="702" xr:uid="{54D2EE10-E2AB-43AE-8BDF-CB6F58B03B53}"/>
    <cellStyle name="Normal 12 4 11" xfId="703" xr:uid="{1AA554E2-A626-4702-9E6A-ECEADD0DC260}"/>
    <cellStyle name="Normal 12 4 12" xfId="704" xr:uid="{2339D0EF-612D-405C-8D40-79C965C6C236}"/>
    <cellStyle name="Normal 12 4 13" xfId="705" xr:uid="{A5EADEFE-8C1D-4331-947E-D9F27AD40767}"/>
    <cellStyle name="Normal 12 4 14" xfId="706" xr:uid="{B465C0B3-9F1E-49AF-8172-9991449B83FA}"/>
    <cellStyle name="Normal 12 4 2" xfId="707" xr:uid="{6ADBEB39-1102-4E45-B76C-CA09ED22F482}"/>
    <cellStyle name="Normal 12 4 3" xfId="708" xr:uid="{660907DC-F7D0-4E94-8BF5-282ABAB71628}"/>
    <cellStyle name="Normal 12 4 4" xfId="709" xr:uid="{4411A19B-4D75-411C-87A4-35143160237A}"/>
    <cellStyle name="Normal 12 4 5" xfId="710" xr:uid="{D801EF87-10E4-4756-AD82-4BCAC59CCDF9}"/>
    <cellStyle name="Normal 12 4 6" xfId="711" xr:uid="{C0D79DF2-ECE4-4017-B283-BDF0F080C7CC}"/>
    <cellStyle name="Normal 12 4 7" xfId="712" xr:uid="{4CA21AD5-6105-4E3A-848E-3C773925928F}"/>
    <cellStyle name="Normal 12 4 8" xfId="713" xr:uid="{2B6C02DE-A32C-4FBF-93F9-B23031BEB5C2}"/>
    <cellStyle name="Normal 12 4 9" xfId="714" xr:uid="{3130DE57-879A-49C6-8629-F28B4417909B}"/>
    <cellStyle name="Normal 12 5" xfId="715" xr:uid="{A589B8D9-55FC-41E7-9AB7-AB3991A374C6}"/>
    <cellStyle name="Normal 12 5 10" xfId="716" xr:uid="{C77F0F95-67C3-4C91-AC1A-9A50D21175FE}"/>
    <cellStyle name="Normal 12 5 11" xfId="717" xr:uid="{252E7C52-4F9C-4B2A-A201-779EFDC95395}"/>
    <cellStyle name="Normal 12 5 12" xfId="718" xr:uid="{F0142462-ADEC-4865-9A58-9FB7910B978E}"/>
    <cellStyle name="Normal 12 5 13" xfId="719" xr:uid="{D6DAAEBF-F0A8-45CB-8BBE-BDC6ED3C0318}"/>
    <cellStyle name="Normal 12 5 2" xfId="720" xr:uid="{5D3975BC-5750-44D0-A7CA-512011630322}"/>
    <cellStyle name="Normal 12 5 3" xfId="721" xr:uid="{71928A24-BA5C-4463-BFE8-EFCAFFB87367}"/>
    <cellStyle name="Normal 12 5 4" xfId="722" xr:uid="{D8B01CDC-1A44-4AC4-9A14-C1F3FD4257B0}"/>
    <cellStyle name="Normal 12 5 5" xfId="723" xr:uid="{A9AF320A-CFC2-4050-8FD5-D2DC03E421ED}"/>
    <cellStyle name="Normal 12 5 6" xfId="724" xr:uid="{6B7F0AB5-DE7D-4B6C-91C9-0DECAE2CBF95}"/>
    <cellStyle name="Normal 12 5 7" xfId="725" xr:uid="{D252F716-FEBF-4C62-BA47-0EF1ACCA3359}"/>
    <cellStyle name="Normal 12 5 8" xfId="726" xr:uid="{DD3B231C-576B-463A-A6C9-A8AE13D4F7E8}"/>
    <cellStyle name="Normal 12 5 9" xfId="727" xr:uid="{489A2449-8996-4644-89AC-95DA59BECAE4}"/>
    <cellStyle name="Normal 12 6" xfId="728" xr:uid="{03EA4BEC-FA66-4F8C-A3BB-00B057DCED26}"/>
    <cellStyle name="Normal 12 6 10" xfId="729" xr:uid="{B3B69C82-42A9-460A-A31B-79B52231C52F}"/>
    <cellStyle name="Normal 12 6 11" xfId="730" xr:uid="{D61A9F84-BF73-4F55-BDBA-1DC8F239BC18}"/>
    <cellStyle name="Normal 12 6 12" xfId="731" xr:uid="{F1E7D3A7-0BF3-4598-86EC-8B0BBCA74211}"/>
    <cellStyle name="Normal 12 6 13" xfId="732" xr:uid="{3C007C4B-6350-48A7-A466-77CB68BAF114}"/>
    <cellStyle name="Normal 12 6 2" xfId="733" xr:uid="{3DE690ED-7178-432C-81A0-25175FC2E34A}"/>
    <cellStyle name="Normal 12 6 3" xfId="734" xr:uid="{0483BB42-D0B1-408E-B1DB-E1539979B1DC}"/>
    <cellStyle name="Normal 12 6 4" xfId="735" xr:uid="{57C049C1-1FD8-4204-AF0F-6B5FBF29B20F}"/>
    <cellStyle name="Normal 12 6 5" xfId="736" xr:uid="{8A402C2C-08B9-4CD5-8D0B-50D9D07DC4D2}"/>
    <cellStyle name="Normal 12 6 6" xfId="737" xr:uid="{6E444BD9-4C84-433E-9829-1D5E284A9BE6}"/>
    <cellStyle name="Normal 12 6 7" xfId="738" xr:uid="{DD0166BF-F955-4E1F-9A50-1A3C8F455149}"/>
    <cellStyle name="Normal 12 6 8" xfId="739" xr:uid="{5F6B993F-E5DA-453F-B0B6-4482374B5B97}"/>
    <cellStyle name="Normal 12 6 9" xfId="740" xr:uid="{705E8B6D-45D4-4947-BECD-6B6554CAAEB8}"/>
    <cellStyle name="Normal 12 7" xfId="741" xr:uid="{7FEA1E46-07CC-4037-B3C6-7D65178B4181}"/>
    <cellStyle name="Normal 12 7 10" xfId="742" xr:uid="{E2945D12-3BAC-4D50-86AC-D317541212EB}"/>
    <cellStyle name="Normal 12 7 11" xfId="743" xr:uid="{3CD19BC6-0612-4C87-97E5-A5FD62ACCF31}"/>
    <cellStyle name="Normal 12 7 12" xfId="744" xr:uid="{8B008BC4-ADF7-4EBE-8370-E66BC556E338}"/>
    <cellStyle name="Normal 12 7 13" xfId="745" xr:uid="{8B00DFA0-8544-45BF-85BA-F36F9726B658}"/>
    <cellStyle name="Normal 12 7 2" xfId="746" xr:uid="{C7CE66C7-C3C0-48B0-A530-773E7E661087}"/>
    <cellStyle name="Normal 12 7 3" xfId="747" xr:uid="{EAA24ABC-54F6-436B-9126-FEFD40A9D25C}"/>
    <cellStyle name="Normal 12 7 4" xfId="748" xr:uid="{A6CF4C3E-73D0-43EC-9C57-6071BE5CEE0F}"/>
    <cellStyle name="Normal 12 7 5" xfId="749" xr:uid="{3E1347A1-4238-4EA7-B9A2-A12286215713}"/>
    <cellStyle name="Normal 12 7 6" xfId="750" xr:uid="{A88766D2-0A30-4109-957F-C4867552FEC6}"/>
    <cellStyle name="Normal 12 7 7" xfId="751" xr:uid="{52D87880-2810-4AF4-AD2E-4E5FE2D03D33}"/>
    <cellStyle name="Normal 12 7 8" xfId="752" xr:uid="{7EA71661-B70D-45BE-8FAC-A159CA957159}"/>
    <cellStyle name="Normal 12 7 9" xfId="753" xr:uid="{1BD0965A-7BAE-4269-AB9C-F1B57F176531}"/>
    <cellStyle name="Normal 12 8" xfId="754" xr:uid="{6F65E833-4B88-4D03-82A1-AE665F8FD09D}"/>
    <cellStyle name="Normal 12 8 10" xfId="755" xr:uid="{FFC5A5B6-85E6-4425-8C82-FCA3B18C3EC3}"/>
    <cellStyle name="Normal 12 8 11" xfId="756" xr:uid="{65E616FA-A831-40AF-B8DA-55BEE525A21C}"/>
    <cellStyle name="Normal 12 8 12" xfId="757" xr:uid="{FF75BC5B-DCC6-4A26-B0D6-4A778F7D4846}"/>
    <cellStyle name="Normal 12 8 13" xfId="758" xr:uid="{47AE992D-BED3-4788-AD8A-D9924B265E12}"/>
    <cellStyle name="Normal 12 8 2" xfId="759" xr:uid="{48048D8E-B10F-45E0-9993-F7960CA01409}"/>
    <cellStyle name="Normal 12 8 3" xfId="760" xr:uid="{8D695741-9235-42B3-A040-53B19482AC33}"/>
    <cellStyle name="Normal 12 8 4" xfId="761" xr:uid="{7C7F855D-0B6B-4353-8A51-09C9AC9CC972}"/>
    <cellStyle name="Normal 12 8 5" xfId="762" xr:uid="{05403858-627E-49CD-8306-678B2F713FCC}"/>
    <cellStyle name="Normal 12 8 6" xfId="763" xr:uid="{81D21993-F46E-408A-A0B4-02771975390A}"/>
    <cellStyle name="Normal 12 8 7" xfId="764" xr:uid="{501ED06B-404B-489A-A477-9B1CAA36DA05}"/>
    <cellStyle name="Normal 12 8 8" xfId="765" xr:uid="{9D71A607-5C16-4B86-A29D-47D61535FEB3}"/>
    <cellStyle name="Normal 12 8 9" xfId="766" xr:uid="{F74E5F66-CE7D-415F-A743-9DEEB7D361E7}"/>
    <cellStyle name="Normal 12 9" xfId="767" xr:uid="{08717843-F042-41CC-B450-07A46DFBC0F6}"/>
    <cellStyle name="Normal 12 9 10" xfId="768" xr:uid="{2D78482F-5BD5-48B0-8322-540DECE6978E}"/>
    <cellStyle name="Normal 12 9 11" xfId="769" xr:uid="{B2FCE9DB-F4BB-425D-A406-7FBA5EAED6B7}"/>
    <cellStyle name="Normal 12 9 12" xfId="770" xr:uid="{7C0C4F56-35C7-41E9-A3CC-3AF4DD7D20A0}"/>
    <cellStyle name="Normal 12 9 13" xfId="771" xr:uid="{1CE82BDE-1950-4273-AEBA-F96598D1FFC0}"/>
    <cellStyle name="Normal 12 9 2" xfId="772" xr:uid="{C98D10ED-B263-461E-9909-9479AB95235C}"/>
    <cellStyle name="Normal 12 9 3" xfId="773" xr:uid="{459E8818-6425-4076-89BA-62DBEE1A2939}"/>
    <cellStyle name="Normal 12 9 4" xfId="774" xr:uid="{69D34556-4E84-4FC7-B045-489AD99E513D}"/>
    <cellStyle name="Normal 12 9 5" xfId="775" xr:uid="{5B38C66B-AF0A-4CF2-A4E8-48C6190BB83D}"/>
    <cellStyle name="Normal 12 9 6" xfId="776" xr:uid="{35A56BA4-AA8D-49D0-A198-348AE870FAB0}"/>
    <cellStyle name="Normal 12 9 7" xfId="777" xr:uid="{42956536-422F-4DBC-85B2-C6B5B187894B}"/>
    <cellStyle name="Normal 12 9 8" xfId="778" xr:uid="{5FAD8160-12B2-4724-A6EE-2EDE00C34F8E}"/>
    <cellStyle name="Normal 12 9 9" xfId="779" xr:uid="{6C6E003E-EB1A-461B-A1D5-E4CEAFE74014}"/>
    <cellStyle name="Normal 13 10" xfId="780" xr:uid="{2A22CBDA-4EA0-44EC-8727-A02AC0D5A66D}"/>
    <cellStyle name="Normal 13 10 10" xfId="781" xr:uid="{F46EEF0C-0CB3-4FA7-AA09-EE5254EDD20F}"/>
    <cellStyle name="Normal 13 10 11" xfId="782" xr:uid="{77E964DD-1A07-4B46-B430-3F7522775337}"/>
    <cellStyle name="Normal 13 10 12" xfId="783" xr:uid="{7DEE5EEE-FF9F-458E-8DAF-7C27C738D36B}"/>
    <cellStyle name="Normal 13 10 13" xfId="784" xr:uid="{DE04CDB3-DF95-4721-8F37-7E888C61357A}"/>
    <cellStyle name="Normal 13 10 2" xfId="785" xr:uid="{FF291711-2888-4904-B215-D24FDE970885}"/>
    <cellStyle name="Normal 13 10 3" xfId="786" xr:uid="{07CCC7D8-3C34-4C20-A1F4-9EB1281A5468}"/>
    <cellStyle name="Normal 13 10 4" xfId="787" xr:uid="{529F1CB6-5F52-43F3-963A-8882013FACA0}"/>
    <cellStyle name="Normal 13 10 5" xfId="788" xr:uid="{03C304C0-1337-462F-A1DB-348DAED3A6FB}"/>
    <cellStyle name="Normal 13 10 6" xfId="789" xr:uid="{CCFC3B37-4933-4CCD-A052-378B339B5BA8}"/>
    <cellStyle name="Normal 13 10 7" xfId="790" xr:uid="{764360B8-8AF9-4476-B99C-CDDEB2EE2689}"/>
    <cellStyle name="Normal 13 10 8" xfId="791" xr:uid="{F1EF0B04-8C7D-4CB1-822E-2748C378CC64}"/>
    <cellStyle name="Normal 13 10 9" xfId="792" xr:uid="{034B6D11-4967-459F-84DB-4527EEBD8101}"/>
    <cellStyle name="Normal 13 11" xfId="793" xr:uid="{21481553-BC52-426E-BD2F-C5CD6847E040}"/>
    <cellStyle name="Normal 13 11 10" xfId="794" xr:uid="{18B7AC31-276C-48DD-8A7B-B28A73376EB8}"/>
    <cellStyle name="Normal 13 11 11" xfId="795" xr:uid="{BBF8FCC0-C581-4AA2-B6BD-8EB7B3065A5F}"/>
    <cellStyle name="Normal 13 11 12" xfId="796" xr:uid="{CFB1098D-1D06-4856-8968-ECF1E7FAD808}"/>
    <cellStyle name="Normal 13 11 13" xfId="797" xr:uid="{5D7A6F7D-3E78-45B4-86B8-799F46988DFB}"/>
    <cellStyle name="Normal 13 11 2" xfId="798" xr:uid="{23970D21-8F5D-4D23-B59D-DE2B9550E6BF}"/>
    <cellStyle name="Normal 13 11 3" xfId="799" xr:uid="{8093F65B-BD4F-4B79-B958-B94AE8E9EFF9}"/>
    <cellStyle name="Normal 13 11 4" xfId="800" xr:uid="{24A51523-256D-4322-B8E4-6687ADD34025}"/>
    <cellStyle name="Normal 13 11 5" xfId="801" xr:uid="{73837803-E7FB-4A00-BB57-1C498E107E2E}"/>
    <cellStyle name="Normal 13 11 6" xfId="802" xr:uid="{F1A6A7D1-68E2-4A55-8F25-581883168B57}"/>
    <cellStyle name="Normal 13 11 7" xfId="803" xr:uid="{D4C43DC6-B260-4827-9FFF-65BC9F27AEF8}"/>
    <cellStyle name="Normal 13 11 8" xfId="804" xr:uid="{FC6B9DEB-F263-45F4-9CAF-C9DDDBF67D3B}"/>
    <cellStyle name="Normal 13 11 9" xfId="805" xr:uid="{D0092EB4-393D-4722-81E2-8E00B7A1F286}"/>
    <cellStyle name="Normal 13 12" xfId="806" xr:uid="{49E18E10-C48C-40EC-81DC-84DB1BF581C9}"/>
    <cellStyle name="Normal 13 12 10" xfId="807" xr:uid="{6223DDA0-03A8-41EB-B250-763801823514}"/>
    <cellStyle name="Normal 13 12 11" xfId="808" xr:uid="{4227666A-0B06-4BB9-8EC8-CC94DEFCB15E}"/>
    <cellStyle name="Normal 13 12 12" xfId="809" xr:uid="{5A644852-0818-46EA-B9B4-86437FD84FD2}"/>
    <cellStyle name="Normal 13 12 13" xfId="810" xr:uid="{EB8D740E-1B99-4264-8C08-D9FC435BAB6E}"/>
    <cellStyle name="Normal 13 12 2" xfId="811" xr:uid="{E2A1887D-57B4-4ED3-8A14-0DD457654C36}"/>
    <cellStyle name="Normal 13 12 3" xfId="812" xr:uid="{73D5FD07-067C-41DA-8A14-58AB46714802}"/>
    <cellStyle name="Normal 13 12 4" xfId="813" xr:uid="{DD817829-3CEC-43E1-95D7-B2CEDE261A99}"/>
    <cellStyle name="Normal 13 12 5" xfId="814" xr:uid="{E9538F51-72BF-4C3B-A457-CD6D872BEDBF}"/>
    <cellStyle name="Normal 13 12 6" xfId="815" xr:uid="{5D3ED1D6-85FA-4767-9CE7-1746823908FA}"/>
    <cellStyle name="Normal 13 12 7" xfId="816" xr:uid="{80F60324-6AB8-41A8-BE0A-DF38EF52F791}"/>
    <cellStyle name="Normal 13 12 8" xfId="817" xr:uid="{4D294DF8-FDCC-4C25-AAB5-F15A6EA95A7C}"/>
    <cellStyle name="Normal 13 12 9" xfId="818" xr:uid="{2CE33483-DB18-4188-A275-B8D44DEDD3D3}"/>
    <cellStyle name="Normal 13 13" xfId="819" xr:uid="{DAD85CCC-3529-4E21-AF7C-6029535474D1}"/>
    <cellStyle name="Normal 13 13 10" xfId="820" xr:uid="{B825B3C7-BC7E-43CE-ABA6-B037C8A306A9}"/>
    <cellStyle name="Normal 13 13 11" xfId="821" xr:uid="{477F8CB8-2F7A-48AC-BC5F-9EFBDE87AA07}"/>
    <cellStyle name="Normal 13 13 12" xfId="822" xr:uid="{988A2C18-1FDC-44A5-810A-CAAE6829C037}"/>
    <cellStyle name="Normal 13 13 13" xfId="823" xr:uid="{727F50D4-CCD4-4693-A7F8-B7EA1680CAD9}"/>
    <cellStyle name="Normal 13 13 2" xfId="824" xr:uid="{079955A0-9ACD-433A-80B2-EB3EECF2E5FC}"/>
    <cellStyle name="Normal 13 13 3" xfId="825" xr:uid="{F71FE1B4-9D2E-467A-9AF3-708C2A536BF6}"/>
    <cellStyle name="Normal 13 13 4" xfId="826" xr:uid="{4EB5BDA4-AC53-449A-B383-2E034CAA8F45}"/>
    <cellStyle name="Normal 13 13 5" xfId="827" xr:uid="{7EFE1C09-08C5-43B7-8FED-E3704BE42FEE}"/>
    <cellStyle name="Normal 13 13 6" xfId="828" xr:uid="{317F9AD7-79E2-45C7-9D5A-052914BD0382}"/>
    <cellStyle name="Normal 13 13 7" xfId="829" xr:uid="{D5B4BE67-2F67-4BF0-A7CC-536B218CAD55}"/>
    <cellStyle name="Normal 13 13 8" xfId="830" xr:uid="{00737769-6EBF-4F0B-9C74-DD041C950FB7}"/>
    <cellStyle name="Normal 13 13 9" xfId="831" xr:uid="{9F15C210-37AD-447A-A840-66ED6E76076D}"/>
    <cellStyle name="Normal 13 14" xfId="832" xr:uid="{61197B35-B452-4BD1-ACE4-7591B9A22FCE}"/>
    <cellStyle name="Normal 13 14 10" xfId="833" xr:uid="{39ED7D7E-BF5B-400F-9570-B60558B83C80}"/>
    <cellStyle name="Normal 13 14 11" xfId="834" xr:uid="{DDF2DBF1-5FEC-49AE-95DB-5BFE3CEB4DBF}"/>
    <cellStyle name="Normal 13 14 12" xfId="835" xr:uid="{BFD4C809-B072-457D-A21D-A1EEBB4BCA21}"/>
    <cellStyle name="Normal 13 14 13" xfId="836" xr:uid="{F1B4D655-6DC1-411D-8109-850A7B89FFBE}"/>
    <cellStyle name="Normal 13 14 2" xfId="837" xr:uid="{A4D21D02-93F7-482E-8DF0-C43837B3CBA1}"/>
    <cellStyle name="Normal 13 14 3" xfId="838" xr:uid="{CF7BF762-10D0-4EFD-9C25-90030F8A8276}"/>
    <cellStyle name="Normal 13 14 4" xfId="839" xr:uid="{FB6EAE8A-5542-469D-A08E-21FDFDFA4FE3}"/>
    <cellStyle name="Normal 13 14 5" xfId="840" xr:uid="{FB8AC7F9-5E8E-43E5-97FE-B3BE755D4AF9}"/>
    <cellStyle name="Normal 13 14 6" xfId="841" xr:uid="{FA76AF9D-E59C-4D26-AA59-2A8834623441}"/>
    <cellStyle name="Normal 13 14 7" xfId="842" xr:uid="{431D4269-72CD-43CF-A224-186104ABD65A}"/>
    <cellStyle name="Normal 13 14 8" xfId="843" xr:uid="{A443C80C-DA2B-4818-870E-1DB0A33B14B4}"/>
    <cellStyle name="Normal 13 14 9" xfId="844" xr:uid="{8496A819-16C8-4E19-867D-2AC8AAAA6E47}"/>
    <cellStyle name="Normal 13 15" xfId="845" xr:uid="{340FAC7C-50BE-4367-B11E-4614E8F4ABCC}"/>
    <cellStyle name="Normal 13 15 10" xfId="846" xr:uid="{07CBBD1D-752D-4A14-9A23-CE36E8B92AF3}"/>
    <cellStyle name="Normal 13 15 11" xfId="847" xr:uid="{1E047232-AA52-413E-B914-DEE3820CAB16}"/>
    <cellStyle name="Normal 13 15 12" xfId="848" xr:uid="{62D8D06C-FE2E-4A89-9B6B-4730753FF1C4}"/>
    <cellStyle name="Normal 13 15 13" xfId="849" xr:uid="{0B60F36B-F1EF-4F08-A33E-7CDB310BEE6F}"/>
    <cellStyle name="Normal 13 15 2" xfId="850" xr:uid="{9BB7C2DE-FA01-46D0-8648-EAB9016E06EB}"/>
    <cellStyle name="Normal 13 15 3" xfId="851" xr:uid="{CAF4A2AA-5CF8-4F4A-9234-26FF2762A8F4}"/>
    <cellStyle name="Normal 13 15 4" xfId="852" xr:uid="{1A730709-7A11-4F79-BBB2-37EFC6E1AE6D}"/>
    <cellStyle name="Normal 13 15 5" xfId="853" xr:uid="{FFA1D499-D71F-4D91-919E-32DEAE41ABAF}"/>
    <cellStyle name="Normal 13 15 6" xfId="854" xr:uid="{F0885ED4-F06C-4AAD-A09E-3BD9FBB2D410}"/>
    <cellStyle name="Normal 13 15 7" xfId="855" xr:uid="{A6B1FE96-7E11-4DEE-940B-E99661A7BC87}"/>
    <cellStyle name="Normal 13 15 8" xfId="856" xr:uid="{2546BC18-A143-47C3-B159-8C82BA191767}"/>
    <cellStyle name="Normal 13 15 9" xfId="857" xr:uid="{53025D39-38DC-4BAF-8E1D-D9B2557B2D7A}"/>
    <cellStyle name="Normal 13 16" xfId="858" xr:uid="{5B0E12BB-80C5-404A-A1D7-5BF1499A41C0}"/>
    <cellStyle name="Normal 13 16 10" xfId="859" xr:uid="{BB06EDC2-1D8B-415D-B730-14EACE85A8D5}"/>
    <cellStyle name="Normal 13 16 11" xfId="860" xr:uid="{549EDC1E-E310-4460-B662-A52377C45DDD}"/>
    <cellStyle name="Normal 13 16 12" xfId="861" xr:uid="{C1B2529F-FF08-4D39-ADA0-49A95F5F0F02}"/>
    <cellStyle name="Normal 13 16 13" xfId="862" xr:uid="{2A24116D-7123-492D-9A5D-7340F4BD32A1}"/>
    <cellStyle name="Normal 13 16 2" xfId="863" xr:uid="{0C94BD2D-E557-409B-AA64-EC733DB05E4A}"/>
    <cellStyle name="Normal 13 16 3" xfId="864" xr:uid="{9814B2C3-8F78-4DED-BAB5-523A281BB7A1}"/>
    <cellStyle name="Normal 13 16 4" xfId="865" xr:uid="{8810EB0B-E5F6-4F7F-8727-B59754E11B3E}"/>
    <cellStyle name="Normal 13 16 5" xfId="866" xr:uid="{0A913011-5882-464F-911C-538147099C7D}"/>
    <cellStyle name="Normal 13 16 6" xfId="867" xr:uid="{028AC25A-18D3-43BF-81A7-43B5980AD617}"/>
    <cellStyle name="Normal 13 16 7" xfId="868" xr:uid="{9EB4A23B-DAE7-4A52-9C58-E3FA51D49FAB}"/>
    <cellStyle name="Normal 13 16 8" xfId="869" xr:uid="{B11F4A38-B012-4878-BF5C-5CE5DC52C875}"/>
    <cellStyle name="Normal 13 16 9" xfId="870" xr:uid="{2D122407-3C56-460D-9720-819B581E1632}"/>
    <cellStyle name="Normal 13 17" xfId="871" xr:uid="{E52B128F-F6D4-439A-AC6E-D09457850F7A}"/>
    <cellStyle name="Normal 13 17 10" xfId="872" xr:uid="{E75F7259-52FE-4AC3-9450-AB87B9DE5767}"/>
    <cellStyle name="Normal 13 17 11" xfId="873" xr:uid="{8F88C500-72F5-4892-AF06-5BAB0A575583}"/>
    <cellStyle name="Normal 13 17 12" xfId="874" xr:uid="{E317EB3E-E5CE-4673-A39D-31299C7AB6F7}"/>
    <cellStyle name="Normal 13 17 13" xfId="875" xr:uid="{E82C518F-78A7-4F0A-8EFC-150D2296D431}"/>
    <cellStyle name="Normal 13 17 2" xfId="876" xr:uid="{3EACED08-EC8B-43C1-A374-50224EC487E9}"/>
    <cellStyle name="Normal 13 17 3" xfId="877" xr:uid="{395C7520-416D-4A9C-9708-EE3EE6D2B0E3}"/>
    <cellStyle name="Normal 13 17 4" xfId="878" xr:uid="{3672211E-7809-4656-92FB-33581BA8546E}"/>
    <cellStyle name="Normal 13 17 5" xfId="879" xr:uid="{C2A11A59-12BB-4733-9B6E-618DFBA52A48}"/>
    <cellStyle name="Normal 13 17 6" xfId="880" xr:uid="{78B059F7-2FE6-4432-B075-36FBF5B29500}"/>
    <cellStyle name="Normal 13 17 7" xfId="881" xr:uid="{726E4296-9F52-4446-A247-20CE9F7EE3EC}"/>
    <cellStyle name="Normal 13 17 8" xfId="882" xr:uid="{85DC4B74-40A6-433A-BED6-B14DCAFC0BF3}"/>
    <cellStyle name="Normal 13 17 9" xfId="883" xr:uid="{3AB6C6CC-01A2-4D93-B5AF-34F5CA1EE8DA}"/>
    <cellStyle name="Normal 13 18" xfId="884" xr:uid="{73F60423-1E32-48BB-BE8B-D8EDD31F881A}"/>
    <cellStyle name="Normal 13 18 10" xfId="885" xr:uid="{97299618-4522-4011-AB80-32FFC2CA8B79}"/>
    <cellStyle name="Normal 13 18 11" xfId="886" xr:uid="{E1F77D83-63F1-482E-94B4-8F4C12CFA17B}"/>
    <cellStyle name="Normal 13 18 12" xfId="887" xr:uid="{56D9CB3A-6EDC-43FE-8CB1-61E9F0046CFC}"/>
    <cellStyle name="Normal 13 18 13" xfId="888" xr:uid="{B765C3B1-C09B-471B-A828-EE20928611C1}"/>
    <cellStyle name="Normal 13 18 2" xfId="889" xr:uid="{F27A6627-246C-4C1D-AE50-30AA578355EA}"/>
    <cellStyle name="Normal 13 18 3" xfId="890" xr:uid="{052B0D57-043E-4B10-AA00-15DB1B4FE6E3}"/>
    <cellStyle name="Normal 13 18 4" xfId="891" xr:uid="{EE977A56-390A-4D3F-9FD7-1F0197DC7903}"/>
    <cellStyle name="Normal 13 18 5" xfId="892" xr:uid="{2D9F0D92-E86C-460B-B75E-2DC07A6A1F3E}"/>
    <cellStyle name="Normal 13 18 6" xfId="893" xr:uid="{250910CF-8714-4E7B-8987-48F9B5E6063B}"/>
    <cellStyle name="Normal 13 18 7" xfId="894" xr:uid="{3CD2AD01-D8BF-46BE-9C1F-3518ED3ACF17}"/>
    <cellStyle name="Normal 13 18 8" xfId="895" xr:uid="{C8855DE2-B642-490D-971C-013B04377D73}"/>
    <cellStyle name="Normal 13 18 9" xfId="896" xr:uid="{8F011CBD-E329-429D-BAE9-F909D9EABF47}"/>
    <cellStyle name="Normal 13 19" xfId="897" xr:uid="{AAD3CC60-B4B6-460D-9455-66EC930284DF}"/>
    <cellStyle name="Normal 13 19 2" xfId="898" xr:uid="{7FDF692D-C9F4-417E-8F45-DEA190CF475D}"/>
    <cellStyle name="Normal 13 2" xfId="899" xr:uid="{8E965168-CFED-49C7-BAF6-F259A0FDC28A}"/>
    <cellStyle name="Normal 13 2 2" xfId="900" xr:uid="{BB745C19-4F57-411A-90C1-2FA44B2663B5}"/>
    <cellStyle name="Normal 13 2 2 2" xfId="901" xr:uid="{E8E04B9B-F3E6-4947-9624-7F0A9938B737}"/>
    <cellStyle name="Normal 13 2 3" xfId="902" xr:uid="{12141FC5-D484-459D-BB74-1132EA481451}"/>
    <cellStyle name="Normal 13 20" xfId="903" xr:uid="{C38D18EB-E092-4A35-BAAB-AC56733B6DD3}"/>
    <cellStyle name="Normal 13 20 2" xfId="904" xr:uid="{68F2A1D4-DC1B-43CF-A121-F58C51CE4573}"/>
    <cellStyle name="Normal 13 21" xfId="905" xr:uid="{FA1DA643-3D55-4DBF-A415-B48C6AAF9993}"/>
    <cellStyle name="Normal 13 21 2" xfId="906" xr:uid="{520102B0-5B5A-42F3-BE1E-FA2BEA76EAB9}"/>
    <cellStyle name="Normal 13 22" xfId="907" xr:uid="{91974684-10BA-4D69-B21C-01DFA1DC75FB}"/>
    <cellStyle name="Normal 13 23" xfId="908" xr:uid="{B3D0971C-87E0-4AF0-9C06-F5B16C0E6DD4}"/>
    <cellStyle name="Normal 13 24" xfId="909" xr:uid="{9868EF84-4C2B-4FE4-B681-4A88CB68F8FB}"/>
    <cellStyle name="Normal 13 25" xfId="910" xr:uid="{8F9C3A79-2C2A-4A7C-BE89-B028BC7A5913}"/>
    <cellStyle name="Normal 13 26" xfId="911" xr:uid="{0B3AA4B6-C9C1-4DA2-A626-F42D68D87FD0}"/>
    <cellStyle name="Normal 13 27" xfId="912" xr:uid="{A85E22B0-75F2-4DAF-86A9-5E3DA1DC6E80}"/>
    <cellStyle name="Normal 13 28" xfId="913" xr:uid="{6A1F99AC-37F9-4073-BF03-9478F6C16326}"/>
    <cellStyle name="Normal 13 29" xfId="914" xr:uid="{F47F480D-09A0-4312-BD39-769278D674B1}"/>
    <cellStyle name="Normal 13 3" xfId="915" xr:uid="{0A5BD66C-C3AD-4BE8-A65E-76D1BBE80DD0}"/>
    <cellStyle name="Normal 13 3 2" xfId="916" xr:uid="{37C8CA2F-A767-458E-8DF3-86C65172DD60}"/>
    <cellStyle name="Normal 13 3 2 2" xfId="917" xr:uid="{DFBD10C3-9C05-4922-BFD4-58F5DBFEEC9F}"/>
    <cellStyle name="Normal 13 3 3" xfId="918" xr:uid="{13F618C3-1DC5-4FBF-A9AD-9736FADBF989}"/>
    <cellStyle name="Normal 13 30" xfId="919" xr:uid="{0B33BC81-FACF-4EC4-9933-84588710D6C3}"/>
    <cellStyle name="Normal 13 31" xfId="920" xr:uid="{3D927DBE-B9B1-4B1E-9E83-509FD364AB9F}"/>
    <cellStyle name="Normal 13 32" xfId="921" xr:uid="{CF089A19-5EAF-43B3-94B0-76FFE8F62DD1}"/>
    <cellStyle name="Normal 13 4" xfId="922" xr:uid="{73A4630D-B35A-4512-9B50-6E1E871988D7}"/>
    <cellStyle name="Normal 13 4 2" xfId="923" xr:uid="{8962BCE3-DD44-4E75-BE04-C934C7554627}"/>
    <cellStyle name="Normal 13 4 2 2" xfId="924" xr:uid="{293256A0-2DFD-4D1A-A8E2-1040B417F0B7}"/>
    <cellStyle name="Normal 13 4 3" xfId="925" xr:uid="{E0CA657E-4295-412F-9CF0-61B0333B8137}"/>
    <cellStyle name="Normal 13 5" xfId="926" xr:uid="{162A5EEB-6215-43F0-8AA7-C7B4BB5D31BD}"/>
    <cellStyle name="Normal 13 5 2" xfId="927" xr:uid="{2473AC82-B875-471B-A9B0-3479FF6C848F}"/>
    <cellStyle name="Normal 13 5 2 2" xfId="928" xr:uid="{DDEFAF9A-56F1-4653-A610-CA90D5743B67}"/>
    <cellStyle name="Normal 13 6" xfId="929" xr:uid="{E41FC8F9-DBFB-4F36-BEEF-9F0201ADADAF}"/>
    <cellStyle name="Normal 13 6 2" xfId="930" xr:uid="{ACC224FA-9E20-462F-8881-217B5332FDE4}"/>
    <cellStyle name="Normal 13 6 2 2" xfId="931" xr:uid="{9362B85F-DF27-40F2-84A7-4AC92563CB1B}"/>
    <cellStyle name="Normal 13 7" xfId="932" xr:uid="{8B8E8EDB-FCE6-4470-AA32-CA0749665945}"/>
    <cellStyle name="Normal 13 7 2" xfId="933" xr:uid="{DB50B1A8-F790-4D11-AEB9-62F022BD3BC3}"/>
    <cellStyle name="Normal 13 7 2 2" xfId="934" xr:uid="{A5AB37B3-C45E-4E53-8E93-5CB70E448F34}"/>
    <cellStyle name="Normal 13 8" xfId="935" xr:uid="{9255D08E-0072-4A55-A38D-78855278A275}"/>
    <cellStyle name="Normal 13 8 2" xfId="936" xr:uid="{7DB0B5BF-7DB3-483C-833B-9F4B0872F3A2}"/>
    <cellStyle name="Normal 13 8 2 2" xfId="937" xr:uid="{C624CD74-F297-4D54-B632-E71E5EA3642B}"/>
    <cellStyle name="Normal 13 9" xfId="938" xr:uid="{BB2A59AE-8912-46C9-814D-2BCBECC016E0}"/>
    <cellStyle name="Normal 13 9 10" xfId="939" xr:uid="{5DE8486B-8064-48A0-8BC0-B0E7A607C621}"/>
    <cellStyle name="Normal 13 9 11" xfId="940" xr:uid="{ED0D56F1-B153-479A-AFBD-491C9F264876}"/>
    <cellStyle name="Normal 13 9 12" xfId="941" xr:uid="{E2DC2337-BB5A-4B68-8E59-31C6D37B484E}"/>
    <cellStyle name="Normal 13 9 13" xfId="942" xr:uid="{B3017A78-5455-4503-88AB-FA1FE4943614}"/>
    <cellStyle name="Normal 13 9 2" xfId="943" xr:uid="{008DDAC2-B00B-4CD5-8CE7-B71FA1C9DEFF}"/>
    <cellStyle name="Normal 13 9 3" xfId="944" xr:uid="{D3B2FB36-70BB-4048-8184-CB73AF93486C}"/>
    <cellStyle name="Normal 13 9 4" xfId="945" xr:uid="{6713C852-310E-4D70-A2CA-9D3DDEF24415}"/>
    <cellStyle name="Normal 13 9 5" xfId="946" xr:uid="{6BAFC572-9A1D-4700-8562-F42B6A62E937}"/>
    <cellStyle name="Normal 13 9 6" xfId="947" xr:uid="{014EF727-F71A-4711-9912-B1057EAEA931}"/>
    <cellStyle name="Normal 13 9 7" xfId="948" xr:uid="{A02B3EE7-4F4E-4BF7-A1EA-5AAA3D39651D}"/>
    <cellStyle name="Normal 13 9 8" xfId="949" xr:uid="{3CA96E13-7F4A-42C1-93A0-CADB93A32976}"/>
    <cellStyle name="Normal 13 9 9" xfId="950" xr:uid="{6F45D9BF-523D-43AF-955C-F811D9420552}"/>
    <cellStyle name="Normal 14" xfId="951" xr:uid="{73B4B3C6-F936-4518-BAF1-657859B32AF2}"/>
    <cellStyle name="Normal 14 10" xfId="952" xr:uid="{9FA264D6-4AC7-4870-AE97-B181E87F7D04}"/>
    <cellStyle name="Normal 14 10 10" xfId="953" xr:uid="{AC149442-F732-4EA1-A1F7-9D32E580599A}"/>
    <cellStyle name="Normal 14 10 11" xfId="954" xr:uid="{686AD87E-67F2-49E8-A1DA-B5AD08308D0D}"/>
    <cellStyle name="Normal 14 10 12" xfId="955" xr:uid="{3AAEB8F4-FD40-452A-8731-6237A7B1AA51}"/>
    <cellStyle name="Normal 14 10 13" xfId="956" xr:uid="{96D9BDF9-37C2-43B8-9F36-09BAE0C07CF7}"/>
    <cellStyle name="Normal 14 10 2" xfId="957" xr:uid="{A526ED5E-9371-4056-9EB4-57D56AEB2338}"/>
    <cellStyle name="Normal 14 10 3" xfId="958" xr:uid="{1E156CA1-1667-4C67-9E6D-3CC9F027C4A2}"/>
    <cellStyle name="Normal 14 10 4" xfId="959" xr:uid="{907A8946-CE00-45FF-A867-072B8C339924}"/>
    <cellStyle name="Normal 14 10 5" xfId="960" xr:uid="{B0DA01A8-55D9-49FD-9088-E639C3E50167}"/>
    <cellStyle name="Normal 14 10 6" xfId="961" xr:uid="{FB0BA1C4-0BF2-4A1C-AAAD-1EA10AC77811}"/>
    <cellStyle name="Normal 14 10 7" xfId="962" xr:uid="{4C9A334C-DAF3-4FB0-8E84-BA93A60EE27E}"/>
    <cellStyle name="Normal 14 10 8" xfId="963" xr:uid="{02FEAC98-A0E7-4221-806A-2FDEA1FA3D7D}"/>
    <cellStyle name="Normal 14 10 9" xfId="964" xr:uid="{6AB3DE15-4D34-4924-AD89-8173DBC79C5B}"/>
    <cellStyle name="Normal 14 11" xfId="965" xr:uid="{DD167FA5-A8E8-4D5D-A613-B65B13B068DD}"/>
    <cellStyle name="Normal 14 11 10" xfId="966" xr:uid="{9A662A06-5A3F-4F88-9165-1A0BF7A52FE2}"/>
    <cellStyle name="Normal 14 11 11" xfId="967" xr:uid="{123A0FAE-A45C-48E4-AB11-A86D5543AC0B}"/>
    <cellStyle name="Normal 14 11 12" xfId="968" xr:uid="{2A78F5E9-F01A-4A52-8C6C-64F295DD30BA}"/>
    <cellStyle name="Normal 14 11 13" xfId="969" xr:uid="{421577B4-0678-4402-BA7A-D8D2508F093D}"/>
    <cellStyle name="Normal 14 11 2" xfId="970" xr:uid="{03062C0D-3426-45CA-B6F2-41F6D09C198B}"/>
    <cellStyle name="Normal 14 11 3" xfId="971" xr:uid="{9163DAD7-A419-4356-93E3-497276F2FA3E}"/>
    <cellStyle name="Normal 14 11 4" xfId="972" xr:uid="{05AEABDE-5A77-447B-9FF0-D4D2BEBF9529}"/>
    <cellStyle name="Normal 14 11 5" xfId="973" xr:uid="{E8A1D2C1-062A-4BAF-BF96-3813DC1FE6B4}"/>
    <cellStyle name="Normal 14 11 6" xfId="974" xr:uid="{C672FE1F-F40C-43AC-B741-4467671C1CFE}"/>
    <cellStyle name="Normal 14 11 7" xfId="975" xr:uid="{9CA149D8-C56B-4AA5-BE75-6CBB4EB4EB15}"/>
    <cellStyle name="Normal 14 11 8" xfId="976" xr:uid="{2CC926F4-AFC5-4B8B-9FBA-82030A5ED56B}"/>
    <cellStyle name="Normal 14 11 9" xfId="977" xr:uid="{9BD9FE03-D425-4B2F-A6F8-9C020BEEB28D}"/>
    <cellStyle name="Normal 14 12" xfId="978" xr:uid="{9F008C31-32FC-4AD6-822A-AA5822725E12}"/>
    <cellStyle name="Normal 14 12 10" xfId="979" xr:uid="{D63358B8-36F7-4986-9AB9-D10518B1FE5E}"/>
    <cellStyle name="Normal 14 12 11" xfId="980" xr:uid="{E60B3ADB-E3A9-4DF1-A826-57B269503390}"/>
    <cellStyle name="Normal 14 12 12" xfId="981" xr:uid="{2FCCA07A-7A61-4233-BF04-97EE59094D4C}"/>
    <cellStyle name="Normal 14 12 13" xfId="982" xr:uid="{232848AD-88B1-41F6-A415-45E67A3321D1}"/>
    <cellStyle name="Normal 14 12 2" xfId="983" xr:uid="{0C992DDE-C1C6-4EF0-B06E-5229CFA14B9E}"/>
    <cellStyle name="Normal 14 12 3" xfId="984" xr:uid="{CB986F72-9F8D-4FD7-AF18-8FDFB79A8B47}"/>
    <cellStyle name="Normal 14 12 4" xfId="985" xr:uid="{340EFFD1-7C8B-43ED-A2B5-8D27C0C04A22}"/>
    <cellStyle name="Normal 14 12 5" xfId="986" xr:uid="{849A920A-5816-45C1-93E8-E880EB67356D}"/>
    <cellStyle name="Normal 14 12 6" xfId="987" xr:uid="{EAF7E2F0-699E-4727-B017-A1701757A928}"/>
    <cellStyle name="Normal 14 12 7" xfId="988" xr:uid="{D9E72E45-D62A-491D-9C04-DC3FBC0EB9AB}"/>
    <cellStyle name="Normal 14 12 8" xfId="989" xr:uid="{30C7913A-E78A-4B0D-BB50-2CF83A28B869}"/>
    <cellStyle name="Normal 14 12 9" xfId="990" xr:uid="{E889BE34-11D7-477D-B5B9-25C9E28FB7B6}"/>
    <cellStyle name="Normal 14 13" xfId="991" xr:uid="{E7D039C7-C536-48C0-A17F-51D9A10A50BC}"/>
    <cellStyle name="Normal 14 13 10" xfId="992" xr:uid="{4AE1BE8E-A0FD-445D-B178-B1650285EF8F}"/>
    <cellStyle name="Normal 14 13 11" xfId="993" xr:uid="{65798422-A1F2-45D7-B07F-7CBC06235F6E}"/>
    <cellStyle name="Normal 14 13 12" xfId="994" xr:uid="{050FBA28-D1B9-428A-AB81-55983B473233}"/>
    <cellStyle name="Normal 14 13 13" xfId="995" xr:uid="{6E1497D1-8104-420F-8EAC-C5A3B4FC70F7}"/>
    <cellStyle name="Normal 14 13 2" xfId="996" xr:uid="{20A2B22A-C520-4AA7-A0D6-B39BD40D67E3}"/>
    <cellStyle name="Normal 14 13 3" xfId="997" xr:uid="{54C25BDB-8F14-4255-945B-4F4D20E07DEE}"/>
    <cellStyle name="Normal 14 13 4" xfId="998" xr:uid="{BB0F1791-73F5-4B3A-AC4C-52F8541451B0}"/>
    <cellStyle name="Normal 14 13 5" xfId="999" xr:uid="{6CC5E115-51CF-406A-99A3-04130D1252F1}"/>
    <cellStyle name="Normal 14 13 6" xfId="1000" xr:uid="{7F61EFBC-33B1-4E5E-8FA7-EE9524D1F7E3}"/>
    <cellStyle name="Normal 14 13 7" xfId="1001" xr:uid="{66F3FCE6-A601-4DAD-A574-F90528287848}"/>
    <cellStyle name="Normal 14 13 8" xfId="1002" xr:uid="{C0328AFE-6DF7-4031-982D-75545FC9F596}"/>
    <cellStyle name="Normal 14 13 9" xfId="1003" xr:uid="{14B40390-7B2E-45CF-98F0-176C1A18CF53}"/>
    <cellStyle name="Normal 14 14" xfId="1004" xr:uid="{BE7FAAFF-3F73-492B-81E5-5C8BC20ABFB8}"/>
    <cellStyle name="Normal 14 14 10" xfId="1005" xr:uid="{C02A3EBE-4CAB-448B-B1B4-3735386ADF3E}"/>
    <cellStyle name="Normal 14 14 11" xfId="1006" xr:uid="{922295FA-1E60-48DB-84C5-1FF7191E4D5E}"/>
    <cellStyle name="Normal 14 14 12" xfId="1007" xr:uid="{6ABBFB9A-A9B7-4EB8-9CC7-F2C5212F9FD3}"/>
    <cellStyle name="Normal 14 14 13" xfId="1008" xr:uid="{BCD71562-B0AA-498B-8F04-D78D62827883}"/>
    <cellStyle name="Normal 14 14 2" xfId="1009" xr:uid="{EA51E67B-4674-4A63-813F-4CA8E1495FFD}"/>
    <cellStyle name="Normal 14 14 3" xfId="1010" xr:uid="{6CB4974F-E28A-4DCF-89F4-3F2CCB5C2781}"/>
    <cellStyle name="Normal 14 14 4" xfId="1011" xr:uid="{7C2F902F-BFD6-4CF8-A588-E0D7860DCC7E}"/>
    <cellStyle name="Normal 14 14 5" xfId="1012" xr:uid="{0D28972F-7AB6-428A-8FA0-DEFB83CBC3C7}"/>
    <cellStyle name="Normal 14 14 6" xfId="1013" xr:uid="{E598386E-7EA8-443E-AD27-AB4FE6438A83}"/>
    <cellStyle name="Normal 14 14 7" xfId="1014" xr:uid="{FA077BA7-40FE-4788-A11D-271E63B09C47}"/>
    <cellStyle name="Normal 14 14 8" xfId="1015" xr:uid="{747124C6-389C-4B74-AB67-08981904F68A}"/>
    <cellStyle name="Normal 14 14 9" xfId="1016" xr:uid="{9B892643-E49C-4416-A7B7-2DDFE53DCC5C}"/>
    <cellStyle name="Normal 14 15" xfId="1017" xr:uid="{4B5FC21E-C668-449B-A062-B20119CCC1E0}"/>
    <cellStyle name="Normal 14 15 10" xfId="1018" xr:uid="{F38AAEC1-81FF-4152-A676-38C5851DD3AE}"/>
    <cellStyle name="Normal 14 15 11" xfId="1019" xr:uid="{EDF77B63-BE08-47AE-ADD9-4FF9ACB5B709}"/>
    <cellStyle name="Normal 14 15 12" xfId="1020" xr:uid="{B9024C71-BC71-4D9C-B065-E81A5B648D3B}"/>
    <cellStyle name="Normal 14 15 13" xfId="1021" xr:uid="{6C6FF39F-EF14-4A1B-8C60-95D12DBC42DA}"/>
    <cellStyle name="Normal 14 15 2" xfId="1022" xr:uid="{62C11A11-7230-45D5-984F-9018E186CA69}"/>
    <cellStyle name="Normal 14 15 3" xfId="1023" xr:uid="{7E595C70-8092-4345-ADA1-4E429F4CB332}"/>
    <cellStyle name="Normal 14 15 4" xfId="1024" xr:uid="{012D948F-8858-420B-ABBF-8B7AC3BAF255}"/>
    <cellStyle name="Normal 14 15 5" xfId="1025" xr:uid="{3BEB665C-990B-4317-84B7-EF930BBF0358}"/>
    <cellStyle name="Normal 14 15 6" xfId="1026" xr:uid="{7573B7BF-AA64-4A5A-85F5-0027BA895ADF}"/>
    <cellStyle name="Normal 14 15 7" xfId="1027" xr:uid="{756149D5-9230-4811-B1BB-F073089DF5D8}"/>
    <cellStyle name="Normal 14 15 8" xfId="1028" xr:uid="{0BB88DFE-848C-4353-B5CA-00568FF10BD5}"/>
    <cellStyle name="Normal 14 15 9" xfId="1029" xr:uid="{0C62FE35-BA3C-425C-8415-3D1F7E01F708}"/>
    <cellStyle name="Normal 14 16" xfId="1030" xr:uid="{F5E086EC-B1BF-44DE-8F79-98D83E34D890}"/>
    <cellStyle name="Normal 14 16 10" xfId="1031" xr:uid="{99DC5335-6FB6-4AE7-B55A-03BF61851742}"/>
    <cellStyle name="Normal 14 16 11" xfId="1032" xr:uid="{9CD56401-6E4B-4864-BAF5-868B31BF94FD}"/>
    <cellStyle name="Normal 14 16 12" xfId="1033" xr:uid="{89631D91-3C47-4145-ABD6-DEA789BEC1AC}"/>
    <cellStyle name="Normal 14 16 13" xfId="1034" xr:uid="{E0A944AC-79FC-414A-844D-9EEDB56C61F8}"/>
    <cellStyle name="Normal 14 16 2" xfId="1035" xr:uid="{82027A93-6717-4F81-83B6-E47F6450EC13}"/>
    <cellStyle name="Normal 14 16 3" xfId="1036" xr:uid="{7D410FFA-02EF-4A68-A99E-397BC93D4B80}"/>
    <cellStyle name="Normal 14 16 4" xfId="1037" xr:uid="{6BE4253D-AE3C-460C-9B3A-71517CB7FE06}"/>
    <cellStyle name="Normal 14 16 5" xfId="1038" xr:uid="{20F0A89E-11BA-4139-93FA-3FC170526749}"/>
    <cellStyle name="Normal 14 16 6" xfId="1039" xr:uid="{B706E2AF-F83E-4FC0-A49C-AECE63844214}"/>
    <cellStyle name="Normal 14 16 7" xfId="1040" xr:uid="{106B7DB7-F389-4F0F-826B-C87E53A76299}"/>
    <cellStyle name="Normal 14 16 8" xfId="1041" xr:uid="{5AE566B3-041A-48C6-BF5C-0CF64BABF644}"/>
    <cellStyle name="Normal 14 16 9" xfId="1042" xr:uid="{A770B7BB-3DD3-4BCB-A914-2D6349D5782E}"/>
    <cellStyle name="Normal 14 17" xfId="1043" xr:uid="{5B1AAFA2-9D21-416D-93F2-27B12D28F8DF}"/>
    <cellStyle name="Normal 14 17 10" xfId="1044" xr:uid="{E371B2D0-3FB9-4032-93F9-4A60240477C1}"/>
    <cellStyle name="Normal 14 17 11" xfId="1045" xr:uid="{DE20DEC9-4E97-4971-A042-742635E822FB}"/>
    <cellStyle name="Normal 14 17 12" xfId="1046" xr:uid="{D51E3618-117C-47CC-A01D-C8BF03A0C661}"/>
    <cellStyle name="Normal 14 17 13" xfId="1047" xr:uid="{D9D8649F-9843-4D7A-A0F8-0D96DB7F0F21}"/>
    <cellStyle name="Normal 14 17 2" xfId="1048" xr:uid="{F6F10064-DB8B-4D3F-850F-E17C00687629}"/>
    <cellStyle name="Normal 14 17 3" xfId="1049" xr:uid="{6FA0237E-F2D9-4B95-8B99-FBC851535653}"/>
    <cellStyle name="Normal 14 17 4" xfId="1050" xr:uid="{968DE128-F0C8-4D70-9BF6-D138931B1530}"/>
    <cellStyle name="Normal 14 17 5" xfId="1051" xr:uid="{ED30F9CB-BDA7-473D-BA77-BA79EACBD740}"/>
    <cellStyle name="Normal 14 17 6" xfId="1052" xr:uid="{5BFC2635-4C01-4888-80D2-1F95AD0D5B1B}"/>
    <cellStyle name="Normal 14 17 7" xfId="1053" xr:uid="{E4CC19B1-264B-439F-839F-60711ADF38E1}"/>
    <cellStyle name="Normal 14 17 8" xfId="1054" xr:uid="{D5AA131D-0377-4125-95BC-0A13B0171CF5}"/>
    <cellStyle name="Normal 14 17 9" xfId="1055" xr:uid="{161AD1D9-C3EC-49EF-9DC5-95DD8C76DD76}"/>
    <cellStyle name="Normal 14 18" xfId="1056" xr:uid="{52D7F5C3-461E-4047-A7D3-1CC3965E33DA}"/>
    <cellStyle name="Normal 14 18 10" xfId="1057" xr:uid="{C6207E70-616F-4AFE-8BAF-C1C777E19105}"/>
    <cellStyle name="Normal 14 18 11" xfId="1058" xr:uid="{1BDDDEDD-ACAD-49D9-9624-15547A91E91C}"/>
    <cellStyle name="Normal 14 18 12" xfId="1059" xr:uid="{E128F691-1C08-46B7-9A61-573FE53056EE}"/>
    <cellStyle name="Normal 14 18 13" xfId="1060" xr:uid="{8964033F-F31F-4F6D-A570-C2E839B9894F}"/>
    <cellStyle name="Normal 14 18 2" xfId="1061" xr:uid="{8B228DF0-D693-40A8-8819-582425628A46}"/>
    <cellStyle name="Normal 14 18 3" xfId="1062" xr:uid="{08F80D10-4D7C-4FC9-8DEF-FE0208748DCE}"/>
    <cellStyle name="Normal 14 18 4" xfId="1063" xr:uid="{1D45C185-81C1-46F5-8D08-8D589CBDC09C}"/>
    <cellStyle name="Normal 14 18 5" xfId="1064" xr:uid="{8A8D4144-E800-4A85-A7FD-409D5468FFF6}"/>
    <cellStyle name="Normal 14 18 6" xfId="1065" xr:uid="{A6091B10-E366-4AA7-960B-B8E9CA572333}"/>
    <cellStyle name="Normal 14 18 7" xfId="1066" xr:uid="{4F13A9AA-9332-4B95-A85E-0CF129FEAC0B}"/>
    <cellStyle name="Normal 14 18 8" xfId="1067" xr:uid="{761C9927-66CA-443A-AE06-66D7D1BE4376}"/>
    <cellStyle name="Normal 14 18 9" xfId="1068" xr:uid="{55A67C8E-FFB1-4637-9C72-33AAABA1261A}"/>
    <cellStyle name="Normal 14 19" xfId="1069" xr:uid="{7FE42771-58F2-45D9-B4D3-90401C7E75DF}"/>
    <cellStyle name="Normal 14 19 2" xfId="1070" xr:uid="{C4347B59-F2C8-449B-BA8F-4848450A893B}"/>
    <cellStyle name="Normal 14 2" xfId="1071" xr:uid="{5B497E1D-86B9-4DD8-BD5D-EFA44C6BBEC1}"/>
    <cellStyle name="Normal 14 2 10" xfId="1072" xr:uid="{C40AC31E-9747-4C66-8446-FE7686B4DDEA}"/>
    <cellStyle name="Normal 14 2 11" xfId="1073" xr:uid="{0DCE6D75-8FBF-4C10-A88C-2D5CDB09BD3C}"/>
    <cellStyle name="Normal 14 2 12" xfId="1074" xr:uid="{992FFF30-CB66-4B74-846F-CBE6E7E9281A}"/>
    <cellStyle name="Normal 14 2 13" xfId="1075" xr:uid="{70AC95DD-2DB2-4A58-9F73-43B48BCB5793}"/>
    <cellStyle name="Normal 14 2 14" xfId="1076" xr:uid="{0B70FC29-1694-40A1-93A2-DFD00545BF52}"/>
    <cellStyle name="Normal 14 2 2" xfId="1077" xr:uid="{9580D254-F958-466F-B4A7-3DCA3097AC00}"/>
    <cellStyle name="Normal 14 2 3" xfId="1078" xr:uid="{483922A8-F384-4212-A74A-8C0742FAB9A3}"/>
    <cellStyle name="Normal 14 2 4" xfId="1079" xr:uid="{A00DEFDC-C656-4949-B9A0-783405C0E828}"/>
    <cellStyle name="Normal 14 2 5" xfId="1080" xr:uid="{0FEAE655-63F0-448C-BD76-62507654B5BB}"/>
    <cellStyle name="Normal 14 2 6" xfId="1081" xr:uid="{0F6F5B20-B61C-4FDF-800B-8246EBBAE147}"/>
    <cellStyle name="Normal 14 2 7" xfId="1082" xr:uid="{07326567-5622-420F-B1FF-69709111B839}"/>
    <cellStyle name="Normal 14 2 8" xfId="1083" xr:uid="{3A41536E-424C-4589-8293-F4FFDEB681D6}"/>
    <cellStyle name="Normal 14 2 9" xfId="1084" xr:uid="{58F832B1-9174-4F20-A8FC-FD9CD03654F3}"/>
    <cellStyle name="Normal 14 20" xfId="1085" xr:uid="{3B21E686-AF3E-4216-8852-DE080463B910}"/>
    <cellStyle name="Normal 14 20 2" xfId="1086" xr:uid="{A0BFB71B-E634-4BC9-AC67-8D3FEE633A21}"/>
    <cellStyle name="Normal 14 21" xfId="1087" xr:uid="{F52E6171-FC3C-4E15-8B6D-B14191785311}"/>
    <cellStyle name="Normal 14 21 2" xfId="1088" xr:uid="{34D0EE86-5526-4AA4-9F1F-DBF599353246}"/>
    <cellStyle name="Normal 14 3" xfId="1089" xr:uid="{EAFBD571-E5F4-47C6-A773-A0B5E951327F}"/>
    <cellStyle name="Normal 14 3 10" xfId="1090" xr:uid="{3103F2B6-30F4-42C9-88A6-C696126B4226}"/>
    <cellStyle name="Normal 14 3 11" xfId="1091" xr:uid="{41553C54-4694-4EBF-9129-084F40F71423}"/>
    <cellStyle name="Normal 14 3 12" xfId="1092" xr:uid="{AEBF2EB7-4509-4E9B-9629-BBD3417AAF1F}"/>
    <cellStyle name="Normal 14 3 13" xfId="1093" xr:uid="{00C161A1-41D4-4D06-AA8C-AD78FEA26AD4}"/>
    <cellStyle name="Normal 14 3 14" xfId="1094" xr:uid="{05859EE6-0D80-404D-A3BA-046CDDB28FB9}"/>
    <cellStyle name="Normal 14 3 2" xfId="1095" xr:uid="{EF687476-869C-4171-8FE1-CEBAACAC6B5B}"/>
    <cellStyle name="Normal 14 3 3" xfId="1096" xr:uid="{BBBD9372-5766-47F0-BD9D-39623A54AF80}"/>
    <cellStyle name="Normal 14 3 4" xfId="1097" xr:uid="{0553BE58-BF3C-4830-9A78-97388828367C}"/>
    <cellStyle name="Normal 14 3 5" xfId="1098" xr:uid="{B8FB780B-ACE3-43D1-9B57-BC894582AEFA}"/>
    <cellStyle name="Normal 14 3 6" xfId="1099" xr:uid="{6643998D-7F0E-4AA7-8D21-07645CF44F32}"/>
    <cellStyle name="Normal 14 3 7" xfId="1100" xr:uid="{1002B680-22C2-4442-BA1C-31A572AE194C}"/>
    <cellStyle name="Normal 14 3 8" xfId="1101" xr:uid="{B8697A7E-F5EE-43DE-ACFE-B523B328D0DA}"/>
    <cellStyle name="Normal 14 3 9" xfId="1102" xr:uid="{969DA8FD-5005-4079-85BF-CF8B53F5EC09}"/>
    <cellStyle name="Normal 14 4" xfId="1103" xr:uid="{F024B6EA-46FF-4D29-A6D0-C8EDA263962F}"/>
    <cellStyle name="Normal 14 4 10" xfId="1104" xr:uid="{266B1BB2-21C4-4FED-A61A-5F7F6F422250}"/>
    <cellStyle name="Normal 14 4 11" xfId="1105" xr:uid="{AF409D8E-499E-4730-AC04-C9E7033502E7}"/>
    <cellStyle name="Normal 14 4 12" xfId="1106" xr:uid="{41B7A862-A935-4BC4-B688-A73FAE0FD164}"/>
    <cellStyle name="Normal 14 4 13" xfId="1107" xr:uid="{56A94214-81FF-4AFC-A58A-63CEA339AC42}"/>
    <cellStyle name="Normal 14 4 14" xfId="1108" xr:uid="{701FEBBA-C7D9-418C-9F19-E938D4B7D51B}"/>
    <cellStyle name="Normal 14 4 2" xfId="1109" xr:uid="{6324A2F5-949A-4127-B833-6B674BF84286}"/>
    <cellStyle name="Normal 14 4 3" xfId="1110" xr:uid="{F577D6E9-9DA9-41F8-833E-43E5B9043D0D}"/>
    <cellStyle name="Normal 14 4 4" xfId="1111" xr:uid="{8010D64F-18C6-4DE5-BD8D-38962D533CED}"/>
    <cellStyle name="Normal 14 4 5" xfId="1112" xr:uid="{97DC1F52-516A-452C-A503-FD861E564CAA}"/>
    <cellStyle name="Normal 14 4 6" xfId="1113" xr:uid="{307623B1-B8FC-49E3-AFD7-179BA69103BE}"/>
    <cellStyle name="Normal 14 4 7" xfId="1114" xr:uid="{76CF4CB2-DA0B-4BE7-AB11-DAD478CCF7AB}"/>
    <cellStyle name="Normal 14 4 8" xfId="1115" xr:uid="{D202070B-79BC-43CC-A2DC-33E84B107F87}"/>
    <cellStyle name="Normal 14 4 9" xfId="1116" xr:uid="{4D87AEA2-8A28-4299-8C88-83EC58EE9835}"/>
    <cellStyle name="Normal 14 5" xfId="1117" xr:uid="{56E193AC-2B92-487A-AF42-C3E3E3B91DCE}"/>
    <cellStyle name="Normal 14 5 10" xfId="1118" xr:uid="{5645CCC3-FA39-4424-A660-B460875F74D0}"/>
    <cellStyle name="Normal 14 5 11" xfId="1119" xr:uid="{3E672A88-A6B9-45FB-80E2-29912774B2FC}"/>
    <cellStyle name="Normal 14 5 12" xfId="1120" xr:uid="{A1BC5330-9089-4EA8-A311-5666CAED2F54}"/>
    <cellStyle name="Normal 14 5 13" xfId="1121" xr:uid="{D198C7B8-5D27-43BF-AFCB-44A815DEA2DD}"/>
    <cellStyle name="Normal 14 5 2" xfId="1122" xr:uid="{E349E8F7-B649-4747-A8B4-2E023EEE52C6}"/>
    <cellStyle name="Normal 14 5 3" xfId="1123" xr:uid="{17965694-D7D8-441D-968D-96E708B34998}"/>
    <cellStyle name="Normal 14 5 4" xfId="1124" xr:uid="{C3BC8CBF-E779-438C-BF15-62D2C3A812F9}"/>
    <cellStyle name="Normal 14 5 5" xfId="1125" xr:uid="{2A2640FF-41A6-4E36-8C45-49819F37206D}"/>
    <cellStyle name="Normal 14 5 6" xfId="1126" xr:uid="{038F4C27-A921-4CAB-AD17-A73E1129E04A}"/>
    <cellStyle name="Normal 14 5 7" xfId="1127" xr:uid="{E8EF25FB-D468-4FAE-AE9F-C6947174AE48}"/>
    <cellStyle name="Normal 14 5 8" xfId="1128" xr:uid="{941A0992-E079-4D1C-A0EB-6E4039CC276E}"/>
    <cellStyle name="Normal 14 5 9" xfId="1129" xr:uid="{AA29E78D-A6AD-4435-A1B3-B1BC04A1FC98}"/>
    <cellStyle name="Normal 14 6" xfId="1130" xr:uid="{E4408B71-47D2-4781-B8E0-27B4EFF5D04D}"/>
    <cellStyle name="Normal 14 6 10" xfId="1131" xr:uid="{1FE95035-3D1B-479C-9E74-DEED1B0984F2}"/>
    <cellStyle name="Normal 14 6 11" xfId="1132" xr:uid="{549251FC-E3AD-4607-9FBE-3BB4FE02205B}"/>
    <cellStyle name="Normal 14 6 12" xfId="1133" xr:uid="{B935CB6E-2B5F-43AC-B13C-144788CD8508}"/>
    <cellStyle name="Normal 14 6 13" xfId="1134" xr:uid="{9DB6E183-23AC-47FD-BCFA-C9942E6C8582}"/>
    <cellStyle name="Normal 14 6 2" xfId="1135" xr:uid="{8E9D375B-4A09-49E8-84CD-018B0EBE3C09}"/>
    <cellStyle name="Normal 14 6 3" xfId="1136" xr:uid="{1C0D137B-7B96-4FC6-AED1-7B8F0F5E6EE5}"/>
    <cellStyle name="Normal 14 6 4" xfId="1137" xr:uid="{428E921E-77F9-4A6C-B2D5-F2A3D8A672FB}"/>
    <cellStyle name="Normal 14 6 5" xfId="1138" xr:uid="{5349CE6C-FBDF-4016-BA48-CC166E460159}"/>
    <cellStyle name="Normal 14 6 6" xfId="1139" xr:uid="{6EE7512E-117F-4F66-88A5-2D7065617464}"/>
    <cellStyle name="Normal 14 6 7" xfId="1140" xr:uid="{B6B4AD48-2A5F-4DA3-ADBE-09330D2A692B}"/>
    <cellStyle name="Normal 14 6 8" xfId="1141" xr:uid="{18EC2513-268F-42EF-9EB0-94C51E445D85}"/>
    <cellStyle name="Normal 14 6 9" xfId="1142" xr:uid="{7553157D-1B5B-4AF1-B15E-B23FCCF77570}"/>
    <cellStyle name="Normal 14 7" xfId="1143" xr:uid="{FCDE8518-7EE9-473E-8191-2306C3F2B6A0}"/>
    <cellStyle name="Normal 14 7 10" xfId="1144" xr:uid="{2E1A8EDF-90C1-4760-B355-6AEB45E9AF65}"/>
    <cellStyle name="Normal 14 7 11" xfId="1145" xr:uid="{0F2DA7DF-AE2B-4832-AAA6-D661616FC7E5}"/>
    <cellStyle name="Normal 14 7 12" xfId="1146" xr:uid="{B1971967-45E8-4BA8-95EE-93BC459D93BA}"/>
    <cellStyle name="Normal 14 7 13" xfId="1147" xr:uid="{7CBE2764-103A-4B06-8F79-0C2D07692A2A}"/>
    <cellStyle name="Normal 14 7 2" xfId="1148" xr:uid="{CFFFEDA1-9FB7-4956-ACC4-C016C81C7D2D}"/>
    <cellStyle name="Normal 14 7 3" xfId="1149" xr:uid="{1F5DF6D7-BDEC-42ED-B032-610B600D1562}"/>
    <cellStyle name="Normal 14 7 4" xfId="1150" xr:uid="{A701199F-F090-4420-A94A-DE777F783371}"/>
    <cellStyle name="Normal 14 7 5" xfId="1151" xr:uid="{EC8237A2-1034-4EF5-9C58-441A12BBE5B8}"/>
    <cellStyle name="Normal 14 7 6" xfId="1152" xr:uid="{8D8C6F5D-ECB4-4A38-B9EB-54A334D8EEF5}"/>
    <cellStyle name="Normal 14 7 7" xfId="1153" xr:uid="{15F00F6D-C097-4A08-8203-714D62B1C5CE}"/>
    <cellStyle name="Normal 14 7 8" xfId="1154" xr:uid="{C8E45B95-9067-4873-B0F4-2AAB02B1150C}"/>
    <cellStyle name="Normal 14 7 9" xfId="1155" xr:uid="{A4FB6B2B-3721-4A3A-9C54-14421D3BAE61}"/>
    <cellStyle name="Normal 14 8" xfId="1156" xr:uid="{5FF8A82B-7E9E-43AD-A4C4-0B998902FB2E}"/>
    <cellStyle name="Normal 14 8 10" xfId="1157" xr:uid="{72C8CB3B-C79A-4599-8E99-7064F388B4D1}"/>
    <cellStyle name="Normal 14 8 11" xfId="1158" xr:uid="{5F9993D5-5006-499B-A6ED-F729494D663E}"/>
    <cellStyle name="Normal 14 8 12" xfId="1159" xr:uid="{6C896778-E330-472D-9A3D-B0A6DFFBE23B}"/>
    <cellStyle name="Normal 14 8 13" xfId="1160" xr:uid="{1B7EE506-9092-41FD-9D02-F0AC9BF4A78C}"/>
    <cellStyle name="Normal 14 8 2" xfId="1161" xr:uid="{EB4BB3D8-3CBE-45BE-9BD1-AFCF080BA471}"/>
    <cellStyle name="Normal 14 8 3" xfId="1162" xr:uid="{7F5488D6-85AE-493B-9465-E278D8C5EBC3}"/>
    <cellStyle name="Normal 14 8 4" xfId="1163" xr:uid="{7CD05B7D-7227-4DF4-BBFF-B4831B38985C}"/>
    <cellStyle name="Normal 14 8 5" xfId="1164" xr:uid="{08BC885D-D2E0-4961-8A8C-02C4807E529D}"/>
    <cellStyle name="Normal 14 8 6" xfId="1165" xr:uid="{FC942166-4492-457A-9DE2-9B9F0E58A4A0}"/>
    <cellStyle name="Normal 14 8 7" xfId="1166" xr:uid="{BCFA5622-2676-45AB-BBA5-C39B44B0AF89}"/>
    <cellStyle name="Normal 14 8 8" xfId="1167" xr:uid="{DE7A7220-E809-4862-8063-9DF1F933468F}"/>
    <cellStyle name="Normal 14 8 9" xfId="1168" xr:uid="{88336CB7-E8EE-4E03-B8C8-F1600C0C9301}"/>
    <cellStyle name="Normal 14 9" xfId="1169" xr:uid="{D3C40F5B-5FA9-41CB-9711-70735A473530}"/>
    <cellStyle name="Normal 14 9 10" xfId="1170" xr:uid="{90F4E20B-971B-499B-925D-21E4A3921F68}"/>
    <cellStyle name="Normal 14 9 11" xfId="1171" xr:uid="{36439348-C4C6-4680-A118-9E8EDD0CB15C}"/>
    <cellStyle name="Normal 14 9 12" xfId="1172" xr:uid="{306E54EC-1A65-4B7E-B38B-7BFDE98C01F7}"/>
    <cellStyle name="Normal 14 9 13" xfId="1173" xr:uid="{0AC9931D-139C-407A-B5A4-CC55FB8A9A73}"/>
    <cellStyle name="Normal 14 9 2" xfId="1174" xr:uid="{A4F8663E-2215-4873-967C-9A3E37555569}"/>
    <cellStyle name="Normal 14 9 3" xfId="1175" xr:uid="{1D6FDB1E-6303-447D-83FA-690A6E8AC4C4}"/>
    <cellStyle name="Normal 14 9 4" xfId="1176" xr:uid="{2C9780B4-A89B-4C2F-96B9-E2B22B4E369A}"/>
    <cellStyle name="Normal 14 9 5" xfId="1177" xr:uid="{4364ECF1-B1B0-469A-94C8-A430F73138F0}"/>
    <cellStyle name="Normal 14 9 6" xfId="1178" xr:uid="{62FD6756-4E0C-47AF-B99A-0A8625B74C8C}"/>
    <cellStyle name="Normal 14 9 7" xfId="1179" xr:uid="{9EE67457-AEB0-4B8D-AAB9-AB9C797412B9}"/>
    <cellStyle name="Normal 14 9 8" xfId="1180" xr:uid="{D3B4C380-93A1-4A8E-8546-0D5DD14711D3}"/>
    <cellStyle name="Normal 14 9 9" xfId="1181" xr:uid="{00D0EAB1-EB3B-4D26-930D-C4FABB0E7521}"/>
    <cellStyle name="Normal 15" xfId="1182" xr:uid="{FEF54AC8-3A83-4FBE-9FF0-9452F60D6AAC}"/>
    <cellStyle name="Normal 15 2" xfId="1183" xr:uid="{E6601FF4-7780-44A2-9E61-C80A37B7F8D5}"/>
    <cellStyle name="Normal 15 2 10" xfId="1184" xr:uid="{F2151836-D6B6-4AE7-89ED-9D193297426B}"/>
    <cellStyle name="Normal 15 2 11" xfId="1185" xr:uid="{9141E5C9-DE79-45B3-A7E5-B5430ED2AF69}"/>
    <cellStyle name="Normal 15 2 12" xfId="1186" xr:uid="{148DFA88-E9B0-4FC2-B9C7-586F5746C8CD}"/>
    <cellStyle name="Normal 15 2 13" xfId="1187" xr:uid="{C28B4514-A170-4242-8335-971C267E553A}"/>
    <cellStyle name="Normal 15 2 14" xfId="1188" xr:uid="{18F60CA3-2FE1-422B-81C7-EC12559BC84F}"/>
    <cellStyle name="Normal 15 2 2" xfId="1189" xr:uid="{738212DF-82EA-4279-B936-257DBDFD9823}"/>
    <cellStyle name="Normal 15 2 3" xfId="1190" xr:uid="{8DD3C9B2-867E-4F54-9B03-509A69400669}"/>
    <cellStyle name="Normal 15 2 4" xfId="1191" xr:uid="{38E683C8-8526-4501-8F8B-08E56EEA4A78}"/>
    <cellStyle name="Normal 15 2 5" xfId="1192" xr:uid="{E8612875-D006-4147-904D-08CDC3FD8245}"/>
    <cellStyle name="Normal 15 2 6" xfId="1193" xr:uid="{E66A2718-5FA2-4A76-AE36-4D1A10DFAB4C}"/>
    <cellStyle name="Normal 15 2 7" xfId="1194" xr:uid="{1CAB8EE2-613E-4ECB-87A4-0D346D5DAA6E}"/>
    <cellStyle name="Normal 15 2 8" xfId="1195" xr:uid="{E37D86D3-EAFB-47C3-84C2-E3A42140C5F6}"/>
    <cellStyle name="Normal 15 2 9" xfId="1196" xr:uid="{C3EE94A5-99B7-41AA-BC1A-7CB6122F4FF1}"/>
    <cellStyle name="Normal 15 3" xfId="1197" xr:uid="{DF58DCC0-C9BA-4E95-8F40-EAFA458EBEF3}"/>
    <cellStyle name="Normal 15 3 10" xfId="1198" xr:uid="{E46588A5-5C24-4DA8-968E-2F15BEC61F9B}"/>
    <cellStyle name="Normal 15 3 11" xfId="1199" xr:uid="{D84CD723-DABE-4C85-8CF7-533C1075A1BD}"/>
    <cellStyle name="Normal 15 3 12" xfId="1200" xr:uid="{658375E5-4974-46FF-9989-3F92E5090C14}"/>
    <cellStyle name="Normal 15 3 13" xfId="1201" xr:uid="{3D250068-A3F4-49DE-B9FB-357D8B1CA794}"/>
    <cellStyle name="Normal 15 3 14" xfId="1202" xr:uid="{D9276D92-326C-4BEE-B476-644612F431ED}"/>
    <cellStyle name="Normal 15 3 2" xfId="1203" xr:uid="{3965B53B-8764-45BE-9744-1EFA41C43E51}"/>
    <cellStyle name="Normal 15 3 3" xfId="1204" xr:uid="{414F9946-9E74-40CC-BC87-42093E62C108}"/>
    <cellStyle name="Normal 15 3 4" xfId="1205" xr:uid="{FB3077EE-B35A-44B8-AB45-39B2174A9EDC}"/>
    <cellStyle name="Normal 15 3 5" xfId="1206" xr:uid="{4BBC4C69-2411-4999-8B7D-ED696CADB01E}"/>
    <cellStyle name="Normal 15 3 6" xfId="1207" xr:uid="{1EAFEB5A-2EAD-45AE-AE17-3581695E1113}"/>
    <cellStyle name="Normal 15 3 7" xfId="1208" xr:uid="{28774BFB-F1A6-4CB6-B299-689928057C80}"/>
    <cellStyle name="Normal 15 3 8" xfId="1209" xr:uid="{DE3D2DE2-5D87-4B8A-B867-6A448F6D5E56}"/>
    <cellStyle name="Normal 15 3 9" xfId="1210" xr:uid="{3F9DE463-E30B-43BB-A88F-9946C7055B7E}"/>
    <cellStyle name="Normal 15 4" xfId="1211" xr:uid="{22CCCC2B-9D2E-4BF7-B5B9-B1727DB2A892}"/>
    <cellStyle name="Normal 15 4 10" xfId="1212" xr:uid="{D3028D5B-6A2F-4EFD-A9EF-F3E6ED5D4280}"/>
    <cellStyle name="Normal 15 4 11" xfId="1213" xr:uid="{683C68C2-2C93-4FAB-A44D-356F95558527}"/>
    <cellStyle name="Normal 15 4 12" xfId="1214" xr:uid="{9ECEBC8F-A9F3-4176-988C-CAE426598A75}"/>
    <cellStyle name="Normal 15 4 13" xfId="1215" xr:uid="{3627E48E-A713-4BED-B5CF-91C104AE42DF}"/>
    <cellStyle name="Normal 15 4 14" xfId="1216" xr:uid="{427F151A-2290-484D-808F-F216242C915A}"/>
    <cellStyle name="Normal 15 4 2" xfId="1217" xr:uid="{15B8024D-7B04-4698-A5FA-6442610D09F5}"/>
    <cellStyle name="Normal 15 4 3" xfId="1218" xr:uid="{F40AB03F-3BC9-4BC2-8FBC-B65DC6C0E05E}"/>
    <cellStyle name="Normal 15 4 4" xfId="1219" xr:uid="{2FEE39FC-2AB2-488F-955A-5907D32C4BE7}"/>
    <cellStyle name="Normal 15 4 5" xfId="1220" xr:uid="{7298922D-E246-4179-A902-023D70B8FD47}"/>
    <cellStyle name="Normal 15 4 6" xfId="1221" xr:uid="{47281A31-9E1E-4683-8820-A807524C34D6}"/>
    <cellStyle name="Normal 15 4 7" xfId="1222" xr:uid="{E9F42BCE-85C0-4E68-817A-EACD1C033D4F}"/>
    <cellStyle name="Normal 15 4 8" xfId="1223" xr:uid="{33B784A4-86B7-4CC8-8997-E740D0CB5EBA}"/>
    <cellStyle name="Normal 15 4 9" xfId="1224" xr:uid="{A0D6CF5E-02A4-41E4-A3A3-D113B869B882}"/>
    <cellStyle name="Normal 16 10" xfId="1225" xr:uid="{F1E22F04-9996-402E-A885-2CF3CFB5E735}"/>
    <cellStyle name="Normal 16 11" xfId="1226" xr:uid="{54A962F3-A505-4E1D-A7FF-16731900170B}"/>
    <cellStyle name="Normal 16 12" xfId="1227" xr:uid="{021DC4C8-74E6-4DF8-A8ED-013D28C3EC93}"/>
    <cellStyle name="Normal 16 13" xfId="1228" xr:uid="{36FA3EE4-ED0C-47D4-8322-2730DC17D50B}"/>
    <cellStyle name="Normal 16 14" xfId="1229" xr:uid="{B1740A7A-EF8E-428E-B9A6-37986DB93368}"/>
    <cellStyle name="Normal 16 15" xfId="1230" xr:uid="{8D2DD3FC-EB34-4B79-AD86-628A76D2F9F4}"/>
    <cellStyle name="Normal 16 16" xfId="1231" xr:uid="{FA96591B-522B-41FB-9806-6CCEF2A04CCA}"/>
    <cellStyle name="Normal 16 17" xfId="1232" xr:uid="{4EC9B6C8-05A3-43DD-8396-A85FB55049F0}"/>
    <cellStyle name="Normal 16 18" xfId="1233" xr:uid="{EE0F5572-E163-4417-A337-CAA657FC2AC2}"/>
    <cellStyle name="Normal 16 19" xfId="1234" xr:uid="{D6F8BEDD-DCAA-4B2E-ACB9-06BEDC0633AE}"/>
    <cellStyle name="Normal 16 2" xfId="1235" xr:uid="{D07C3DB1-7CB0-4A38-9BD2-6189FA5B42AA}"/>
    <cellStyle name="Normal 16 20" xfId="1236" xr:uid="{F8FDB562-E6DF-46D6-B6BA-D1CA6E0B958E}"/>
    <cellStyle name="Normal 16 21" xfId="1237" xr:uid="{5D53C44E-CBB1-4C87-B397-F085F2BD2789}"/>
    <cellStyle name="Normal 16 3" xfId="1238" xr:uid="{63FF84A7-4019-4138-85BB-F5BF12466A47}"/>
    <cellStyle name="Normal 16 4" xfId="1239" xr:uid="{A82B62D3-6C45-42E0-93A9-CA446771F76D}"/>
    <cellStyle name="Normal 16 5" xfId="1240" xr:uid="{11B8E0DE-2297-4B1A-9ECE-A1D6FEE33633}"/>
    <cellStyle name="Normal 16 6" xfId="1241" xr:uid="{226B083D-E965-4B45-91BE-2A183BED333D}"/>
    <cellStyle name="Normal 16 7" xfId="1242" xr:uid="{44BA6AF2-7941-45CA-8BA9-FF1454BCFD8C}"/>
    <cellStyle name="Normal 16 8" xfId="1243" xr:uid="{8FDD8A57-2CC1-4C1F-8149-6E52AC8A4968}"/>
    <cellStyle name="Normal 16 9" xfId="1244" xr:uid="{A1C8BCE1-910A-4911-BE96-9CE87D7A94CC}"/>
    <cellStyle name="Normal 17" xfId="1245" xr:uid="{CE18CDBF-495F-4077-9A17-BBF0796A1488}"/>
    <cellStyle name="Normal 18" xfId="1246" xr:uid="{3C2BD0DB-B71B-460C-972A-28F6CD573AA2}"/>
    <cellStyle name="Normal 19" xfId="1247" xr:uid="{D5CFFCF3-F6A3-498F-8785-DF4147817ED8}"/>
    <cellStyle name="Normal 19 10" xfId="1248" xr:uid="{E1D7FADA-A534-4BB4-ABBC-6A282C2BFD98}"/>
    <cellStyle name="Normal 19 100" xfId="1249" xr:uid="{AD1144D1-C216-448F-B669-D4FBE45CC014}"/>
    <cellStyle name="Normal 19 101" xfId="1250" xr:uid="{7D75DA92-4EDF-478D-8645-77047DBDB302}"/>
    <cellStyle name="Normal 19 102" xfId="1251" xr:uid="{E640952A-A66F-4F51-A495-8FB04F3DC247}"/>
    <cellStyle name="Normal 19 103" xfId="1252" xr:uid="{FCCDBC7D-5636-402A-BF45-C02F7F46AFDC}"/>
    <cellStyle name="Normal 19 104" xfId="1253" xr:uid="{9D009C75-0148-4C17-91CD-B5C188814403}"/>
    <cellStyle name="Normal 19 105" xfId="1254" xr:uid="{17A64789-8E99-4622-A3D0-97236CDC388C}"/>
    <cellStyle name="Normal 19 106" xfId="1255" xr:uid="{B2303A90-B2B4-4760-BB1F-E3064BA8D9ED}"/>
    <cellStyle name="Normal 19 107" xfId="1256" xr:uid="{CE799DAC-7215-4AB6-A67D-EFB007915DA6}"/>
    <cellStyle name="Normal 19 108" xfId="1257" xr:uid="{C3BC9202-E807-4A77-BAE6-33F9BB516006}"/>
    <cellStyle name="Normal 19 109" xfId="1258" xr:uid="{2D663659-D8C0-4704-9FDF-FF6C44675980}"/>
    <cellStyle name="Normal 19 11" xfId="1259" xr:uid="{71C90400-6519-4332-AF10-79C4D463612C}"/>
    <cellStyle name="Normal 19 110" xfId="1260" xr:uid="{E0910D8B-9504-49DB-964E-C3EE5025522D}"/>
    <cellStyle name="Normal 19 111" xfId="1261" xr:uid="{921AF1D0-4511-43B0-9D8D-FE7580FD7709}"/>
    <cellStyle name="Normal 19 112" xfId="1262" xr:uid="{3786DD25-A539-4113-9BEC-F308870935CF}"/>
    <cellStyle name="Normal 19 113" xfId="1263" xr:uid="{BF335620-D860-4364-ACBA-1EE3B35B40F4}"/>
    <cellStyle name="Normal 19 114" xfId="1264" xr:uid="{6DDA48EC-EBE1-417E-AAA0-C82DE918C812}"/>
    <cellStyle name="Normal 19 115" xfId="1265" xr:uid="{FED47962-AE3C-4739-9708-B2CFED7DEB52}"/>
    <cellStyle name="Normal 19 116" xfId="1266" xr:uid="{20402218-8552-4945-A38B-B65E6BC5C914}"/>
    <cellStyle name="Normal 19 117" xfId="1267" xr:uid="{9668624D-F32C-4F81-A639-0C27B693409A}"/>
    <cellStyle name="Normal 19 118" xfId="1268" xr:uid="{910FA519-3570-462B-B3A4-1042563803AA}"/>
    <cellStyle name="Normal 19 119" xfId="1269" xr:uid="{F1630631-82D9-4940-BEDB-A1D18B7CF3B7}"/>
    <cellStyle name="Normal 19 12" xfId="1270" xr:uid="{D23DAD5B-797D-47FD-B1F0-EAF332D540CE}"/>
    <cellStyle name="Normal 19 120" xfId="1271" xr:uid="{3A4AA724-9EB9-4865-9A3F-DD0012269D22}"/>
    <cellStyle name="Normal 19 121" xfId="1272" xr:uid="{091B2D69-33FF-467D-A5AB-6FB7CA86D99D}"/>
    <cellStyle name="Normal 19 122" xfId="1273" xr:uid="{9E7DCD2F-FD22-467F-AE29-78E0BB261C2B}"/>
    <cellStyle name="Normal 19 123" xfId="1274" xr:uid="{1729358B-9900-45EC-8095-385CEF86C05B}"/>
    <cellStyle name="Normal 19 124" xfId="1275" xr:uid="{36EA7561-0BC5-4FC2-82C0-B306DB1E8D39}"/>
    <cellStyle name="Normal 19 125" xfId="1276" xr:uid="{DDD87A73-560C-419D-91BE-8CFD31EF2CEF}"/>
    <cellStyle name="Normal 19 126" xfId="1277" xr:uid="{2B7AEA0F-F249-4A45-BF18-E36C9A1EE80E}"/>
    <cellStyle name="Normal 19 127" xfId="1278" xr:uid="{07197EA2-B9EF-4502-8FD8-F4A878526449}"/>
    <cellStyle name="Normal 19 128" xfId="1279" xr:uid="{C736A368-4374-4816-8972-75CB7504629B}"/>
    <cellStyle name="Normal 19 129" xfId="1280" xr:uid="{3F6F419D-3FCC-447E-9D5A-5C8E26343F92}"/>
    <cellStyle name="Normal 19 13" xfId="1281" xr:uid="{A085992B-5832-4C3B-8499-E6413800CC4C}"/>
    <cellStyle name="Normal 19 130" xfId="1282" xr:uid="{2F9F7EEC-F121-43B4-843D-94A14110B5C5}"/>
    <cellStyle name="Normal 19 131" xfId="1283" xr:uid="{15B773D2-328F-42CC-B11A-8B5086109A0B}"/>
    <cellStyle name="Normal 19 14" xfId="1284" xr:uid="{70EC7D2B-65E5-4412-B676-888F2D4231BA}"/>
    <cellStyle name="Normal 19 15" xfId="1285" xr:uid="{46FD28A3-DA13-4EC2-9B3E-B31FAFF6876F}"/>
    <cellStyle name="Normal 19 16" xfId="1286" xr:uid="{39A7CA66-FA5F-4546-B336-B0EBD9433EB9}"/>
    <cellStyle name="Normal 19 17" xfId="1287" xr:uid="{DE6782BE-365B-4184-BD53-285ADAB88303}"/>
    <cellStyle name="Normal 19 18" xfId="1288" xr:uid="{0F4214B4-4D57-4E39-A54C-32C58A2E97B1}"/>
    <cellStyle name="Normal 19 19" xfId="1289" xr:uid="{CCD65B14-B2B2-4A1D-8CB9-D78824B67D58}"/>
    <cellStyle name="Normal 19 2" xfId="1290" xr:uid="{DE779DE6-D790-4A0E-836F-05E12215D085}"/>
    <cellStyle name="Normal 19 2 10" xfId="1291" xr:uid="{254A7A28-AECC-4BBF-9013-007A1FAF5F75}"/>
    <cellStyle name="Normal 19 2 11" xfId="1292" xr:uid="{64E2E4F8-391A-4789-B030-A67779CCF19B}"/>
    <cellStyle name="Normal 19 2 12" xfId="1293" xr:uid="{4D2C5BD5-441F-4475-911B-3FF461EC6ED9}"/>
    <cellStyle name="Normal 19 2 13" xfId="1294" xr:uid="{5239B97A-A48E-4CF5-9F2B-F744389F005F}"/>
    <cellStyle name="Normal 19 2 14" xfId="1295" xr:uid="{AF48F81F-3C7B-441D-896A-8F37E21D9A3B}"/>
    <cellStyle name="Normal 19 2 2" xfId="1296" xr:uid="{A9B748D0-B9F4-4C63-880D-A32AC04BF26A}"/>
    <cellStyle name="Normal 19 2 3" xfId="1297" xr:uid="{EAEEE277-F4B6-40B9-945D-06C492FD835E}"/>
    <cellStyle name="Normal 19 2 4" xfId="1298" xr:uid="{D2A53103-C85E-4832-969C-BF7B0BB8F24A}"/>
    <cellStyle name="Normal 19 2 5" xfId="1299" xr:uid="{0E2AF65A-5B49-4D5A-B263-70F166869320}"/>
    <cellStyle name="Normal 19 2 6" xfId="1300" xr:uid="{5BD482DA-90E5-491C-965B-CFA404CBF6AE}"/>
    <cellStyle name="Normal 19 2 7" xfId="1301" xr:uid="{9E32C5DE-04EC-4B8B-8F61-C80ACCFA7F4C}"/>
    <cellStyle name="Normal 19 2 8" xfId="1302" xr:uid="{5A4D6416-FF0D-463F-8A08-3E8075E2DEAF}"/>
    <cellStyle name="Normal 19 2 9" xfId="1303" xr:uid="{E0C1590E-7293-48C0-AC0D-13AC6A9403EA}"/>
    <cellStyle name="Normal 19 20" xfId="1304" xr:uid="{4DF62E46-9BAB-4AE1-9F45-9F782125F2E5}"/>
    <cellStyle name="Normal 19 21" xfId="1305" xr:uid="{F8CFE0A6-792B-4480-AC35-372BAB252744}"/>
    <cellStyle name="Normal 19 22" xfId="1306" xr:uid="{BAEDCE55-D2C8-4246-BE33-123E963E3BE0}"/>
    <cellStyle name="Normal 19 23" xfId="1307" xr:uid="{CADF7EC3-0E40-4F32-B7CC-EFBF47C7192B}"/>
    <cellStyle name="Normal 19 24" xfId="1308" xr:uid="{053B83B6-6E96-42C4-B3CB-17C195475A43}"/>
    <cellStyle name="Normal 19 25" xfId="1309" xr:uid="{FA864538-A1A6-453C-8F92-718748434F41}"/>
    <cellStyle name="Normal 19 26" xfId="1310" xr:uid="{C93C622D-8A88-49CA-8805-26B3388D794A}"/>
    <cellStyle name="Normal 19 27" xfId="1311" xr:uid="{BB55F090-D2E3-4A64-9113-D37464C46C93}"/>
    <cellStyle name="Normal 19 28" xfId="1312" xr:uid="{4A4FBA39-268C-4C83-B704-40BC801367DD}"/>
    <cellStyle name="Normal 19 29" xfId="1313" xr:uid="{4DE01E12-1FC7-4150-973F-E422FB4A39C8}"/>
    <cellStyle name="Normal 19 3" xfId="1314" xr:uid="{14EEC6AF-D130-4447-9DCA-2B19808DCFC2}"/>
    <cellStyle name="Normal 19 30" xfId="1315" xr:uid="{7172A969-0BE3-4A9E-BE7D-E1B4B343C813}"/>
    <cellStyle name="Normal 19 31" xfId="1316" xr:uid="{84468B0D-C39D-43F7-94A5-23685ED198A2}"/>
    <cellStyle name="Normal 19 32" xfId="1317" xr:uid="{5AFE9E18-D652-4B6B-8C0F-E4EF3C72E5E9}"/>
    <cellStyle name="Normal 19 33" xfId="1318" xr:uid="{C954E4F6-7692-475E-AFA8-14349C2CAD77}"/>
    <cellStyle name="Normal 19 34" xfId="1319" xr:uid="{9B6B7084-5936-4CAC-8CCF-6556B14C6DB5}"/>
    <cellStyle name="Normal 19 35" xfId="1320" xr:uid="{258AB803-01B0-4CC4-B448-BA4CB227CAD8}"/>
    <cellStyle name="Normal 19 36" xfId="1321" xr:uid="{E3F194E4-042D-4B92-8766-3CC2E4D31939}"/>
    <cellStyle name="Normal 19 37" xfId="1322" xr:uid="{913DE36F-DA4A-4F48-B726-459411466E50}"/>
    <cellStyle name="Normal 19 38" xfId="1323" xr:uid="{08A7CF9C-5294-438C-97A1-45F040B05055}"/>
    <cellStyle name="Normal 19 39" xfId="1324" xr:uid="{EECCE7E9-5994-4D44-9264-95591E93AE5C}"/>
    <cellStyle name="Normal 19 4" xfId="1325" xr:uid="{DEE69E5F-7051-4AF6-B534-D8B3A9D47BA5}"/>
    <cellStyle name="Normal 19 40" xfId="1326" xr:uid="{6A028FE6-7213-4C4A-A080-24927473ED40}"/>
    <cellStyle name="Normal 19 41" xfId="1327" xr:uid="{B0E78644-788A-40A2-8E41-1C240039A384}"/>
    <cellStyle name="Normal 19 42" xfId="1328" xr:uid="{489B46AF-5D7A-4948-B1F0-0A8EDC8CDA94}"/>
    <cellStyle name="Normal 19 43" xfId="1329" xr:uid="{88C4935C-B382-4ADF-8F52-848DC165D13E}"/>
    <cellStyle name="Normal 19 44" xfId="1330" xr:uid="{90300F39-073C-4C0F-B565-94E2F0639486}"/>
    <cellStyle name="Normal 19 45" xfId="1331" xr:uid="{444124C0-4A1F-437B-ABFE-3F0A59365366}"/>
    <cellStyle name="Normal 19 46" xfId="1332" xr:uid="{BF665FAD-6A26-43F0-A14E-7666B0107508}"/>
    <cellStyle name="Normal 19 47" xfId="1333" xr:uid="{67FC4701-42E2-412D-8B09-88B68780C357}"/>
    <cellStyle name="Normal 19 48" xfId="1334" xr:uid="{BF0D8D19-E6F5-44C1-A3F8-D26599B579FD}"/>
    <cellStyle name="Normal 19 49" xfId="1335" xr:uid="{3AC296A3-548A-4C1A-944D-D1C063C3FD7A}"/>
    <cellStyle name="Normal 19 5" xfId="1336" xr:uid="{E28D3676-797E-4C40-8A79-E778C0CEFE3E}"/>
    <cellStyle name="Normal 19 50" xfId="1337" xr:uid="{24EFB2E4-ED4A-431A-A0F1-68FD1D609923}"/>
    <cellStyle name="Normal 19 51" xfId="1338" xr:uid="{FE5115A2-B4C2-4D85-B8AB-16D2C5010034}"/>
    <cellStyle name="Normal 19 52" xfId="1339" xr:uid="{4418EAFF-4DA5-45BE-B26E-1A4ADBC6DFE5}"/>
    <cellStyle name="Normal 19 53" xfId="1340" xr:uid="{4B3B0E16-F7AE-4817-B14F-1CE0524949C6}"/>
    <cellStyle name="Normal 19 54" xfId="1341" xr:uid="{12DB7B3F-488A-47E2-9015-F014E6104192}"/>
    <cellStyle name="Normal 19 55" xfId="1342" xr:uid="{DAEA4696-7E85-4B4C-9C19-EDE1B5859137}"/>
    <cellStyle name="Normal 19 56" xfId="1343" xr:uid="{42B304AE-ED90-4D52-9ECB-56CD36433031}"/>
    <cellStyle name="Normal 19 57" xfId="1344" xr:uid="{D936B242-62DD-46D2-AE23-6D32EEE150C6}"/>
    <cellStyle name="Normal 19 58" xfId="1345" xr:uid="{0D1558B6-EECD-478F-B01D-200DC98EBFCD}"/>
    <cellStyle name="Normal 19 59" xfId="1346" xr:uid="{5CF37DF8-66BF-45B2-A1FE-B95B62453D2D}"/>
    <cellStyle name="Normal 19 6" xfId="1347" xr:uid="{2BBF9D49-DA74-403B-8769-DC52A3AF996B}"/>
    <cellStyle name="Normal 19 60" xfId="1348" xr:uid="{1CA831CF-F802-4237-B864-CF31EE546CB7}"/>
    <cellStyle name="Normal 19 61" xfId="1349" xr:uid="{A5DB7FAB-02AB-4A86-BA02-FB8781D2FE3A}"/>
    <cellStyle name="Normal 19 62" xfId="1350" xr:uid="{31677F76-11D3-401B-BD8B-8E1C3C000C10}"/>
    <cellStyle name="Normal 19 63" xfId="1351" xr:uid="{C4AC9E29-2A35-409B-BC32-F210BD036B38}"/>
    <cellStyle name="Normal 19 64" xfId="1352" xr:uid="{D3E2EF58-123C-43F4-85F6-5EC9BB19C1A4}"/>
    <cellStyle name="Normal 19 65" xfId="1353" xr:uid="{D1D2FBCD-2156-42AF-BCDB-5B3921DD4CEC}"/>
    <cellStyle name="Normal 19 66" xfId="1354" xr:uid="{1A3AB56D-6070-4631-97A0-02C997F363BD}"/>
    <cellStyle name="Normal 19 67" xfId="1355" xr:uid="{E475ED0B-15AE-4C56-999A-3EE2881FC0B6}"/>
    <cellStyle name="Normal 19 68" xfId="1356" xr:uid="{EC31465F-7818-49F1-902A-8DB7DCC17E99}"/>
    <cellStyle name="Normal 19 69" xfId="1357" xr:uid="{6432BE46-DD02-4EA3-93A0-0CC207408452}"/>
    <cellStyle name="Normal 19 7" xfId="1358" xr:uid="{C6F52583-010B-4A57-8AB0-CBE7CEFE5B05}"/>
    <cellStyle name="Normal 19 70" xfId="1359" xr:uid="{94EFA211-F552-4D25-9846-C9536B730EBF}"/>
    <cellStyle name="Normal 19 71" xfId="1360" xr:uid="{895B7DCC-9F7E-4B4B-8AE6-16242E069D5E}"/>
    <cellStyle name="Normal 19 72" xfId="1361" xr:uid="{0870A07C-CCB2-455E-B6E0-DE4FF5743D91}"/>
    <cellStyle name="Normal 19 73" xfId="1362" xr:uid="{6FED15FD-40E4-492A-A3B8-0F5FBD7CC4E6}"/>
    <cellStyle name="Normal 19 74" xfId="1363" xr:uid="{CC47DCAE-C7A8-42D8-A26E-947F1DAF1595}"/>
    <cellStyle name="Normal 19 75" xfId="1364" xr:uid="{85C8FDDC-0DED-4AB2-88B4-05B224135BDA}"/>
    <cellStyle name="Normal 19 76" xfId="1365" xr:uid="{0D787D66-9F00-4328-A390-5D402997EA29}"/>
    <cellStyle name="Normal 19 77" xfId="1366" xr:uid="{7BB1CDC7-D3D5-4483-ABE8-F2320D9A29D3}"/>
    <cellStyle name="Normal 19 78" xfId="1367" xr:uid="{DE9C9488-3D7C-4C75-92C2-96E689488751}"/>
    <cellStyle name="Normal 19 79" xfId="1368" xr:uid="{5B5105CE-41EB-4459-A130-A98EC2E7CFAA}"/>
    <cellStyle name="Normal 19 8" xfId="1369" xr:uid="{5FF90560-1F5E-4737-9BF0-F47BEA20AD1E}"/>
    <cellStyle name="Normal 19 80" xfId="1370" xr:uid="{FAA8788D-1FA7-4B3E-A585-AE89C2691AB2}"/>
    <cellStyle name="Normal 19 81" xfId="1371" xr:uid="{E387D57F-A50C-432A-B127-D645A4BFD6FF}"/>
    <cellStyle name="Normal 19 82" xfId="1372" xr:uid="{163B252F-DBF3-4E15-8355-C249F1790C38}"/>
    <cellStyle name="Normal 19 83" xfId="1373" xr:uid="{F536A310-B8B7-4E22-A30C-16263A78288F}"/>
    <cellStyle name="Normal 19 84" xfId="1374" xr:uid="{4952562E-E90F-4F57-B432-6CBA02403868}"/>
    <cellStyle name="Normal 19 85" xfId="1375" xr:uid="{88E7B617-789B-40C8-B72A-D70288BF6214}"/>
    <cellStyle name="Normal 19 86" xfId="1376" xr:uid="{2E4EAED7-A2C8-459A-B782-545A74E8C781}"/>
    <cellStyle name="Normal 19 87" xfId="1377" xr:uid="{805FDDEA-204C-4EEC-90E5-ECFC3BCB1A59}"/>
    <cellStyle name="Normal 19 88" xfId="1378" xr:uid="{8A2DD1FB-F851-4E8E-A788-8127D3917732}"/>
    <cellStyle name="Normal 19 89" xfId="1379" xr:uid="{66979442-78B0-4B65-A543-A5E619EA93FC}"/>
    <cellStyle name="Normal 19 9" xfId="1380" xr:uid="{60451638-157D-42CB-93FA-C3CEA3F780E8}"/>
    <cellStyle name="Normal 19 90" xfId="1381" xr:uid="{0147F928-4517-44E2-A645-3B1327C77111}"/>
    <cellStyle name="Normal 19 91" xfId="1382" xr:uid="{DC1ADFE7-3CED-4FE4-8D55-F9EFF60875C0}"/>
    <cellStyle name="Normal 19 92" xfId="1383" xr:uid="{35B1FB7E-9BF2-4CD9-9A7D-E9412F5128BF}"/>
    <cellStyle name="Normal 19 93" xfId="1384" xr:uid="{4B6011E0-4C2A-4EFB-946A-500CABAB957E}"/>
    <cellStyle name="Normal 19 94" xfId="1385" xr:uid="{D66E3F62-5295-4F67-862F-C1F3D66953E4}"/>
    <cellStyle name="Normal 19 95" xfId="1386" xr:uid="{6FEAA2AD-F4C2-4735-8DE7-30DE0C7A9223}"/>
    <cellStyle name="Normal 19 96" xfId="1387" xr:uid="{5C4F4166-6073-4C17-8AF5-39C167E1ED67}"/>
    <cellStyle name="Normal 19 97" xfId="1388" xr:uid="{A354DA84-84D7-4D65-B16A-7BF17EEED67F}"/>
    <cellStyle name="Normal 19 98" xfId="1389" xr:uid="{CA48401B-B548-41EB-86B4-B834DF240EF0}"/>
    <cellStyle name="Normal 19 99" xfId="1390" xr:uid="{33D1E1FD-35A7-4E1E-8222-1F30702027CD}"/>
    <cellStyle name="Normal 2" xfId="2" xr:uid="{663DCB65-E4C5-4BC4-A62E-901F3F983110}"/>
    <cellStyle name="Normal 2 10" xfId="1391" xr:uid="{79BC31A9-381F-4E7C-B584-59C87D798253}"/>
    <cellStyle name="Normal 2 11" xfId="1392" xr:uid="{DAF5D9A7-E491-4F83-A147-B4603FB37408}"/>
    <cellStyle name="Normal 2 12" xfId="1393" xr:uid="{4BF33930-10A0-4A23-8532-E22AA38006F2}"/>
    <cellStyle name="Normal 2 13" xfId="1394" xr:uid="{1BEBCA9B-34CA-496B-8D47-F5C8F9424756}"/>
    <cellStyle name="Normal 2 14" xfId="1395" xr:uid="{31D3AF0C-7FF0-4441-9A7A-1B4129CD7EB6}"/>
    <cellStyle name="Normal 2 15" xfId="1396" xr:uid="{3D7A8B0A-157D-437D-A825-27EFC7CACC0C}"/>
    <cellStyle name="Normal 2 16" xfId="1397" xr:uid="{93B278E4-D5EF-42BC-A04B-C644B6AAE001}"/>
    <cellStyle name="Normal 2 17" xfId="1398" xr:uid="{D44133A8-F50E-44B7-ADFA-1EDBC1B8E4E4}"/>
    <cellStyle name="Normal 2 18" xfId="1399" xr:uid="{AE2D6A02-8417-4289-809F-2C38E40674B6}"/>
    <cellStyle name="Normal 2 19" xfId="1400" xr:uid="{11BA9584-71D6-4CC8-A077-7F2802F95601}"/>
    <cellStyle name="Normal 2 2" xfId="1401" xr:uid="{E259EEB0-0B73-4AC5-8825-4DDB6F179B53}"/>
    <cellStyle name="Normal 2 20" xfId="1402" xr:uid="{D7F4B988-04AB-401F-BCD8-DF752C42C5CE}"/>
    <cellStyle name="Normal 2 21" xfId="1403" xr:uid="{24AB3403-B777-46AA-9F1A-60EACA784090}"/>
    <cellStyle name="Normal 2 22" xfId="1404" xr:uid="{E0423C0A-DB22-4706-9C38-FDA810E8BC49}"/>
    <cellStyle name="Normal 2 23" xfId="1405" xr:uid="{E18DE21E-41B2-437F-8C89-0FE2A453FCB1}"/>
    <cellStyle name="Normal 2 24" xfId="1406" xr:uid="{A848E99B-7749-4BD8-A68B-70DFC97EE1B1}"/>
    <cellStyle name="Normal 2 25" xfId="1407" xr:uid="{F25153E9-C402-49D2-8E1A-5F82AC69AAD9}"/>
    <cellStyle name="Normal 2 26" xfId="1408" xr:uid="{B574B1B5-B080-4007-8751-96E57C7D317D}"/>
    <cellStyle name="Normal 2 3" xfId="1409" xr:uid="{0DFEBFFD-2A5F-4F6E-9A16-F829D0073B5B}"/>
    <cellStyle name="Normal 2 4" xfId="1410" xr:uid="{5D162A06-0A6B-46B8-B194-97746BD06D2F}"/>
    <cellStyle name="Normal 2 5" xfId="1411" xr:uid="{12EC2480-BF08-4E06-B849-913D5937B1E6}"/>
    <cellStyle name="Normal 2 6" xfId="1412" xr:uid="{CA1EA66D-ABB6-4718-A8C0-41849BD82E07}"/>
    <cellStyle name="Normal 2 7" xfId="1413" xr:uid="{E7440E96-5B8A-4951-8140-6F2486782806}"/>
    <cellStyle name="Normal 2 8" xfId="1414" xr:uid="{8725D117-0D11-4B7E-BE49-BA9BCE47EE3E}"/>
    <cellStyle name="Normal 2 9" xfId="1415" xr:uid="{2AA6A438-4452-4EA4-9F55-E8A93A5D936D}"/>
    <cellStyle name="Normal 20 10" xfId="1416" xr:uid="{E3658865-5C98-4914-9014-38817D231544}"/>
    <cellStyle name="Normal 20 100" xfId="1417" xr:uid="{80FFD65B-5D3F-4938-87B7-4BD886DC40B6}"/>
    <cellStyle name="Normal 20 101" xfId="1418" xr:uid="{3DBC3A40-EF88-46B8-823D-5280CB5D2A73}"/>
    <cellStyle name="Normal 20 102" xfId="1419" xr:uid="{52FFC40B-E221-42B5-82A0-4EB1007B148B}"/>
    <cellStyle name="Normal 20 103" xfId="1420" xr:uid="{797F3B8E-8065-49C4-90D8-1964CD67AA81}"/>
    <cellStyle name="Normal 20 104" xfId="1421" xr:uid="{C972E850-6A3D-4733-8B23-6553B110BE0B}"/>
    <cellStyle name="Normal 20 105" xfId="1422" xr:uid="{B3794293-9F7B-4A87-84B6-F9F1B7161A61}"/>
    <cellStyle name="Normal 20 106" xfId="1423" xr:uid="{892A6A18-48E2-4E10-89D4-86155FF38A51}"/>
    <cellStyle name="Normal 20 107" xfId="1424" xr:uid="{ACD8413E-AB12-4675-9624-DA0535F1B41D}"/>
    <cellStyle name="Normal 20 108" xfId="1425" xr:uid="{FDE6DF07-C22F-4290-90DA-05910EE2E795}"/>
    <cellStyle name="Normal 20 109" xfId="1426" xr:uid="{2A1208F2-DDA9-4908-BAC1-58F57323C372}"/>
    <cellStyle name="Normal 20 11" xfId="1427" xr:uid="{886F6B1A-B49A-4563-8588-20616AA1C0AD}"/>
    <cellStyle name="Normal 20 110" xfId="1428" xr:uid="{6480E235-947F-4BCD-A90C-DEACA353A4CD}"/>
    <cellStyle name="Normal 20 111" xfId="1429" xr:uid="{F47B8658-765E-4FAD-89C6-E229B4F222EF}"/>
    <cellStyle name="Normal 20 112" xfId="1430" xr:uid="{D8BC97C4-FF9A-4D40-85D8-4D72D77CEA8C}"/>
    <cellStyle name="Normal 20 113" xfId="1431" xr:uid="{FCEAA042-CE30-41C1-8032-31E8A621DC3E}"/>
    <cellStyle name="Normal 20 114" xfId="1432" xr:uid="{39D7055B-661E-44CB-BDBA-5A281E30581B}"/>
    <cellStyle name="Normal 20 115" xfId="1433" xr:uid="{F9C6193F-7C35-40A6-8108-8F1629E5070E}"/>
    <cellStyle name="Normal 20 116" xfId="1434" xr:uid="{89A60209-5E74-4B60-8EED-3DEB3A39B780}"/>
    <cellStyle name="Normal 20 117" xfId="1435" xr:uid="{E1EFE73C-56F6-4C1B-94A6-10385746DAA6}"/>
    <cellStyle name="Normal 20 118" xfId="1436" xr:uid="{385C559A-0357-4390-8479-74D452596A8F}"/>
    <cellStyle name="Normal 20 119" xfId="1437" xr:uid="{6214F171-E433-48CB-8359-C6AA32B4F422}"/>
    <cellStyle name="Normal 20 12" xfId="1438" xr:uid="{3AFBE957-9831-4D13-846C-04BF075EADF0}"/>
    <cellStyle name="Normal 20 120" xfId="1439" xr:uid="{975576D7-10D4-4B87-A236-BCDEB4170136}"/>
    <cellStyle name="Normal 20 121" xfId="1440" xr:uid="{9BD76987-38E1-4CFF-8D49-6E91142B5161}"/>
    <cellStyle name="Normal 20 122" xfId="1441" xr:uid="{EF0D264E-0D06-4269-9A9D-05038FD658C4}"/>
    <cellStyle name="Normal 20 123" xfId="1442" xr:uid="{77F5ED10-38C6-4D38-A939-1DB85FB9496E}"/>
    <cellStyle name="Normal 20 124" xfId="1443" xr:uid="{3F921B6A-BB16-42F3-A5FF-BA77F4103D31}"/>
    <cellStyle name="Normal 20 125" xfId="1444" xr:uid="{BDEEC0E4-A44D-44F4-B1DC-B66D78FCA5E3}"/>
    <cellStyle name="Normal 20 126" xfId="1445" xr:uid="{2AB62609-B7EE-472A-8A81-41AD21B1A40C}"/>
    <cellStyle name="Normal 20 127" xfId="1446" xr:uid="{3F25E484-DD63-4823-B515-9D60E44F3BEA}"/>
    <cellStyle name="Normal 20 128" xfId="1447" xr:uid="{F9A94EB2-ADD0-4DB6-A72B-9532F5F08B93}"/>
    <cellStyle name="Normal 20 129" xfId="1448" xr:uid="{F89141B1-FFF4-4F87-BE2E-C7FD00C8337C}"/>
    <cellStyle name="Normal 20 13" xfId="1449" xr:uid="{5BDB65E4-15FF-459E-AA10-B7EC38980647}"/>
    <cellStyle name="Normal 20 130" xfId="1450" xr:uid="{2EBF59E8-053F-4FA2-84BC-D1A161D5BC84}"/>
    <cellStyle name="Normal 20 131" xfId="1451" xr:uid="{599A8A79-AF2D-4761-A7AB-E4DB916E34BA}"/>
    <cellStyle name="Normal 20 14" xfId="1452" xr:uid="{6653CFA9-3070-4855-B76C-15474A30D8DC}"/>
    <cellStyle name="Normal 20 15" xfId="1453" xr:uid="{9C49D28C-F34C-412C-B2DD-F0F8EACF1178}"/>
    <cellStyle name="Normal 20 16" xfId="1454" xr:uid="{66E5C08E-91F8-4B87-850D-E32C44F34C10}"/>
    <cellStyle name="Normal 20 17" xfId="1455" xr:uid="{31B96583-FDD9-4168-B48D-50740508BC77}"/>
    <cellStyle name="Normal 20 18" xfId="1456" xr:uid="{D0E17990-547E-4A72-B9FA-3B4EC0334EE2}"/>
    <cellStyle name="Normal 20 19" xfId="1457" xr:uid="{E98D3FB1-B955-4949-8711-C5028EF2909B}"/>
    <cellStyle name="Normal 20 2" xfId="1458" xr:uid="{9F8B8372-C5ED-494C-8680-858FAEF661B8}"/>
    <cellStyle name="Normal 20 2 10" xfId="1459" xr:uid="{D6862F6E-F8CB-4C99-AE47-FD416B7F17F4}"/>
    <cellStyle name="Normal 20 2 11" xfId="1460" xr:uid="{FA17A899-7285-41A8-AA5A-DB1919F8B987}"/>
    <cellStyle name="Normal 20 2 12" xfId="1461" xr:uid="{045D8E5F-08A3-44CA-8D4E-93D1422D7CB5}"/>
    <cellStyle name="Normal 20 2 13" xfId="1462" xr:uid="{17D40CC1-1434-4B3E-8E96-31F459655762}"/>
    <cellStyle name="Normal 20 2 14" xfId="1463" xr:uid="{9555A2BA-4345-4118-9682-2EB310749E94}"/>
    <cellStyle name="Normal 20 2 2" xfId="1464" xr:uid="{0FA81A0F-BF60-411B-949F-B62DAC73321E}"/>
    <cellStyle name="Normal 20 2 3" xfId="1465" xr:uid="{931B998D-DBE3-41D4-9E34-1662C54903CF}"/>
    <cellStyle name="Normal 20 2 4" xfId="1466" xr:uid="{C1085200-31A8-4C00-A8A5-169781C8D4DF}"/>
    <cellStyle name="Normal 20 2 5" xfId="1467" xr:uid="{62ACB495-E3BB-44B1-A7C9-2F26569BDCEE}"/>
    <cellStyle name="Normal 20 2 6" xfId="1468" xr:uid="{D0E6C84B-B54A-4013-9E44-671EE1849D05}"/>
    <cellStyle name="Normal 20 2 7" xfId="1469" xr:uid="{43AB14E0-699B-43B4-AB73-E88E4EFD8306}"/>
    <cellStyle name="Normal 20 2 8" xfId="1470" xr:uid="{BFDFA211-03F9-40B5-AF7B-9E7FD69BAF14}"/>
    <cellStyle name="Normal 20 2 9" xfId="1471" xr:uid="{9B96BA03-9A47-402F-8B9D-284402B72824}"/>
    <cellStyle name="Normal 20 20" xfId="1472" xr:uid="{3B5AC57D-8DFF-4CBC-BB71-0A3AADFBFF3E}"/>
    <cellStyle name="Normal 20 21" xfId="1473" xr:uid="{9BA5A849-434A-49E9-802D-FB953498D973}"/>
    <cellStyle name="Normal 20 22" xfId="1474" xr:uid="{666AAC53-69AD-4429-9D6C-FBFC0269E0DD}"/>
    <cellStyle name="Normal 20 23" xfId="1475" xr:uid="{399EE838-E0E3-416A-AAC3-D846E4A518DD}"/>
    <cellStyle name="Normal 20 24" xfId="1476" xr:uid="{AB4A818F-D189-433D-B947-CFFADE9B5660}"/>
    <cellStyle name="Normal 20 25" xfId="1477" xr:uid="{1C99D145-C77C-43A5-8686-F132B0476423}"/>
    <cellStyle name="Normal 20 26" xfId="1478" xr:uid="{8861B8CB-23B2-4384-B898-948C78F17677}"/>
    <cellStyle name="Normal 20 27" xfId="1479" xr:uid="{C51C8C75-F215-4CCF-BAC5-F2E75AB0349A}"/>
    <cellStyle name="Normal 20 28" xfId="1480" xr:uid="{3F3BF055-BD60-4EE6-A616-6FE45775CB99}"/>
    <cellStyle name="Normal 20 29" xfId="1481" xr:uid="{CC3D375F-5568-45FB-9A03-1E65F8091861}"/>
    <cellStyle name="Normal 20 3" xfId="1482" xr:uid="{B132EA9C-4A67-4E38-8957-EE154DD904AB}"/>
    <cellStyle name="Normal 20 30" xfId="1483" xr:uid="{B83782B2-5B19-474B-BCC5-9A519CFB4A97}"/>
    <cellStyle name="Normal 20 31" xfId="1484" xr:uid="{59F513D6-6964-41F5-A4C2-4F0EAB48AA8C}"/>
    <cellStyle name="Normal 20 32" xfId="1485" xr:uid="{BDF2072C-0555-402E-8485-0EB6368F042E}"/>
    <cellStyle name="Normal 20 33" xfId="1486" xr:uid="{F24A8B6A-CA8A-4172-96AC-1880719ECCB6}"/>
    <cellStyle name="Normal 20 34" xfId="1487" xr:uid="{F173626F-A6C2-43B0-8948-2534CDD09D22}"/>
    <cellStyle name="Normal 20 35" xfId="1488" xr:uid="{67E56016-10E2-441B-894D-567F2F5F359B}"/>
    <cellStyle name="Normal 20 36" xfId="1489" xr:uid="{D190FC74-5A82-410B-BB2F-EB79B5439175}"/>
    <cellStyle name="Normal 20 37" xfId="1490" xr:uid="{2C7E4950-446D-4F3D-974A-2A3143C65132}"/>
    <cellStyle name="Normal 20 38" xfId="1491" xr:uid="{44B4EF7E-176C-4C57-8E7C-A593F0CEDE32}"/>
    <cellStyle name="Normal 20 39" xfId="1492" xr:uid="{ED630EDB-9D26-4969-84B3-36C3C8DFD919}"/>
    <cellStyle name="Normal 20 4" xfId="1493" xr:uid="{C6FCEFF2-4164-4920-AB03-CB24C7A98944}"/>
    <cellStyle name="Normal 20 40" xfId="1494" xr:uid="{E84727F1-E8FC-4F45-BF85-B69C47AC0119}"/>
    <cellStyle name="Normal 20 41" xfId="1495" xr:uid="{E0059A89-66E4-454F-A44E-6C9F6FF8346F}"/>
    <cellStyle name="Normal 20 42" xfId="1496" xr:uid="{FE2CDA8B-FF61-419B-AEE5-F09F5F833F57}"/>
    <cellStyle name="Normal 20 43" xfId="1497" xr:uid="{B5277345-AB34-4E30-AACE-CC57C25E383F}"/>
    <cellStyle name="Normal 20 44" xfId="1498" xr:uid="{D9A8A997-DBBF-484B-B149-99D2226FCEB9}"/>
    <cellStyle name="Normal 20 45" xfId="1499" xr:uid="{9484244D-36C0-4B4A-AF38-46298040FCA1}"/>
    <cellStyle name="Normal 20 46" xfId="1500" xr:uid="{502CCB5C-860B-4E7B-9430-88B185DC5524}"/>
    <cellStyle name="Normal 20 47" xfId="1501" xr:uid="{BC5F8A7D-58CA-4DD5-BF6E-BE3BA6363E42}"/>
    <cellStyle name="Normal 20 48" xfId="1502" xr:uid="{27D11D75-1A39-4702-94E5-92806449A7E8}"/>
    <cellStyle name="Normal 20 49" xfId="1503" xr:uid="{D51FF2B9-6F7B-4077-9872-951AADD86892}"/>
    <cellStyle name="Normal 20 5" xfId="1504" xr:uid="{49B0BA06-B4D6-4A49-8C90-1CB356A9F0FD}"/>
    <cellStyle name="Normal 20 50" xfId="1505" xr:uid="{79155DE1-BF77-44B7-A765-6D378BDAF2E5}"/>
    <cellStyle name="Normal 20 51" xfId="1506" xr:uid="{C2CFA41D-C33F-47C5-BD33-52C248521A49}"/>
    <cellStyle name="Normal 20 52" xfId="1507" xr:uid="{557A083B-C34F-4016-ADB8-382BF8BC60AA}"/>
    <cellStyle name="Normal 20 53" xfId="1508" xr:uid="{CF783E93-DBDF-4C74-9117-F490E0E5CCA9}"/>
    <cellStyle name="Normal 20 54" xfId="1509" xr:uid="{DEEA9947-8D65-48B8-8BA0-B4184BC087D1}"/>
    <cellStyle name="Normal 20 55" xfId="1510" xr:uid="{806DD58D-E885-4BA2-8070-3F80322DD024}"/>
    <cellStyle name="Normal 20 56" xfId="1511" xr:uid="{91387E95-3FC6-4BF2-A61C-B911B7AC8876}"/>
    <cellStyle name="Normal 20 57" xfId="1512" xr:uid="{4F3255E7-1F5D-4D9F-BC08-F64343506D1E}"/>
    <cellStyle name="Normal 20 58" xfId="1513" xr:uid="{155139D0-C97A-4FEF-8F5A-CE8D76352779}"/>
    <cellStyle name="Normal 20 59" xfId="1514" xr:uid="{624F4568-E074-4FF6-9A8F-F58850CF0999}"/>
    <cellStyle name="Normal 20 6" xfId="1515" xr:uid="{15AF4604-8F27-4B8D-90AC-251528AB735B}"/>
    <cellStyle name="Normal 20 60" xfId="1516" xr:uid="{F5AC9323-ACDF-4903-81E8-254E3F81CBF7}"/>
    <cellStyle name="Normal 20 61" xfId="1517" xr:uid="{12490405-34AF-49BD-BAE4-6541131E1FA0}"/>
    <cellStyle name="Normal 20 62" xfId="1518" xr:uid="{47B7FEA0-43F8-44FC-AC8D-F2C26FAF58BD}"/>
    <cellStyle name="Normal 20 63" xfId="1519" xr:uid="{D46BD25D-F652-49ED-AE40-7A3A03CE6159}"/>
    <cellStyle name="Normal 20 64" xfId="1520" xr:uid="{06DC695F-B56B-468B-9EB7-EBBCE7BE04E9}"/>
    <cellStyle name="Normal 20 65" xfId="1521" xr:uid="{75C65E9C-25EE-4E7F-B2EC-F86B9A0D1E2E}"/>
    <cellStyle name="Normal 20 66" xfId="1522" xr:uid="{07FB79AF-C4E3-4BD6-B6F4-BFA99846FC2C}"/>
    <cellStyle name="Normal 20 67" xfId="1523" xr:uid="{D9AD6A99-62BF-490D-8D75-57AD9F3A2CF6}"/>
    <cellStyle name="Normal 20 68" xfId="1524" xr:uid="{63A0FDF1-29D6-49B0-8468-77B21E68EAB3}"/>
    <cellStyle name="Normal 20 69" xfId="1525" xr:uid="{C5E84138-6E17-43D8-98FC-32DE7275C3B0}"/>
    <cellStyle name="Normal 20 7" xfId="1526" xr:uid="{D48C3E0B-789D-4228-BF5C-3C2D988C435E}"/>
    <cellStyle name="Normal 20 70" xfId="1527" xr:uid="{8CB5D92D-4CD2-4DB8-94DC-BC90240DC6CC}"/>
    <cellStyle name="Normal 20 71" xfId="1528" xr:uid="{B1950E8F-5F66-4468-8F16-3F174B7DDD82}"/>
    <cellStyle name="Normal 20 72" xfId="1529" xr:uid="{76050E20-0913-4B36-892D-866B1AEAEF51}"/>
    <cellStyle name="Normal 20 73" xfId="1530" xr:uid="{2EBD9347-6F6E-4758-8EB7-C63E2B4CB582}"/>
    <cellStyle name="Normal 20 74" xfId="1531" xr:uid="{77364629-918B-4616-BA98-2A0D29CF0F2C}"/>
    <cellStyle name="Normal 20 75" xfId="1532" xr:uid="{FBB7ED18-326E-49F6-9440-9B418C8C625D}"/>
    <cellStyle name="Normal 20 76" xfId="1533" xr:uid="{A274EEF0-20F1-4722-A7D3-4C3C7631F4D4}"/>
    <cellStyle name="Normal 20 77" xfId="1534" xr:uid="{36B65850-E788-4268-A7B8-7864094521F0}"/>
    <cellStyle name="Normal 20 78" xfId="1535" xr:uid="{217A1CDF-E709-4A09-B9B0-8EC7F843482B}"/>
    <cellStyle name="Normal 20 79" xfId="1536" xr:uid="{B6E6BAC5-1ED9-4C0D-A32F-CC2174A55479}"/>
    <cellStyle name="Normal 20 8" xfId="1537" xr:uid="{D7BF3C9C-8DF2-4E43-BD9A-5D3302D0A2E0}"/>
    <cellStyle name="Normal 20 80" xfId="1538" xr:uid="{6A519CF8-145A-4FAE-AE9E-A0F5B3E42304}"/>
    <cellStyle name="Normal 20 81" xfId="1539" xr:uid="{CBD02240-40C9-4F50-AE53-495A83C643BB}"/>
    <cellStyle name="Normal 20 82" xfId="1540" xr:uid="{26E05560-9D5B-41BF-AABA-B3F27D78516B}"/>
    <cellStyle name="Normal 20 83" xfId="1541" xr:uid="{D2D23E24-C2A7-4B1C-9B30-F45CFE1C3963}"/>
    <cellStyle name="Normal 20 84" xfId="1542" xr:uid="{E739EC21-6BFC-406C-8083-B26C8666A350}"/>
    <cellStyle name="Normal 20 85" xfId="1543" xr:uid="{99554D4A-F784-43E8-AB78-5599BC133F1A}"/>
    <cellStyle name="Normal 20 86" xfId="1544" xr:uid="{988215A0-7388-40FB-822E-7B9B5BEA7AC2}"/>
    <cellStyle name="Normal 20 87" xfId="1545" xr:uid="{C5FF9898-7624-4A61-A5BE-91F2FE4D9CAA}"/>
    <cellStyle name="Normal 20 88" xfId="1546" xr:uid="{378145E6-449C-4FF8-9B70-DE7F183E3595}"/>
    <cellStyle name="Normal 20 89" xfId="1547" xr:uid="{08DA5642-27E8-4279-AA71-6870A33E8F44}"/>
    <cellStyle name="Normal 20 9" xfId="1548" xr:uid="{4349A0F5-5ADB-4DCC-8DF3-B7A3EDEAB8ED}"/>
    <cellStyle name="Normal 20 90" xfId="1549" xr:uid="{E5BB4214-B6D1-40B4-9B9A-AC74FACE92EA}"/>
    <cellStyle name="Normal 20 91" xfId="1550" xr:uid="{E0619274-249B-4994-AAA3-8F0387085DCF}"/>
    <cellStyle name="Normal 20 92" xfId="1551" xr:uid="{9BA71FA7-37B8-4148-B2EE-F7EAFC26D4F2}"/>
    <cellStyle name="Normal 20 93" xfId="1552" xr:uid="{6DD69541-27DD-4D1B-85D8-A61B0B09B106}"/>
    <cellStyle name="Normal 20 94" xfId="1553" xr:uid="{8C8C6FB3-A78A-4287-82CD-29A6121A7030}"/>
    <cellStyle name="Normal 20 95" xfId="1554" xr:uid="{A9545CD9-073C-4FE8-AD77-E873DBE3CF59}"/>
    <cellStyle name="Normal 20 96" xfId="1555" xr:uid="{9162FD25-8E09-48C1-B601-868DC5612EF2}"/>
    <cellStyle name="Normal 20 97" xfId="1556" xr:uid="{A8307BBF-56A2-4120-9D19-CF427F92C62A}"/>
    <cellStyle name="Normal 20 98" xfId="1557" xr:uid="{91DBBF70-2F82-48B1-9263-25A52E0EE05B}"/>
    <cellStyle name="Normal 20 99" xfId="1558" xr:uid="{009FC4B8-D07A-4351-A512-214AA6BF8318}"/>
    <cellStyle name="Normal 21 2" xfId="1559" xr:uid="{4B3CB8A9-FE69-4F28-8AC9-7FACC0CC7120}"/>
    <cellStyle name="Normal 22 10" xfId="1560" xr:uid="{AFD29F88-CE3F-4B77-90ED-F6DD6D6D72D7}"/>
    <cellStyle name="Normal 22 100" xfId="1561" xr:uid="{376BA0FB-1648-4D5C-B7A3-551A9A8EA02F}"/>
    <cellStyle name="Normal 22 101" xfId="1562" xr:uid="{6CAE0C4C-7636-4730-9363-4FCAB1F6680F}"/>
    <cellStyle name="Normal 22 102" xfId="1563" xr:uid="{AF61E241-28CB-4E3D-9BD7-6D2B8B2BF460}"/>
    <cellStyle name="Normal 22 103" xfId="1564" xr:uid="{ADBDB536-EFB8-468B-941C-11D7A431CF75}"/>
    <cellStyle name="Normal 22 104" xfId="1565" xr:uid="{6106DF58-C6B5-4A7A-8A16-C073C20E49F0}"/>
    <cellStyle name="Normal 22 105" xfId="1566" xr:uid="{8DCD8981-131C-4A0D-A0C4-55930166E8FE}"/>
    <cellStyle name="Normal 22 106" xfId="1567" xr:uid="{20A363AE-5542-458F-92B9-4B9D956CA6CD}"/>
    <cellStyle name="Normal 22 107" xfId="1568" xr:uid="{CE7A7F7B-34FE-4EE0-AA59-FB3953775335}"/>
    <cellStyle name="Normal 22 108" xfId="1569" xr:uid="{D86F3B63-E0D9-4593-BAA0-8A9DD3E43669}"/>
    <cellStyle name="Normal 22 11" xfId="1570" xr:uid="{C95525C2-26CB-4E18-A3CA-B3B17F095C85}"/>
    <cellStyle name="Normal 22 12" xfId="1571" xr:uid="{B9A49F71-2528-4EBF-998D-332530897D9C}"/>
    <cellStyle name="Normal 22 13" xfId="1572" xr:uid="{E73AE577-2B0E-4055-A72B-9465728A6E5E}"/>
    <cellStyle name="Normal 22 14" xfId="1573" xr:uid="{80A3BBEE-9C6D-4022-86CA-7C31992BD694}"/>
    <cellStyle name="Normal 22 15" xfId="1574" xr:uid="{2584982B-733B-43E2-B2E0-D3397BE7AFA2}"/>
    <cellStyle name="Normal 22 16" xfId="1575" xr:uid="{ABE78F4B-C00C-46B6-832E-A599665E90D4}"/>
    <cellStyle name="Normal 22 17" xfId="1576" xr:uid="{BDF59C8B-A77B-4D8D-9073-553604847A95}"/>
    <cellStyle name="Normal 22 18" xfId="1577" xr:uid="{BBEB7017-47F5-48DF-9B18-C1BE13DBAAEE}"/>
    <cellStyle name="Normal 22 19" xfId="1578" xr:uid="{4DF6EB57-8270-479A-ADFD-45EE35026CCF}"/>
    <cellStyle name="Normal 22 2" xfId="1579" xr:uid="{D6633DD8-4447-4E9B-80D2-621C2E1C87A5}"/>
    <cellStyle name="Normal 22 20" xfId="1580" xr:uid="{6DBA4A90-65D0-4B92-AAE8-509BBCD1BBDA}"/>
    <cellStyle name="Normal 22 21" xfId="1581" xr:uid="{43FAEF9D-3EBB-4D32-9B8A-151FF8320C96}"/>
    <cellStyle name="Normal 22 22" xfId="1582" xr:uid="{CBFEAF0F-F2D6-4412-8736-B02731FDF82E}"/>
    <cellStyle name="Normal 22 23" xfId="1583" xr:uid="{E93FA599-B0AB-4AC0-B7BB-41D929FD1167}"/>
    <cellStyle name="Normal 22 24" xfId="1584" xr:uid="{A91084F3-E36D-4181-B074-92595D338327}"/>
    <cellStyle name="Normal 22 25" xfId="1585" xr:uid="{74F6C5EC-1819-4992-A518-7E3A863C016C}"/>
    <cellStyle name="Normal 22 26" xfId="1586" xr:uid="{B1EE9B55-65A4-4547-AFAA-1BA106B29DD7}"/>
    <cellStyle name="Normal 22 27" xfId="1587" xr:uid="{BB954571-0308-46C0-9FE8-823EBC3B1CDA}"/>
    <cellStyle name="Normal 22 28" xfId="1588" xr:uid="{0AF6270D-CEC2-4E0D-B6DD-2F9CB3BB3BF5}"/>
    <cellStyle name="Normal 22 29" xfId="1589" xr:uid="{E56A49CA-B231-4E10-A29A-2455B8F91202}"/>
    <cellStyle name="Normal 22 3" xfId="1590" xr:uid="{02904A7F-43C7-49B6-91EA-8A1425047223}"/>
    <cellStyle name="Normal 22 30" xfId="1591" xr:uid="{45794813-3115-4CC9-B8AC-E46B862158AE}"/>
    <cellStyle name="Normal 22 31" xfId="1592" xr:uid="{E9787E7B-B8BB-4626-879E-665AAFDF64F5}"/>
    <cellStyle name="Normal 22 32" xfId="1593" xr:uid="{16541660-FE26-4ED7-82D4-50B1F49412D4}"/>
    <cellStyle name="Normal 22 33" xfId="1594" xr:uid="{57BEB61A-4BDC-4459-8A0F-120C7CBBBCA8}"/>
    <cellStyle name="Normal 22 34" xfId="1595" xr:uid="{2701B836-1424-46D0-9126-E5FA8DC4B123}"/>
    <cellStyle name="Normal 22 35" xfId="1596" xr:uid="{8B8D3154-AA2C-497F-808A-F85F84A1169F}"/>
    <cellStyle name="Normal 22 36" xfId="1597" xr:uid="{768BD92B-C817-4C5E-98C5-728CE7A42888}"/>
    <cellStyle name="Normal 22 37" xfId="1598" xr:uid="{F9663678-790C-45CE-9A0E-B5A1E67E5E2E}"/>
    <cellStyle name="Normal 22 38" xfId="1599" xr:uid="{D94CD175-F0CE-4D86-9789-61B2F0133419}"/>
    <cellStyle name="Normal 22 39" xfId="1600" xr:uid="{D1239D3A-9247-4A44-A65B-E7E44BD90351}"/>
    <cellStyle name="Normal 22 4" xfId="1601" xr:uid="{C3E2BC3F-63A3-4E24-BB28-0B5687703988}"/>
    <cellStyle name="Normal 22 40" xfId="1602" xr:uid="{69D6184A-087A-4120-87B3-24391563B361}"/>
    <cellStyle name="Normal 22 41" xfId="1603" xr:uid="{76C12084-EAED-40A0-9802-9B561244CA86}"/>
    <cellStyle name="Normal 22 42" xfId="1604" xr:uid="{7843EB69-B99A-4E00-87EA-D8367F16B6F3}"/>
    <cellStyle name="Normal 22 43" xfId="1605" xr:uid="{CD57D755-DA41-4159-A3AD-1802772D9F80}"/>
    <cellStyle name="Normal 22 44" xfId="1606" xr:uid="{C326EA0A-90BE-4407-81EE-4CF11F6D550E}"/>
    <cellStyle name="Normal 22 45" xfId="1607" xr:uid="{6CD6AF6A-2D5F-47BC-BFAD-E591B739485C}"/>
    <cellStyle name="Normal 22 46" xfId="1608" xr:uid="{F1EC275A-B14F-467D-9D25-E42EB7D51C25}"/>
    <cellStyle name="Normal 22 47" xfId="1609" xr:uid="{8B73FD52-25EC-43B5-A879-3E107662196F}"/>
    <cellStyle name="Normal 22 48" xfId="1610" xr:uid="{A62E0264-06F2-4807-9C40-994EA64E8C65}"/>
    <cellStyle name="Normal 22 49" xfId="1611" xr:uid="{80D7E8A1-8F76-4A5E-9080-03227F2D09D7}"/>
    <cellStyle name="Normal 22 5" xfId="1612" xr:uid="{944862FE-740C-4FD2-8FBA-9273B17790E3}"/>
    <cellStyle name="Normal 22 50" xfId="1613" xr:uid="{B297DAC6-1DAE-458F-9D8C-669378E9E07A}"/>
    <cellStyle name="Normal 22 51" xfId="1614" xr:uid="{BD5B0D9A-0093-40D5-9270-8C8E70803B58}"/>
    <cellStyle name="Normal 22 52" xfId="1615" xr:uid="{CD444520-F104-4043-8665-9B32D1F2BDFC}"/>
    <cellStyle name="Normal 22 53" xfId="1616" xr:uid="{7A6EC43B-1175-432B-BE89-493E1FC2837A}"/>
    <cellStyle name="Normal 22 54" xfId="1617" xr:uid="{9A31D76D-A487-4256-8776-3FAD2B0D8975}"/>
    <cellStyle name="Normal 22 55" xfId="1618" xr:uid="{0F581940-5DAA-45FB-A907-411FFB432D4F}"/>
    <cellStyle name="Normal 22 56" xfId="1619" xr:uid="{ED5DEB1E-AAD1-49D8-A3B5-B652A38ED259}"/>
    <cellStyle name="Normal 22 57" xfId="1620" xr:uid="{17D4919F-7C1B-42D5-91B5-4288CB4E63BF}"/>
    <cellStyle name="Normal 22 58" xfId="1621" xr:uid="{D3704EEB-CCBA-4DD5-A7D4-853145645834}"/>
    <cellStyle name="Normal 22 59" xfId="1622" xr:uid="{230B2133-CF1E-4285-8B61-CF130285F9BF}"/>
    <cellStyle name="Normal 22 6" xfId="1623" xr:uid="{DBEE581B-ACA3-4E82-A062-1EB0DA60EA7B}"/>
    <cellStyle name="Normal 22 60" xfId="1624" xr:uid="{0071C393-F72C-444B-870A-7DA7C559E147}"/>
    <cellStyle name="Normal 22 61" xfId="1625" xr:uid="{79752943-AB70-4B56-B7E0-332FC6B348D5}"/>
    <cellStyle name="Normal 22 62" xfId="1626" xr:uid="{EA487DC3-C6EC-41E9-AEE8-8B6BF1D56E53}"/>
    <cellStyle name="Normal 22 63" xfId="1627" xr:uid="{7BDEF5EF-987A-487B-A199-296CCD6CCECA}"/>
    <cellStyle name="Normal 22 64" xfId="1628" xr:uid="{45FE90E2-1EF5-4545-BEDB-E3A19C649E79}"/>
    <cellStyle name="Normal 22 65" xfId="1629" xr:uid="{55EA27CD-E02D-45A9-A355-2EE75B463FB9}"/>
    <cellStyle name="Normal 22 66" xfId="1630" xr:uid="{9529BA1F-6F3C-431D-8575-89EB2F42B0B2}"/>
    <cellStyle name="Normal 22 67" xfId="1631" xr:uid="{E9DFE270-D0C4-4D18-A28A-F6D150834C6B}"/>
    <cellStyle name="Normal 22 68" xfId="1632" xr:uid="{2FDB3772-0EDA-478A-A157-DEA731B0A33D}"/>
    <cellStyle name="Normal 22 69" xfId="1633" xr:uid="{DE14446C-A377-4D48-98C0-69FB9CC0EBFB}"/>
    <cellStyle name="Normal 22 7" xfId="1634" xr:uid="{40A80213-E3B4-47DA-99A2-EC848111D221}"/>
    <cellStyle name="Normal 22 70" xfId="1635" xr:uid="{AF4CA50E-CF79-4D64-BEEA-08D7D55C84E9}"/>
    <cellStyle name="Normal 22 71" xfId="1636" xr:uid="{1FDAA50A-5B2D-40A5-895D-CDDB86ECA330}"/>
    <cellStyle name="Normal 22 72" xfId="1637" xr:uid="{D3F82472-EA7A-4DA1-AD8C-7F5E90203305}"/>
    <cellStyle name="Normal 22 73" xfId="1638" xr:uid="{C93B5CE3-55B5-4A23-A038-4041B8B9F845}"/>
    <cellStyle name="Normal 22 74" xfId="1639" xr:uid="{61520494-ABC1-42E5-8A46-6825772BC50E}"/>
    <cellStyle name="Normal 22 75" xfId="1640" xr:uid="{55412A17-6090-456E-8563-176B27FF0BEC}"/>
    <cellStyle name="Normal 22 76" xfId="1641" xr:uid="{7FB579BF-984A-4B2F-993D-99EF7B7A2AD5}"/>
    <cellStyle name="Normal 22 77" xfId="1642" xr:uid="{7F966734-C2C7-4BDB-95EE-840A428F4332}"/>
    <cellStyle name="Normal 22 78" xfId="1643" xr:uid="{BB958FC7-886C-4703-82DF-B7AB784851F5}"/>
    <cellStyle name="Normal 22 79" xfId="1644" xr:uid="{5A46EC27-C9E2-4FD9-88AE-E8EBD564AD29}"/>
    <cellStyle name="Normal 22 8" xfId="1645" xr:uid="{029BCD53-C2A8-4239-AC45-975F2E0F384A}"/>
    <cellStyle name="Normal 22 80" xfId="1646" xr:uid="{86DAF4C7-8F2A-42C1-B28C-B869B6C4C2B2}"/>
    <cellStyle name="Normal 22 81" xfId="1647" xr:uid="{3E726F96-25C2-464B-A04E-52C874060092}"/>
    <cellStyle name="Normal 22 82" xfId="1648" xr:uid="{DA4A02D5-8CFC-47CA-B6C3-E57339775D14}"/>
    <cellStyle name="Normal 22 83" xfId="1649" xr:uid="{FA276153-7527-4F3D-AB24-3CCA11E2B6CE}"/>
    <cellStyle name="Normal 22 84" xfId="1650" xr:uid="{F1735D5C-05CF-46D7-928E-03E5B961463E}"/>
    <cellStyle name="Normal 22 85" xfId="1651" xr:uid="{46878E4C-952B-4462-BFAB-4DC8E4606768}"/>
    <cellStyle name="Normal 22 86" xfId="1652" xr:uid="{1BB11C33-66D7-4CF3-8D71-2407AA2F2899}"/>
    <cellStyle name="Normal 22 87" xfId="1653" xr:uid="{22101E48-647E-45FA-BE1A-7DF12A090FF5}"/>
    <cellStyle name="Normal 22 88" xfId="1654" xr:uid="{24350174-FD63-4F64-9952-3ACF3C0AA7BA}"/>
    <cellStyle name="Normal 22 89" xfId="1655" xr:uid="{8D115149-8ADC-40A5-B63B-BC8C7618DB94}"/>
    <cellStyle name="Normal 22 9" xfId="1656" xr:uid="{82FBD4DD-3F99-47AB-8413-96C395C3F876}"/>
    <cellStyle name="Normal 22 90" xfId="1657" xr:uid="{C52D0AAE-9519-483B-B487-C8207D68C13A}"/>
    <cellStyle name="Normal 22 91" xfId="1658" xr:uid="{E8594718-0A27-4E42-8887-81FBB2AEB467}"/>
    <cellStyle name="Normal 22 92" xfId="1659" xr:uid="{75396BAA-911B-4303-80E6-9FA67CC0910A}"/>
    <cellStyle name="Normal 22 93" xfId="1660" xr:uid="{3E136D19-10C3-4C6D-A2B8-64FDFD129494}"/>
    <cellStyle name="Normal 22 94" xfId="1661" xr:uid="{563085B7-2B1B-4F84-8FD0-A798632B8E72}"/>
    <cellStyle name="Normal 22 95" xfId="1662" xr:uid="{71865030-22EE-41C3-8AE5-1259244F259E}"/>
    <cellStyle name="Normal 22 96" xfId="1663" xr:uid="{2ABB03F2-657E-4B18-BF5D-1E134E7078E2}"/>
    <cellStyle name="Normal 22 97" xfId="1664" xr:uid="{86EAA514-EA68-4D8C-87D1-FF8CA1D88C2C}"/>
    <cellStyle name="Normal 22 98" xfId="1665" xr:uid="{7C1BFA96-5287-47DF-8335-0BC3B7FB068B}"/>
    <cellStyle name="Normal 22 99" xfId="1666" xr:uid="{5A9E9192-A0FC-44D8-AA1E-F4176774F907}"/>
    <cellStyle name="Normal 23 10" xfId="1667" xr:uid="{94F6CED5-F9D4-47B3-BBC0-6CA30C4832DD}"/>
    <cellStyle name="Normal 23 100" xfId="1668" xr:uid="{1AF62B71-F0AB-444F-B768-33F84444EE52}"/>
    <cellStyle name="Normal 23 101" xfId="1669" xr:uid="{C5FC6F55-07D5-45C8-B089-FF66F94FEA03}"/>
    <cellStyle name="Normal 23 102" xfId="1670" xr:uid="{926FDB6B-4682-4C09-B66F-8A60E7F9041E}"/>
    <cellStyle name="Normal 23 103" xfId="1671" xr:uid="{A004F7FA-2EE3-4655-A88C-971FF1DDB45C}"/>
    <cellStyle name="Normal 23 104" xfId="1672" xr:uid="{6745AC0B-0569-4EA9-B7CF-AEDB12CBE12B}"/>
    <cellStyle name="Normal 23 105" xfId="1673" xr:uid="{9688B6C2-9F6D-48A2-BD9D-B7F325820E10}"/>
    <cellStyle name="Normal 23 106" xfId="1674" xr:uid="{3D89F1A3-FED1-4CAD-A85E-BB05BCB963D2}"/>
    <cellStyle name="Normal 23 107" xfId="1675" xr:uid="{3BB3DB96-7662-4664-9CC7-6B7D28FC183D}"/>
    <cellStyle name="Normal 23 108" xfId="1676" xr:uid="{097C1D1A-C4F4-4288-B3F2-CC8A3796E840}"/>
    <cellStyle name="Normal 23 11" xfId="1677" xr:uid="{AC710835-17F0-4545-B33D-5F0F7568779A}"/>
    <cellStyle name="Normal 23 12" xfId="1678" xr:uid="{6461E5EF-F141-4351-9370-94E86B257DCC}"/>
    <cellStyle name="Normal 23 13" xfId="1679" xr:uid="{E181CD13-4C29-487A-8544-80C991AAE88D}"/>
    <cellStyle name="Normal 23 14" xfId="1680" xr:uid="{6AE2BFE1-E378-46E6-BCC7-9B60859B6485}"/>
    <cellStyle name="Normal 23 15" xfId="1681" xr:uid="{3083578A-DB73-4247-8680-3DDE353255F6}"/>
    <cellStyle name="Normal 23 16" xfId="1682" xr:uid="{105D677C-DD68-4660-99AF-92D10A6BE110}"/>
    <cellStyle name="Normal 23 17" xfId="1683" xr:uid="{F18BEC2E-1C1B-426A-A641-112B838B7477}"/>
    <cellStyle name="Normal 23 18" xfId="1684" xr:uid="{0CE921B6-B980-417E-9F12-94FB1190653D}"/>
    <cellStyle name="Normal 23 19" xfId="1685" xr:uid="{41A64882-738D-47FD-A686-8AA54F58EDEE}"/>
    <cellStyle name="Normal 23 2" xfId="1686" xr:uid="{481B60AA-52DF-453C-9BA0-4D27D94E9695}"/>
    <cellStyle name="Normal 23 20" xfId="1687" xr:uid="{5A01482E-6B16-4503-93CB-5C392BD24C82}"/>
    <cellStyle name="Normal 23 21" xfId="1688" xr:uid="{B0123B42-7560-4B81-848A-B8FBE3CA3A1E}"/>
    <cellStyle name="Normal 23 22" xfId="1689" xr:uid="{EC05EA12-CC85-406A-8487-728198EDF523}"/>
    <cellStyle name="Normal 23 23" xfId="1690" xr:uid="{CF553A08-E002-4334-BD94-D90B4A41B8ED}"/>
    <cellStyle name="Normal 23 24" xfId="1691" xr:uid="{12901D2B-EBC4-4872-8B46-79001B0DF395}"/>
    <cellStyle name="Normal 23 25" xfId="1692" xr:uid="{6EECD10C-7680-40BD-8D3A-FF2D6EF926FF}"/>
    <cellStyle name="Normal 23 26" xfId="1693" xr:uid="{012FE1C7-6371-406B-BA0E-8C72718C7936}"/>
    <cellStyle name="Normal 23 27" xfId="1694" xr:uid="{6EBEA4C2-71E6-4904-8F37-3A95939133E4}"/>
    <cellStyle name="Normal 23 28" xfId="1695" xr:uid="{AB57AD2F-2412-4F68-A50F-98B33D8A7FCF}"/>
    <cellStyle name="Normal 23 29" xfId="1696" xr:uid="{490ED4F4-0264-4669-A2E5-8C25ABDE1049}"/>
    <cellStyle name="Normal 23 3" xfId="1697" xr:uid="{674CD795-AE84-42DA-94F1-F38CC71F827B}"/>
    <cellStyle name="Normal 23 30" xfId="1698" xr:uid="{04CA1D7B-E948-4DE2-8CCE-076F02EDDB56}"/>
    <cellStyle name="Normal 23 31" xfId="1699" xr:uid="{C32341D7-C0C9-421D-A3ED-2313B8CCC853}"/>
    <cellStyle name="Normal 23 32" xfId="1700" xr:uid="{7C97FA7E-402A-4BB7-B16C-00F5F2DDFF66}"/>
    <cellStyle name="Normal 23 33" xfId="1701" xr:uid="{EFA1B446-9E85-4ED3-BB9F-37658085FA76}"/>
    <cellStyle name="Normal 23 34" xfId="1702" xr:uid="{265471C4-8674-409F-912E-3EF80E34ABC1}"/>
    <cellStyle name="Normal 23 35" xfId="1703" xr:uid="{FC453B0B-105E-480D-970D-F03B161A79AD}"/>
    <cellStyle name="Normal 23 36" xfId="1704" xr:uid="{C2000116-230F-4ABA-A0C2-7CE1AF21A280}"/>
    <cellStyle name="Normal 23 37" xfId="1705" xr:uid="{4B3FBEF1-1357-46F3-B5B4-80C8CAD620B9}"/>
    <cellStyle name="Normal 23 38" xfId="1706" xr:uid="{58549C79-6AB4-4B9F-A28E-A8FDD5F98B6D}"/>
    <cellStyle name="Normal 23 39" xfId="1707" xr:uid="{BF27EF35-27AB-4EAC-BC19-DF27DB14A779}"/>
    <cellStyle name="Normal 23 4" xfId="1708" xr:uid="{20F7F745-1708-4FA1-B36C-4E3B55477705}"/>
    <cellStyle name="Normal 23 40" xfId="1709" xr:uid="{FD6111C4-1A92-40F9-82F1-6DB54F3EA238}"/>
    <cellStyle name="Normal 23 41" xfId="1710" xr:uid="{7A2A2988-27D8-4544-A978-A73E3756996E}"/>
    <cellStyle name="Normal 23 42" xfId="1711" xr:uid="{D3AC5FC4-6CE8-42F5-9538-851303D79DA6}"/>
    <cellStyle name="Normal 23 43" xfId="1712" xr:uid="{3EF75D0E-DF35-477A-9E05-631CE42E0488}"/>
    <cellStyle name="Normal 23 44" xfId="1713" xr:uid="{0D0DC495-9F66-48B9-BD93-3B917160F1AC}"/>
    <cellStyle name="Normal 23 45" xfId="1714" xr:uid="{0C547924-91C3-4114-856B-01D3742E8070}"/>
    <cellStyle name="Normal 23 46" xfId="1715" xr:uid="{246694F6-C031-4765-B223-9F48E6A7A2CD}"/>
    <cellStyle name="Normal 23 47" xfId="1716" xr:uid="{9609D311-0870-4B34-BCF6-0949EB62AF8E}"/>
    <cellStyle name="Normal 23 48" xfId="1717" xr:uid="{01265681-C43D-4662-B8C0-1A48C4547BC5}"/>
    <cellStyle name="Normal 23 49" xfId="1718" xr:uid="{4CB3FDF1-671B-4942-BB69-DB3EA93EF2D9}"/>
    <cellStyle name="Normal 23 5" xfId="1719" xr:uid="{FC9771D8-82F2-4E64-94C2-E3F16ADA649F}"/>
    <cellStyle name="Normal 23 50" xfId="1720" xr:uid="{4AE87A12-EE4A-4FBE-B45A-5AE304E73BCC}"/>
    <cellStyle name="Normal 23 51" xfId="1721" xr:uid="{038CA259-BCDF-4176-A111-3DD25C3ADE13}"/>
    <cellStyle name="Normal 23 52" xfId="1722" xr:uid="{84B00C03-20B9-41D6-ABE7-071797FB2B43}"/>
    <cellStyle name="Normal 23 53" xfId="1723" xr:uid="{2F205C3D-06BD-4715-BDE9-2A51B0EB24B8}"/>
    <cellStyle name="Normal 23 54" xfId="1724" xr:uid="{D59F521B-85CA-421A-9F5B-441805BBC661}"/>
    <cellStyle name="Normal 23 55" xfId="1725" xr:uid="{F03983D6-30D1-4864-AEF7-9E04DCFB5D8A}"/>
    <cellStyle name="Normal 23 56" xfId="1726" xr:uid="{7899B354-08E0-4434-B593-51B2FBDDA859}"/>
    <cellStyle name="Normal 23 57" xfId="1727" xr:uid="{DB985E9C-98BE-4E58-A70B-4500AEDE4673}"/>
    <cellStyle name="Normal 23 58" xfId="1728" xr:uid="{5EC914B5-31AE-42F0-A7F3-D8E6C9B9ACA1}"/>
    <cellStyle name="Normal 23 59" xfId="1729" xr:uid="{5CDE7874-2526-4921-B074-88D47DCF99A9}"/>
    <cellStyle name="Normal 23 6" xfId="1730" xr:uid="{D796E47D-DD67-4C7C-B6AC-331EF90B1699}"/>
    <cellStyle name="Normal 23 60" xfId="1731" xr:uid="{5E77B514-BC3D-41A9-8B69-3FE3D07BC5C0}"/>
    <cellStyle name="Normal 23 61" xfId="1732" xr:uid="{AFEC9893-2F6E-43D9-B3D5-C6CAF44914CB}"/>
    <cellStyle name="Normal 23 62" xfId="1733" xr:uid="{C4B360DC-71C0-47B2-AAD8-C32AC064FCF5}"/>
    <cellStyle name="Normal 23 63" xfId="1734" xr:uid="{6B1C8AB4-4BE9-4C20-A489-FF873DF52932}"/>
    <cellStyle name="Normal 23 64" xfId="1735" xr:uid="{C6AF7BD5-2635-4D93-B7E1-3C7C130549B3}"/>
    <cellStyle name="Normal 23 65" xfId="1736" xr:uid="{1468FADE-77C8-4F50-A2E0-37A9DF20FD0F}"/>
    <cellStyle name="Normal 23 66" xfId="1737" xr:uid="{FDD08017-00B1-4023-A834-E679BBECFA1D}"/>
    <cellStyle name="Normal 23 67" xfId="1738" xr:uid="{1223B816-C949-47C4-A6D7-6496C83A66A8}"/>
    <cellStyle name="Normal 23 68" xfId="1739" xr:uid="{A7855A4C-BCE9-4F6A-B6B4-353682098C9C}"/>
    <cellStyle name="Normal 23 69" xfId="1740" xr:uid="{D6CFA310-EFEC-40CE-840E-FB0131DE7B26}"/>
    <cellStyle name="Normal 23 7" xfId="1741" xr:uid="{4F24B0C4-91B2-4A80-98BE-21A963621768}"/>
    <cellStyle name="Normal 23 70" xfId="1742" xr:uid="{1DCFFB6D-0906-44ED-A35F-8CF77626FB6C}"/>
    <cellStyle name="Normal 23 71" xfId="1743" xr:uid="{D9D84A6C-65C9-4419-BFF8-66988607115A}"/>
    <cellStyle name="Normal 23 72" xfId="1744" xr:uid="{E82377C0-FA6E-44B2-8C96-337D536F6D1E}"/>
    <cellStyle name="Normal 23 73" xfId="1745" xr:uid="{C1DDA1A1-53FD-4158-ADA0-A7CEE3AA8E9B}"/>
    <cellStyle name="Normal 23 74" xfId="1746" xr:uid="{2948A1D9-8D9C-452B-95E6-4D9EA15F3F8B}"/>
    <cellStyle name="Normal 23 75" xfId="1747" xr:uid="{960CDE23-8A20-431F-B4A6-F279AFD71B49}"/>
    <cellStyle name="Normal 23 76" xfId="1748" xr:uid="{163E6F31-4A2E-4DDF-9F96-3E473781BB41}"/>
    <cellStyle name="Normal 23 77" xfId="1749" xr:uid="{22BEF508-3F4A-40C1-A6EC-76CC29AA078E}"/>
    <cellStyle name="Normal 23 78" xfId="1750" xr:uid="{158F3D40-2B3B-4033-BF21-3490EA31E1A9}"/>
    <cellStyle name="Normal 23 79" xfId="1751" xr:uid="{556DEDAC-06C9-4BAD-BFFD-46E35BA81435}"/>
    <cellStyle name="Normal 23 8" xfId="1752" xr:uid="{76257A1C-3D09-4462-9493-5ED2A78EDDD1}"/>
    <cellStyle name="Normal 23 80" xfId="1753" xr:uid="{8D843642-33F3-4B23-9397-F7E0538DD208}"/>
    <cellStyle name="Normal 23 81" xfId="1754" xr:uid="{5EA853EF-F301-4517-9174-1B9E770A61A7}"/>
    <cellStyle name="Normal 23 82" xfId="1755" xr:uid="{874FE72E-3422-4CAE-8D7B-EB711FA142DD}"/>
    <cellStyle name="Normal 23 83" xfId="1756" xr:uid="{96692456-7E9B-4DB6-BD6C-BE2BCA33E90C}"/>
    <cellStyle name="Normal 23 84" xfId="1757" xr:uid="{B689B7CC-EFD5-44E1-9F8E-B89F85C8301D}"/>
    <cellStyle name="Normal 23 85" xfId="1758" xr:uid="{8CAE0921-C04B-43B5-95B9-2571DC0FD0D6}"/>
    <cellStyle name="Normal 23 86" xfId="1759" xr:uid="{344F5879-D553-4B9C-8FF9-A1A0D2C70C6D}"/>
    <cellStyle name="Normal 23 87" xfId="1760" xr:uid="{E83DE361-FB21-4BD7-957A-23F2E3767B29}"/>
    <cellStyle name="Normal 23 88" xfId="1761" xr:uid="{0E4C1E72-ED10-472F-AD69-DE801F9B51C2}"/>
    <cellStyle name="Normal 23 89" xfId="1762" xr:uid="{855341D6-7348-4995-8751-4C1680667184}"/>
    <cellStyle name="Normal 23 9" xfId="1763" xr:uid="{81DEB85B-8FBC-462D-BFC7-FC56B6B3FB01}"/>
    <cellStyle name="Normal 23 90" xfId="1764" xr:uid="{ADC2E4CF-8503-4353-9BB9-599D3720FCC7}"/>
    <cellStyle name="Normal 23 91" xfId="1765" xr:uid="{7B7B1BDC-849C-483E-A735-A99B5204083E}"/>
    <cellStyle name="Normal 23 92" xfId="1766" xr:uid="{C8CF5A03-C7CE-47FF-B9F5-7B61FB9CE7DE}"/>
    <cellStyle name="Normal 23 93" xfId="1767" xr:uid="{427E8DB1-201C-44CD-B1F4-B0FCFFB2221D}"/>
    <cellStyle name="Normal 23 94" xfId="1768" xr:uid="{5E63FD0E-4741-4E54-B5E2-7255EE348A78}"/>
    <cellStyle name="Normal 23 95" xfId="1769" xr:uid="{3D46FBA7-4EDC-4417-BE34-517C83B49387}"/>
    <cellStyle name="Normal 23 96" xfId="1770" xr:uid="{1965F10D-1739-4F52-B2B1-3C816D5EF8CA}"/>
    <cellStyle name="Normal 23 97" xfId="1771" xr:uid="{1C08F36E-B7C2-48D5-A86C-E8459564F198}"/>
    <cellStyle name="Normal 23 98" xfId="1772" xr:uid="{E12F774F-ED17-48C8-9463-E68C3E45A1A8}"/>
    <cellStyle name="Normal 23 99" xfId="1773" xr:uid="{78840DF9-18FD-45A2-8690-89EAA4D98B9F}"/>
    <cellStyle name="Normal 24 10" xfId="1774" xr:uid="{FF850B19-823C-4973-BC09-A2156A880BF4}"/>
    <cellStyle name="Normal 24 100" xfId="1775" xr:uid="{7B22D71E-788A-4393-AA85-D157A372DDA6}"/>
    <cellStyle name="Normal 24 101" xfId="1776" xr:uid="{6B7063EA-8B9E-41F1-8501-FB4F4C2C8F47}"/>
    <cellStyle name="Normal 24 102" xfId="1777" xr:uid="{607A463F-156B-4942-BD5F-FED4731CB883}"/>
    <cellStyle name="Normal 24 103" xfId="1778" xr:uid="{730AD1D8-BB6B-4C70-951C-5176A27ECD9B}"/>
    <cellStyle name="Normal 24 104" xfId="1779" xr:uid="{FA1E6401-D1F1-4F7B-9855-DB2EEFB37D9B}"/>
    <cellStyle name="Normal 24 105" xfId="1780" xr:uid="{49A46961-6C70-40C4-A2AD-70D71E4B1327}"/>
    <cellStyle name="Normal 24 106" xfId="1781" xr:uid="{18CDD80C-A979-4EBC-B49D-9DA2AE724102}"/>
    <cellStyle name="Normal 24 107" xfId="1782" xr:uid="{FF063862-2D99-445E-B4B5-8CCF24AD3F33}"/>
    <cellStyle name="Normal 24 108" xfId="1783" xr:uid="{362E788B-4DD4-4689-862D-A8FAA950B34C}"/>
    <cellStyle name="Normal 24 11" xfId="1784" xr:uid="{B4EDA963-F808-4587-8636-8ABEDF7D4C91}"/>
    <cellStyle name="Normal 24 12" xfId="1785" xr:uid="{086113FA-2210-4048-B7CE-851D33124370}"/>
    <cellStyle name="Normal 24 13" xfId="1786" xr:uid="{85CD388B-2909-4864-AED8-9585478833E5}"/>
    <cellStyle name="Normal 24 14" xfId="1787" xr:uid="{D56A7807-26E2-4159-ABCA-9BCC00767A8B}"/>
    <cellStyle name="Normal 24 15" xfId="1788" xr:uid="{0186AECD-8606-4128-A354-63F42D89BB87}"/>
    <cellStyle name="Normal 24 16" xfId="1789" xr:uid="{107D42ED-EC1D-4C55-B3A4-CE13303FB981}"/>
    <cellStyle name="Normal 24 17" xfId="1790" xr:uid="{5A0A14CD-B96D-45BF-9DFB-B9276A182798}"/>
    <cellStyle name="Normal 24 18" xfId="1791" xr:uid="{1781EA19-A8EC-4174-A0AB-CE84B7868598}"/>
    <cellStyle name="Normal 24 19" xfId="1792" xr:uid="{4A79A608-85BC-4E8F-892B-22C28EB950F2}"/>
    <cellStyle name="Normal 24 2" xfId="1793" xr:uid="{67225730-A4C3-4AB7-AA16-9C7F8EF40FC6}"/>
    <cellStyle name="Normal 24 20" xfId="1794" xr:uid="{5A705393-0436-4FBE-8A49-B0798F92086E}"/>
    <cellStyle name="Normal 24 21" xfId="1795" xr:uid="{429640B5-8936-4E7B-93AC-FA5E0B999093}"/>
    <cellStyle name="Normal 24 22" xfId="1796" xr:uid="{A7A66303-0205-4722-8668-EDCE99D2D95D}"/>
    <cellStyle name="Normal 24 23" xfId="1797" xr:uid="{76716215-C6EF-4AE3-A57F-16B0BCFBB8DA}"/>
    <cellStyle name="Normal 24 24" xfId="1798" xr:uid="{79BA866C-81FF-4F5A-94AC-89DA060B19A1}"/>
    <cellStyle name="Normal 24 25" xfId="1799" xr:uid="{1C518C90-C146-40CE-868A-E64E466B5C58}"/>
    <cellStyle name="Normal 24 26" xfId="1800" xr:uid="{AE07916C-7024-45A4-A9B2-C56836620496}"/>
    <cellStyle name="Normal 24 27" xfId="1801" xr:uid="{7F409304-9273-4473-AD88-57620AB3C48E}"/>
    <cellStyle name="Normal 24 28" xfId="1802" xr:uid="{10F3F341-A552-4815-A599-8EE1DFFFC091}"/>
    <cellStyle name="Normal 24 29" xfId="1803" xr:uid="{6AFD15BC-199B-496F-B7BF-6B4751D8B590}"/>
    <cellStyle name="Normal 24 3" xfId="1804" xr:uid="{B4D12922-C255-483A-B428-584D69AB3C86}"/>
    <cellStyle name="Normal 24 30" xfId="1805" xr:uid="{F3A88BC3-71D6-4678-A26F-588D0225763C}"/>
    <cellStyle name="Normal 24 31" xfId="1806" xr:uid="{70FD39DF-E8D4-4579-A6D1-C1B6B5ABB453}"/>
    <cellStyle name="Normal 24 32" xfId="1807" xr:uid="{AF282209-351D-4097-B38D-EDFB79022E44}"/>
    <cellStyle name="Normal 24 33" xfId="1808" xr:uid="{7F001663-AF20-4A6B-AF59-7C68266AEB4F}"/>
    <cellStyle name="Normal 24 34" xfId="1809" xr:uid="{0EB41556-7752-4DE6-A60D-6C26492F2708}"/>
    <cellStyle name="Normal 24 35" xfId="1810" xr:uid="{13EBB3C5-FAA5-4EC4-BB74-E03EB77813E2}"/>
    <cellStyle name="Normal 24 36" xfId="1811" xr:uid="{2345A815-E24E-4C72-A9A4-A4C5CA238FAC}"/>
    <cellStyle name="Normal 24 37" xfId="1812" xr:uid="{886DA91A-AF23-4A94-9F4F-0B9E983D39C9}"/>
    <cellStyle name="Normal 24 38" xfId="1813" xr:uid="{0F28BB61-5F6A-45EB-A835-ACD6FC54BBB6}"/>
    <cellStyle name="Normal 24 39" xfId="1814" xr:uid="{C63A98F6-F426-4E05-B2C8-D2C635C15966}"/>
    <cellStyle name="Normal 24 4" xfId="1815" xr:uid="{DE2349CD-E39E-46F0-A09B-874ED34E1C09}"/>
    <cellStyle name="Normal 24 40" xfId="1816" xr:uid="{09F753E7-5F07-4115-A706-A1403FBB7BC5}"/>
    <cellStyle name="Normal 24 41" xfId="1817" xr:uid="{A6D57ABD-3CA7-4794-8CAC-C8387159A672}"/>
    <cellStyle name="Normal 24 42" xfId="1818" xr:uid="{07155E17-AA18-44CC-875E-542D4026EF75}"/>
    <cellStyle name="Normal 24 43" xfId="1819" xr:uid="{28ED6B3E-4A40-49AB-8DA3-6455E37F6D81}"/>
    <cellStyle name="Normal 24 44" xfId="1820" xr:uid="{B3D082FE-3AEF-4B5D-A0D3-4F7AD1083C46}"/>
    <cellStyle name="Normal 24 45" xfId="1821" xr:uid="{099C464E-D77A-48CA-95AA-6FAE20DECD25}"/>
    <cellStyle name="Normal 24 46" xfId="1822" xr:uid="{FF429714-7BDF-463B-9E1D-C31522806A66}"/>
    <cellStyle name="Normal 24 47" xfId="1823" xr:uid="{713B4171-1E38-4FEA-9A3E-3328F5323457}"/>
    <cellStyle name="Normal 24 48" xfId="1824" xr:uid="{405618A4-6935-48CD-B0ED-EEBA09B360CE}"/>
    <cellStyle name="Normal 24 49" xfId="1825" xr:uid="{BB20D37F-6C65-4D02-AA92-DF9D85A0AE74}"/>
    <cellStyle name="Normal 24 5" xfId="1826" xr:uid="{56D670E9-6AFB-408B-AE77-44756C2B43BD}"/>
    <cellStyle name="Normal 24 50" xfId="1827" xr:uid="{AC05EF3C-3A74-462C-902E-4D51A8E2654B}"/>
    <cellStyle name="Normal 24 51" xfId="1828" xr:uid="{BE4C9761-07BE-48B3-9C20-6A47DA9E4B92}"/>
    <cellStyle name="Normal 24 52" xfId="1829" xr:uid="{EE1AFAA3-9A4A-42DB-9559-A59C017ED802}"/>
    <cellStyle name="Normal 24 53" xfId="1830" xr:uid="{F45993F5-6F48-431D-A126-C42C08DD6C00}"/>
    <cellStyle name="Normal 24 54" xfId="1831" xr:uid="{563F5EAF-3974-4BF1-BC88-572AB7B55AFD}"/>
    <cellStyle name="Normal 24 55" xfId="1832" xr:uid="{4BE4C731-EAC0-4F07-B2CB-CB312E002A88}"/>
    <cellStyle name="Normal 24 56" xfId="1833" xr:uid="{8BB95D07-2ACD-4E50-B24D-496282D7EF89}"/>
    <cellStyle name="Normal 24 57" xfId="1834" xr:uid="{E4860517-C260-4C30-B109-ED3B80DAD328}"/>
    <cellStyle name="Normal 24 58" xfId="1835" xr:uid="{0F70D3D8-982F-4CED-AA1B-9C79A73BA8DB}"/>
    <cellStyle name="Normal 24 59" xfId="1836" xr:uid="{3824D51B-1B6A-4BDF-82CA-3FD3160742CF}"/>
    <cellStyle name="Normal 24 6" xfId="1837" xr:uid="{C7BD5AC3-3427-4A61-87D3-90D87DF1B564}"/>
    <cellStyle name="Normal 24 60" xfId="1838" xr:uid="{E0DC131C-FAFF-4139-8CFB-730A8D41920E}"/>
    <cellStyle name="Normal 24 61" xfId="1839" xr:uid="{E9E9144C-08CA-438A-9AF4-CB8E4CD62823}"/>
    <cellStyle name="Normal 24 62" xfId="1840" xr:uid="{8E1F8F74-9676-4596-9ABF-A4CFE1DAEDF8}"/>
    <cellStyle name="Normal 24 63" xfId="1841" xr:uid="{C403E583-F6C9-40D7-84E7-3F88DD8A5863}"/>
    <cellStyle name="Normal 24 64" xfId="1842" xr:uid="{EAD9366D-7AB1-425D-9AFF-D47821788AC5}"/>
    <cellStyle name="Normal 24 65" xfId="1843" xr:uid="{4E2D4501-5087-403B-ACAD-A5206238ACA2}"/>
    <cellStyle name="Normal 24 66" xfId="1844" xr:uid="{7D13DD76-3E3F-4350-A8F9-8987EB9D877A}"/>
    <cellStyle name="Normal 24 67" xfId="1845" xr:uid="{EE5D1F95-BA0D-40C5-965C-90F0FFD3759A}"/>
    <cellStyle name="Normal 24 68" xfId="1846" xr:uid="{523F2BC9-BDA3-43A6-B634-CB00ED06C30E}"/>
    <cellStyle name="Normal 24 69" xfId="1847" xr:uid="{8C29BF89-A366-4F62-9DE4-E8721C4626D7}"/>
    <cellStyle name="Normal 24 7" xfId="1848" xr:uid="{1BE6330A-820E-4B72-9B5B-8F88FB57CEF0}"/>
    <cellStyle name="Normal 24 70" xfId="1849" xr:uid="{D13D9233-107D-406D-81E2-DD672541EA42}"/>
    <cellStyle name="Normal 24 71" xfId="1850" xr:uid="{C41449A5-4430-4C58-90F6-0B9F42F41036}"/>
    <cellStyle name="Normal 24 72" xfId="1851" xr:uid="{6B15ACC1-5A15-4D16-BB49-CFC872BA1668}"/>
    <cellStyle name="Normal 24 73" xfId="1852" xr:uid="{1CB69D06-C689-4685-969C-C5B66A4B762B}"/>
    <cellStyle name="Normal 24 74" xfId="1853" xr:uid="{30C7A34D-9464-4BC1-8A2C-EC16F2197CB2}"/>
    <cellStyle name="Normal 24 75" xfId="1854" xr:uid="{526230D9-A879-400E-989B-34BACB324691}"/>
    <cellStyle name="Normal 24 76" xfId="1855" xr:uid="{602B6CFA-0807-4A0F-BC3A-149CED83F919}"/>
    <cellStyle name="Normal 24 77" xfId="1856" xr:uid="{DAC50B79-F41D-42A2-A805-F66067C90AF7}"/>
    <cellStyle name="Normal 24 78" xfId="1857" xr:uid="{80FA4D84-4A4B-43E6-96E3-2B7616256C9A}"/>
    <cellStyle name="Normal 24 79" xfId="1858" xr:uid="{34A9E0DB-009A-4EDF-8C30-2148ACA00B1B}"/>
    <cellStyle name="Normal 24 8" xfId="1859" xr:uid="{22F8D414-7046-4121-BF69-CF86A36457BF}"/>
    <cellStyle name="Normal 24 80" xfId="1860" xr:uid="{9AF00B0C-94AD-4E26-8C1A-A46C5C8DAD2E}"/>
    <cellStyle name="Normal 24 81" xfId="1861" xr:uid="{5396FB9F-2152-47B5-98C8-9257C62D3322}"/>
    <cellStyle name="Normal 24 82" xfId="1862" xr:uid="{1C5AC850-2467-43F0-B488-9D8FCD3DD1D7}"/>
    <cellStyle name="Normal 24 83" xfId="1863" xr:uid="{3AA5BC25-8CC6-4F78-85CE-7FD311A94734}"/>
    <cellStyle name="Normal 24 84" xfId="1864" xr:uid="{CFD8ACB0-8D10-4A1D-81E8-D07FA3A8C689}"/>
    <cellStyle name="Normal 24 85" xfId="1865" xr:uid="{3F88EA7B-C0B3-4E7A-9FAD-676C90293BB9}"/>
    <cellStyle name="Normal 24 86" xfId="1866" xr:uid="{C605B239-A4E5-48E3-B0FB-75DECEEBD142}"/>
    <cellStyle name="Normal 24 87" xfId="1867" xr:uid="{94E7FCFD-F9DC-4A36-8B3E-A8ACD38C211E}"/>
    <cellStyle name="Normal 24 88" xfId="1868" xr:uid="{B48B6EC3-CA8C-4095-BF96-7E050064CA96}"/>
    <cellStyle name="Normal 24 89" xfId="1869" xr:uid="{E2148459-EA28-417A-8425-D54241D8509C}"/>
    <cellStyle name="Normal 24 9" xfId="1870" xr:uid="{04EE6590-CC07-4F14-980D-DA12B45A74E8}"/>
    <cellStyle name="Normal 24 90" xfId="1871" xr:uid="{4C9AB61A-4D7C-4405-BD3F-62AA44ADC9FE}"/>
    <cellStyle name="Normal 24 91" xfId="1872" xr:uid="{CFEEB720-01FB-4A86-AFFC-BEFEBB3A2BE8}"/>
    <cellStyle name="Normal 24 92" xfId="1873" xr:uid="{9CDDA7B1-C615-426E-9F65-B921A3C44819}"/>
    <cellStyle name="Normal 24 93" xfId="1874" xr:uid="{78FA506A-8B17-4E13-98E1-2AEB8A3D1499}"/>
    <cellStyle name="Normal 24 94" xfId="1875" xr:uid="{2EE54B75-F667-4391-A741-3755603E4FF2}"/>
    <cellStyle name="Normal 24 95" xfId="1876" xr:uid="{3552F8D6-B24F-40F2-9F03-E69F3CDA1FCE}"/>
    <cellStyle name="Normal 24 96" xfId="1877" xr:uid="{E4B3A61C-47DA-48AF-9F45-316FB7C61A27}"/>
    <cellStyle name="Normal 24 97" xfId="1878" xr:uid="{6B4A0696-7D3E-4984-8717-78E81AC92AD0}"/>
    <cellStyle name="Normal 24 98" xfId="1879" xr:uid="{66D908E3-F415-4C53-9C45-AD7CCC8164FF}"/>
    <cellStyle name="Normal 24 99" xfId="1880" xr:uid="{D643F693-11BA-4B47-A8B1-B8C36727DA1B}"/>
    <cellStyle name="Normal 25 2" xfId="1881" xr:uid="{909545FD-CD9F-4B69-82B3-8A0180201197}"/>
    <cellStyle name="Normal 25 2 2" xfId="1882" xr:uid="{6C509370-CD38-4AF1-A6EF-D10553C21F2D}"/>
    <cellStyle name="Normal 25 3" xfId="1883" xr:uid="{B5633543-2BC2-4A6E-B206-0AF3D5735D80}"/>
    <cellStyle name="Normal 26 2" xfId="1884" xr:uid="{16C11954-84B9-417D-ABB5-85B2175CD8FB}"/>
    <cellStyle name="Normal 26 2 2" xfId="1885" xr:uid="{FCE2183A-D42A-4C34-9A26-344ABD30CC92}"/>
    <cellStyle name="Normal 26 3" xfId="1886" xr:uid="{F2F0AF05-53F5-4CAD-882D-0E365A3540A5}"/>
    <cellStyle name="Normal 3" xfId="5" xr:uid="{593C7B1A-64A5-4B8F-BB7B-80416CE18237}"/>
    <cellStyle name="Normal 3 10" xfId="1887" xr:uid="{8B0B7DB4-5614-4D00-B738-F323C554CA20}"/>
    <cellStyle name="Normal 3 11" xfId="1888" xr:uid="{26A23AAC-404F-41FE-8D1A-6DAB1994D613}"/>
    <cellStyle name="Normal 3 12" xfId="1889" xr:uid="{5C84F04F-959A-493C-9FB4-C7C8DB1DE54A}"/>
    <cellStyle name="Normal 3 13" xfId="1890" xr:uid="{91686B8D-91AC-4DAC-999C-A56C743BEAC7}"/>
    <cellStyle name="Normal 3 14" xfId="1891" xr:uid="{36AFE749-FA55-4C3A-BEF7-CEB204B82E6F}"/>
    <cellStyle name="Normal 3 15" xfId="1892" xr:uid="{D5787910-1B64-41D9-ABE4-1D15117D711A}"/>
    <cellStyle name="Normal 3 16" xfId="1893" xr:uid="{AF412D86-594D-44C3-9988-A879F45AD5AE}"/>
    <cellStyle name="Normal 3 17" xfId="1894" xr:uid="{C4A3282F-6B59-4957-B1E0-918A741C3601}"/>
    <cellStyle name="Normal 3 18" xfId="1895" xr:uid="{91BF71E0-049A-4E0E-941C-0B6963F01A22}"/>
    <cellStyle name="Normal 3 19" xfId="1896" xr:uid="{D8A9BA22-B0E5-481D-A289-36265E501096}"/>
    <cellStyle name="Normal 3 2" xfId="1897" xr:uid="{9FF88035-CFEC-4529-AF30-93DD87D09CB2}"/>
    <cellStyle name="Normal 3 20" xfId="1898" xr:uid="{061C25A6-9359-4375-80A2-B6C4A775C9EC}"/>
    <cellStyle name="Normal 3 21" xfId="1899" xr:uid="{34443990-E463-456E-BF02-FECB68824E67}"/>
    <cellStyle name="Normal 3 22" xfId="1900" xr:uid="{880A4058-EEC4-4083-9862-325868F2D76A}"/>
    <cellStyle name="Normal 3 3" xfId="1901" xr:uid="{62A374E8-FE10-4D8E-AE73-ED0514212BE2}"/>
    <cellStyle name="Normal 3 4" xfId="1902" xr:uid="{CC252666-A82F-4787-9F4A-A6FF3075FB75}"/>
    <cellStyle name="Normal 3 5" xfId="1903" xr:uid="{EBDB5DFB-6417-4053-A224-3B04749C1F23}"/>
    <cellStyle name="Normal 3 6" xfId="1904" xr:uid="{4B2B32F8-7665-4C96-A18E-F6D2DDEE424D}"/>
    <cellStyle name="Normal 3 7" xfId="1905" xr:uid="{5B437824-0619-4DEE-9C0B-96C0C41D107E}"/>
    <cellStyle name="Normal 3 8" xfId="1906" xr:uid="{EE21353E-A4F2-4607-8C72-F0C4F06427F5}"/>
    <cellStyle name="Normal 3 9" xfId="1907" xr:uid="{ECB49FAE-033C-4273-B354-EFCC1F75F843}"/>
    <cellStyle name="Normal 4 10" xfId="1908" xr:uid="{25C811A1-A829-4760-98C4-2CCAB1F028A7}"/>
    <cellStyle name="Normal 4 100" xfId="1909" xr:uid="{A079C531-850C-4200-AF3B-2DB8CB389A3F}"/>
    <cellStyle name="Normal 4 101" xfId="1910" xr:uid="{3FF0B257-6605-4179-B522-7C5605339781}"/>
    <cellStyle name="Normal 4 102" xfId="1911" xr:uid="{5463DCD3-BDC7-465B-A624-A600E164190C}"/>
    <cellStyle name="Normal 4 103" xfId="1912" xr:uid="{77ACAFA0-86C3-4EAF-AE14-9DEF522CC2E9}"/>
    <cellStyle name="Normal 4 104" xfId="1913" xr:uid="{9490855C-F9C2-404F-9F9B-497B681FFFB7}"/>
    <cellStyle name="Normal 4 105" xfId="1914" xr:uid="{40EF1728-5BF0-4A6A-988B-1A24F623FBE0}"/>
    <cellStyle name="Normal 4 106" xfId="1915" xr:uid="{FB3785D2-949C-48E2-BAFE-DCBD951D5279}"/>
    <cellStyle name="Normal 4 107" xfId="1916" xr:uid="{C88638A2-8561-4713-A556-5C70DB98F1F0}"/>
    <cellStyle name="Normal 4 108" xfId="1917" xr:uid="{F9588243-12CE-423A-815D-5A52BD342C1C}"/>
    <cellStyle name="Normal 4 109" xfId="1918" xr:uid="{A3E4E2CF-BA70-4202-B4D9-8713302ADB2E}"/>
    <cellStyle name="Normal 4 11" xfId="1919" xr:uid="{7A5CC12C-489A-4D7D-886F-48F582F523CD}"/>
    <cellStyle name="Normal 4 110" xfId="1920" xr:uid="{C483BCC3-17DD-4A00-BB1C-4AF2180BC974}"/>
    <cellStyle name="Normal 4 111" xfId="1921" xr:uid="{DD3C0D7D-1535-4E3C-AABD-1BE5F2CD8F3A}"/>
    <cellStyle name="Normal 4 112" xfId="1922" xr:uid="{7684C621-7213-4C40-9703-B6A3794EF15D}"/>
    <cellStyle name="Normal 4 113" xfId="1923" xr:uid="{C6D925FF-FE39-46AF-ABF7-FFFF28F52536}"/>
    <cellStyle name="Normal 4 114" xfId="1924" xr:uid="{45020DC1-BF76-4C00-A5B5-341E083C9C87}"/>
    <cellStyle name="Normal 4 115" xfId="1925" xr:uid="{89A66335-4A5C-43EC-BB3F-055DE0A74244}"/>
    <cellStyle name="Normal 4 116" xfId="1926" xr:uid="{642496F0-C461-4476-996D-7D90B41EDF9D}"/>
    <cellStyle name="Normal 4 117" xfId="1927" xr:uid="{2A52D7EA-4417-40B0-8E9B-80AFB250E404}"/>
    <cellStyle name="Normal 4 118" xfId="1928" xr:uid="{D89E4167-22E7-49E5-ADCE-8CE60A23B463}"/>
    <cellStyle name="Normal 4 119" xfId="1929" xr:uid="{6946E3BC-A663-4124-A8D4-44582B5B0247}"/>
    <cellStyle name="Normal 4 12" xfId="1930" xr:uid="{EA93BE91-6270-4B3F-90BD-D95FA019A26C}"/>
    <cellStyle name="Normal 4 120" xfId="1931" xr:uid="{3BF62112-B86B-440B-BAE6-5796BE177912}"/>
    <cellStyle name="Normal 4 121" xfId="1932" xr:uid="{9052BD8B-07DD-45F1-865A-05E9B7CABD5B}"/>
    <cellStyle name="Normal 4 122" xfId="1933" xr:uid="{1D2519D2-BADD-4B2A-A7AF-63729D9D32BA}"/>
    <cellStyle name="Normal 4 123" xfId="1934" xr:uid="{E6D7D432-BD51-491A-AA3B-66371622328E}"/>
    <cellStyle name="Normal 4 124" xfId="1935" xr:uid="{E7561AC2-2A34-447E-B1E5-15DE24DF249D}"/>
    <cellStyle name="Normal 4 125" xfId="1936" xr:uid="{328902BF-84AE-44A3-B99A-27E6F894C5F0}"/>
    <cellStyle name="Normal 4 126" xfId="1937" xr:uid="{781086E4-AC7A-4C3E-9631-D58D4780E923}"/>
    <cellStyle name="Normal 4 127" xfId="1938" xr:uid="{DFE54082-2688-4B3F-9DB8-CC6D6DDC23C5}"/>
    <cellStyle name="Normal 4 128" xfId="1939" xr:uid="{DFF6EFB9-855D-4034-82A8-1ACA86020A43}"/>
    <cellStyle name="Normal 4 129" xfId="1940" xr:uid="{7E8C20E8-71FF-4A26-A15F-AE23F777DC2D}"/>
    <cellStyle name="Normal 4 13" xfId="1941" xr:uid="{4C1EFA80-BB55-4991-84DA-A9FC9C7D92F8}"/>
    <cellStyle name="Normal 4 130" xfId="1942" xr:uid="{04AA8628-F31F-4F3B-AD13-EBD4BA0C26A8}"/>
    <cellStyle name="Normal 4 131" xfId="1943" xr:uid="{B0DB7B70-5FF0-4EFF-B309-512F43595A48}"/>
    <cellStyle name="Normal 4 132" xfId="1944" xr:uid="{B6B04796-0EE3-4996-AF4B-0EB00EDC312E}"/>
    <cellStyle name="Normal 4 133" xfId="1945" xr:uid="{F6EA67CD-2253-4CDF-B5C6-46E15B82D20D}"/>
    <cellStyle name="Normal 4 134" xfId="1946" xr:uid="{773BCE09-DCFE-4BC6-8171-A1AD35DDCC8C}"/>
    <cellStyle name="Normal 4 135" xfId="1947" xr:uid="{D2869E7B-B0DD-4B2D-9D19-815C63FEEFA2}"/>
    <cellStyle name="Normal 4 136" xfId="1948" xr:uid="{A1C6558C-7FB9-4A96-B12F-486ADB315CBD}"/>
    <cellStyle name="Normal 4 137" xfId="1949" xr:uid="{8E15D4A8-0E3F-408E-A8C0-F705F4669B56}"/>
    <cellStyle name="Normal 4 138" xfId="1950" xr:uid="{318887A1-435E-4445-A85C-0EC7C0A0CE09}"/>
    <cellStyle name="Normal 4 139" xfId="1951" xr:uid="{F3C3B8F6-E295-4143-B0D1-39A58720EEC4}"/>
    <cellStyle name="Normal 4 14" xfId="1952" xr:uid="{488B519E-32DD-436B-A65A-39AD64E53AFB}"/>
    <cellStyle name="Normal 4 140" xfId="1953" xr:uid="{5EF7226A-9D6B-4036-B9B0-878F062C3C43}"/>
    <cellStyle name="Normal 4 141" xfId="1954" xr:uid="{A85BB12A-2B78-412E-A1E2-A3246A48796D}"/>
    <cellStyle name="Normal 4 142" xfId="1955" xr:uid="{C543E519-692F-4B55-9E89-7189E088A7DC}"/>
    <cellStyle name="Normal 4 143" xfId="1956" xr:uid="{E8C8F866-36F9-4CE5-B1EF-D6B07ED51316}"/>
    <cellStyle name="Normal 4 144" xfId="1957" xr:uid="{0994E025-26B1-48AF-A202-647F3D03AD0F}"/>
    <cellStyle name="Normal 4 145" xfId="1958" xr:uid="{B1E63C04-A1C0-4006-99C4-6F9D9C7273B5}"/>
    <cellStyle name="Normal 4 146" xfId="1959" xr:uid="{00F88DC0-C1AD-4816-8593-8E16DC6D079A}"/>
    <cellStyle name="Normal 4 147" xfId="1960" xr:uid="{DFB465B0-DF04-403B-B6CC-6B1C5B4F7452}"/>
    <cellStyle name="Normal 4 148" xfId="1961" xr:uid="{A814F6F5-92B5-4D28-BB43-A6093B2B50EA}"/>
    <cellStyle name="Normal 4 149" xfId="1962" xr:uid="{EB6CFE55-5CEF-486E-AE61-B83620CD3C6D}"/>
    <cellStyle name="Normal 4 15" xfId="1963" xr:uid="{4E1B472A-FCC5-4A56-A789-CA5363F5A3CA}"/>
    <cellStyle name="Normal 4 150" xfId="1964" xr:uid="{2F2E2694-786F-4368-A17A-55E11D9CFDBB}"/>
    <cellStyle name="Normal 4 151" xfId="1965" xr:uid="{863ECC8D-60EB-45FD-927D-93ABA2859451}"/>
    <cellStyle name="Normal 4 152" xfId="1966" xr:uid="{6A7FD2E2-667A-46F9-939B-D0F3B3DA0734}"/>
    <cellStyle name="Normal 4 153" xfId="1967" xr:uid="{040862C2-F7A2-4132-BCDF-6709AE8D6B57}"/>
    <cellStyle name="Normal 4 154" xfId="1968" xr:uid="{21E8FE3A-1BA1-4627-A9CB-5BFFA1667474}"/>
    <cellStyle name="Normal 4 155" xfId="1969" xr:uid="{99B6F52A-8249-4DAA-B004-67F002AE60E2}"/>
    <cellStyle name="Normal 4 156" xfId="1970" xr:uid="{FA80E582-F9C6-457D-97C4-80DCA47396CB}"/>
    <cellStyle name="Normal 4 157" xfId="1971" xr:uid="{F0382C8C-4F16-4931-929A-03AED21AD0A1}"/>
    <cellStyle name="Normal 4 158" xfId="1972" xr:uid="{150F3537-72E3-4BF6-A600-E5F80D3DF77A}"/>
    <cellStyle name="Normal 4 159" xfId="1973" xr:uid="{B8255BC2-4A98-42D1-B53A-A44F074778BB}"/>
    <cellStyle name="Normal 4 16" xfId="1974" xr:uid="{FDE6938B-913D-4895-AD78-B7C9D9C7C742}"/>
    <cellStyle name="Normal 4 160" xfId="1975" xr:uid="{45B01A57-6868-4D01-8A67-D59F0283CD04}"/>
    <cellStyle name="Normal 4 161" xfId="1976" xr:uid="{635774F1-6EA5-4D82-9EE1-F2194A0D382D}"/>
    <cellStyle name="Normal 4 162" xfId="1977" xr:uid="{D1637025-32D2-4A1E-B9B4-217A7770ABA4}"/>
    <cellStyle name="Normal 4 163" xfId="1978" xr:uid="{583D29B3-0351-42C0-8BDB-D1BC0EDDA245}"/>
    <cellStyle name="Normal 4 164" xfId="1979" xr:uid="{0D38379A-A6FC-426B-9643-B58776029708}"/>
    <cellStyle name="Normal 4 165" xfId="1980" xr:uid="{D3D71B74-67CF-487F-874D-F9EEF55BDCE7}"/>
    <cellStyle name="Normal 4 166" xfId="1981" xr:uid="{DFA4E071-9912-44D1-994E-A17AA1582248}"/>
    <cellStyle name="Normal 4 167" xfId="1982" xr:uid="{F8C92691-D95A-4218-9662-10C9E132394F}"/>
    <cellStyle name="Normal 4 168" xfId="1983" xr:uid="{F3D4CF43-A1D3-4EDA-8B13-9B51CB3D4849}"/>
    <cellStyle name="Normal 4 169" xfId="1984" xr:uid="{F05EB519-D573-4B74-A9C5-F139B1BB9B34}"/>
    <cellStyle name="Normal 4 17" xfId="1985" xr:uid="{C4B3CC15-79EC-49C7-B83D-FE07F682CB46}"/>
    <cellStyle name="Normal 4 170" xfId="1986" xr:uid="{5D1C6DC0-1144-418C-B522-78E882BC4656}"/>
    <cellStyle name="Normal 4 171" xfId="1987" xr:uid="{4D6A5CB1-DF19-4173-A455-9E6584488F9D}"/>
    <cellStyle name="Normal 4 172" xfId="1988" xr:uid="{095EA9FD-AAB7-44FB-85D4-90DCCB184A19}"/>
    <cellStyle name="Normal 4 173" xfId="1989" xr:uid="{4EE3E0C8-C120-4837-B499-6037393195CB}"/>
    <cellStyle name="Normal 4 174" xfId="1990" xr:uid="{C221525C-4B68-4885-9B52-B12FA6F560EE}"/>
    <cellStyle name="Normal 4 175" xfId="1991" xr:uid="{BC7DFCDF-8336-4031-9B2F-49CDEA6EFBD7}"/>
    <cellStyle name="Normal 4 176" xfId="1992" xr:uid="{EFA2B155-C2D5-4680-969F-C9F2672B0CB6}"/>
    <cellStyle name="Normal 4 177" xfId="1993" xr:uid="{1CF5576A-E2B8-4F7D-B288-682C9CC23CD9}"/>
    <cellStyle name="Normal 4 178" xfId="1994" xr:uid="{E6D5E3F5-EAAE-4BE4-8F68-ADC9F7479415}"/>
    <cellStyle name="Normal 4 179" xfId="1995" xr:uid="{EDE76AE3-F7DF-49AA-B912-EF1AFEED5284}"/>
    <cellStyle name="Normal 4 18" xfId="1996" xr:uid="{98941746-AF48-4058-A6CD-1C476DF7D559}"/>
    <cellStyle name="Normal 4 180" xfId="1997" xr:uid="{0F490522-BD17-482A-A0B4-48B7A9C6BF20}"/>
    <cellStyle name="Normal 4 181" xfId="1998" xr:uid="{95BAD014-422A-4E05-82A5-8C4E522A96CB}"/>
    <cellStyle name="Normal 4 182" xfId="1999" xr:uid="{96FF7A50-777E-4BB8-944A-3A4A325D9B74}"/>
    <cellStyle name="Normal 4 183" xfId="2000" xr:uid="{ACB076B3-1EE3-4120-B8A2-0A0B4A932C3B}"/>
    <cellStyle name="Normal 4 184" xfId="2001" xr:uid="{A44FA89E-2EBC-4523-8ECD-3B84E02922D8}"/>
    <cellStyle name="Normal 4 185" xfId="2002" xr:uid="{3FE1CFD4-02D3-4657-A2E8-2B46657ABC5D}"/>
    <cellStyle name="Normal 4 186" xfId="2003" xr:uid="{E53EBF4D-E6EC-4F18-B9F9-4B2D930379E8}"/>
    <cellStyle name="Normal 4 187" xfId="2004" xr:uid="{A259F58B-4E50-479D-83A4-52077F726456}"/>
    <cellStyle name="Normal 4 188" xfId="2005" xr:uid="{E3624A92-94D1-4573-B3F4-3C5B4CE86461}"/>
    <cellStyle name="Normal 4 189" xfId="2006" xr:uid="{53872084-7476-406B-9F30-6994EF2B9817}"/>
    <cellStyle name="Normal 4 19" xfId="2007" xr:uid="{8036D1D6-CDBD-4A90-A050-A43E03A2C973}"/>
    <cellStyle name="Normal 4 190" xfId="2008" xr:uid="{D08F7AED-C37C-4D0F-9F14-513BFE67E738}"/>
    <cellStyle name="Normal 4 191" xfId="2009" xr:uid="{F5876933-51D5-4533-ADEF-1672F05EAE37}"/>
    <cellStyle name="Normal 4 192" xfId="2010" xr:uid="{1C144479-F04C-4A69-9B03-7A40A20CA1C4}"/>
    <cellStyle name="Normal 4 193" xfId="2011" xr:uid="{933DB37D-1EDD-4FCF-9EB3-C1018A88123B}"/>
    <cellStyle name="Normal 4 194" xfId="2012" xr:uid="{AB9ED8FC-5A17-4BE0-88FC-1F9E65B25C2D}"/>
    <cellStyle name="Normal 4 195" xfId="2013" xr:uid="{0986C583-A633-457B-9079-56756581C2F6}"/>
    <cellStyle name="Normal 4 196" xfId="2014" xr:uid="{3002AB5C-66EE-4449-9B2D-05A04E720027}"/>
    <cellStyle name="Normal 4 197" xfId="2015" xr:uid="{C204AA56-2314-462E-9B71-F59D35EE9BE9}"/>
    <cellStyle name="Normal 4 198" xfId="2016" xr:uid="{6A9CE9D9-53F8-4082-B131-D47DD29CE005}"/>
    <cellStyle name="Normal 4 199" xfId="2017" xr:uid="{868CEA01-11A8-4B23-B9B8-55E52156E763}"/>
    <cellStyle name="Normal 4 2" xfId="2018" xr:uid="{0C9980C5-DB34-4F2D-90D8-2A3C1367A909}"/>
    <cellStyle name="Normal 4 20" xfId="2019" xr:uid="{530AF4DF-19B4-443B-830B-B562085277C9}"/>
    <cellStyle name="Normal 4 200" xfId="2020" xr:uid="{E97AF1CA-8094-4A11-AE29-A36E44EF9FBA}"/>
    <cellStyle name="Normal 4 201" xfId="2021" xr:uid="{F3C10F8B-2170-45DA-BF69-59622FA7B347}"/>
    <cellStyle name="Normal 4 202" xfId="2022" xr:uid="{038CD093-57B4-46C1-B1BC-CBEC96BD11E1}"/>
    <cellStyle name="Normal 4 203" xfId="2023" xr:uid="{D5EB75F3-A4C9-48AD-BA4F-A6B2F6A594E5}"/>
    <cellStyle name="Normal 4 204" xfId="2024" xr:uid="{DBC4D432-7189-4645-BD03-E3144071B538}"/>
    <cellStyle name="Normal 4 205" xfId="2025" xr:uid="{89BC1615-7D02-4CDA-9D2F-39A4AD2D8F47}"/>
    <cellStyle name="Normal 4 206" xfId="2026" xr:uid="{132A7006-FD3A-4C4B-B7E8-8E91A2D4721C}"/>
    <cellStyle name="Normal 4 207" xfId="2027" xr:uid="{016F76EB-A8D4-4FE6-B609-64E234E25519}"/>
    <cellStyle name="Normal 4 208" xfId="2028" xr:uid="{5CB6D9BB-2EF4-40BD-AD84-11A9BB6C4624}"/>
    <cellStyle name="Normal 4 209" xfId="2029" xr:uid="{8820BFD1-B358-484F-BEC6-4EA99D721997}"/>
    <cellStyle name="Normal 4 21" xfId="2030" xr:uid="{EBF3FA43-AF4C-4BF1-A262-5F4B769A2ADA}"/>
    <cellStyle name="Normal 4 210" xfId="2031" xr:uid="{A8F35E7B-E1BC-4A7B-8EBE-344C53F8F82C}"/>
    <cellStyle name="Normal 4 211" xfId="2032" xr:uid="{96D8560E-1755-4FFD-98C0-BBB17828A0BA}"/>
    <cellStyle name="Normal 4 212" xfId="2033" xr:uid="{832AE7B4-A009-43E7-BD5A-0BF0B35C2E97}"/>
    <cellStyle name="Normal 4 213" xfId="2034" xr:uid="{FC8DD01A-8727-4402-BA29-BCE7E94418F7}"/>
    <cellStyle name="Normal 4 214" xfId="2035" xr:uid="{02321AEF-74E8-4174-886D-8A29146B4D50}"/>
    <cellStyle name="Normal 4 215" xfId="2036" xr:uid="{A085ADFB-8F17-4667-BF20-DB02EE815841}"/>
    <cellStyle name="Normal 4 216" xfId="2037" xr:uid="{87155AA6-2A6C-494F-8BA6-604D2A70BA1F}"/>
    <cellStyle name="Normal 4 217" xfId="2038" xr:uid="{73C4343F-1D8C-48E2-B4A2-C172958FF8E9}"/>
    <cellStyle name="Normal 4 218" xfId="2039" xr:uid="{B30142F2-54A9-4C99-A99A-376AF1684106}"/>
    <cellStyle name="Normal 4 219" xfId="2040" xr:uid="{8885BD19-6C66-48E7-8099-31D489AA358F}"/>
    <cellStyle name="Normal 4 22" xfId="2041" xr:uid="{5034A297-3A6E-4C7A-BA45-E1CB58F5C07B}"/>
    <cellStyle name="Normal 4 220" xfId="2042" xr:uid="{2C0CC34D-7DF6-4B49-A0C2-308310086982}"/>
    <cellStyle name="Normal 4 221" xfId="2043" xr:uid="{99FF2A5D-A1A5-4568-9BE3-1D90053FF7F3}"/>
    <cellStyle name="Normal 4 222" xfId="2044" xr:uid="{B0111274-50F6-46A1-8699-91239C050D1C}"/>
    <cellStyle name="Normal 4 223" xfId="2045" xr:uid="{78CA75BF-8C7B-41C9-82C0-934C94DD1B7B}"/>
    <cellStyle name="Normal 4 224" xfId="2046" xr:uid="{AC47FDA8-51F3-4BF8-A473-01F16207B4E5}"/>
    <cellStyle name="Normal 4 225" xfId="2047" xr:uid="{7B810A63-A246-4D29-8878-2E893B36B34D}"/>
    <cellStyle name="Normal 4 226" xfId="2048" xr:uid="{E158D9B3-6697-4A0F-BBAF-21F5C9903767}"/>
    <cellStyle name="Normal 4 227" xfId="2049" xr:uid="{52CF9DC6-C4B0-4B3B-9BB9-37A746301EDA}"/>
    <cellStyle name="Normal 4 228" xfId="2050" xr:uid="{F81DBF51-2C19-4A94-A4FF-22183E355B79}"/>
    <cellStyle name="Normal 4 229" xfId="2051" xr:uid="{F4EA2C49-E117-4CD0-A2EF-B143B9170797}"/>
    <cellStyle name="Normal 4 23" xfId="2052" xr:uid="{B420A026-F049-4D0D-BC7E-E3BA3C606D44}"/>
    <cellStyle name="Normal 4 230" xfId="2053" xr:uid="{BF285298-699E-43CB-9EC6-375038FD28E0}"/>
    <cellStyle name="Normal 4 231" xfId="2054" xr:uid="{2EB8FF27-BD5A-4460-A53D-5E1BCBE96A94}"/>
    <cellStyle name="Normal 4 232" xfId="2055" xr:uid="{A481A5D4-6680-4DDB-B264-B7DE2DFBEDAE}"/>
    <cellStyle name="Normal 4 233" xfId="2056" xr:uid="{65DAD432-B679-462D-B0CE-BD5C0F60F178}"/>
    <cellStyle name="Normal 4 234" xfId="2057" xr:uid="{C0FBE2CE-4F5E-4F78-9A5D-E492410F7A11}"/>
    <cellStyle name="Normal 4 235" xfId="2058" xr:uid="{4A9A7F23-7340-43FD-B891-DCA743ADF22B}"/>
    <cellStyle name="Normal 4 236" xfId="2059" xr:uid="{B90A79DD-126A-4C9E-B6C6-D7181568DCD9}"/>
    <cellStyle name="Normal 4 237" xfId="2060" xr:uid="{08A4AC56-F3B4-4AD3-B5D5-34268507F244}"/>
    <cellStyle name="Normal 4 238" xfId="2061" xr:uid="{E0BA1FF8-AF9C-420F-9048-7645FE8DA43E}"/>
    <cellStyle name="Normal 4 239" xfId="2062" xr:uid="{F0D38CA9-4B58-44C2-84A3-EA8EB2A4C8FD}"/>
    <cellStyle name="Normal 4 24" xfId="2063" xr:uid="{BABAAB2B-3D97-4BD5-B896-6D8D7BF81EF0}"/>
    <cellStyle name="Normal 4 240" xfId="2064" xr:uid="{23CB0191-099A-4A25-8592-DB2B77F7470F}"/>
    <cellStyle name="Normal 4 241" xfId="2065" xr:uid="{3769E959-F7E3-4AAD-B8C8-9F2363B680D2}"/>
    <cellStyle name="Normal 4 242" xfId="2066" xr:uid="{989FDB91-4B46-4896-A98B-6C047235318E}"/>
    <cellStyle name="Normal 4 243" xfId="2067" xr:uid="{C0BDCE82-E7D6-4A3A-8CDA-7315CB257DE4}"/>
    <cellStyle name="Normal 4 244" xfId="2068" xr:uid="{D2F3F3C0-73A0-473B-8BCE-3435794BFCFE}"/>
    <cellStyle name="Normal 4 245" xfId="2069" xr:uid="{ADA341C9-BB66-4B4A-BA9E-E9BD8BDB3E97}"/>
    <cellStyle name="Normal 4 246" xfId="2070" xr:uid="{ED01BF80-14D8-46CE-A449-4997573CB2F7}"/>
    <cellStyle name="Normal 4 247" xfId="2071" xr:uid="{377FAC67-9ACC-465D-B10B-469F67BE87FA}"/>
    <cellStyle name="Normal 4 248" xfId="2072" xr:uid="{A8E4C7D0-1FA6-4817-89D7-BF1882B0495B}"/>
    <cellStyle name="Normal 4 249" xfId="2073" xr:uid="{403BE5A4-25D0-42F8-964A-DD4170F772AC}"/>
    <cellStyle name="Normal 4 25" xfId="2074" xr:uid="{0900350F-788B-4431-B19A-D6002683B3F6}"/>
    <cellStyle name="Normal 4 250" xfId="2075" xr:uid="{B5DF201A-D68D-4BDA-A5D2-260AA86F0128}"/>
    <cellStyle name="Normal 4 251" xfId="2076" xr:uid="{839B667E-C965-4D4B-98D3-50B4973EE5B7}"/>
    <cellStyle name="Normal 4 252" xfId="2077" xr:uid="{E54BB9F3-527C-4C17-A905-8C44D27A639F}"/>
    <cellStyle name="Normal 4 253" xfId="2078" xr:uid="{D28EDD73-4CD6-4842-9DDE-31071134615C}"/>
    <cellStyle name="Normal 4 254" xfId="2079" xr:uid="{C8A7247B-A026-4714-8689-6218F756E81A}"/>
    <cellStyle name="Normal 4 255" xfId="2080" xr:uid="{99C3F84C-D9C7-4671-BDE3-4FDDF311D82F}"/>
    <cellStyle name="Normal 4 26" xfId="2081" xr:uid="{7978426A-9C9E-4EAB-A608-A89AD5957B99}"/>
    <cellStyle name="Normal 4 27" xfId="2082" xr:uid="{46656F80-580A-4CA1-9D8E-62F720A93BC9}"/>
    <cellStyle name="Normal 4 28" xfId="2083" xr:uid="{637B2C0A-EE96-4C12-8FA4-24A7BAC4AC58}"/>
    <cellStyle name="Normal 4 29" xfId="2084" xr:uid="{6F962CE0-16AA-4079-B6E3-7CF942420608}"/>
    <cellStyle name="Normal 4 3" xfId="2085" xr:uid="{84798EE4-5C24-44CD-B88F-E16A69D7A3AC}"/>
    <cellStyle name="Normal 4 30" xfId="2086" xr:uid="{685AA657-BE9D-48F6-99D8-87017D4A539B}"/>
    <cellStyle name="Normal 4 31" xfId="2087" xr:uid="{ABF959E7-FC1F-40A4-A8A1-3EDC9ED8C0C0}"/>
    <cellStyle name="Normal 4 32" xfId="2088" xr:uid="{7E3DBA24-AD60-4C2D-BEBF-8B151A7C7A25}"/>
    <cellStyle name="Normal 4 33" xfId="2089" xr:uid="{5A9BD731-A64E-421A-82DA-619CDD7CA8A5}"/>
    <cellStyle name="Normal 4 34" xfId="2090" xr:uid="{AC35EE34-3FDE-4D05-A07A-7D3F2EA76315}"/>
    <cellStyle name="Normal 4 35" xfId="2091" xr:uid="{6FCCA068-2BD1-4931-BCD5-8C9F9B2615A3}"/>
    <cellStyle name="Normal 4 36" xfId="2092" xr:uid="{9B79CCFB-B59A-49E9-B7D2-E1EA02F89686}"/>
    <cellStyle name="Normal 4 37" xfId="2093" xr:uid="{F6A8CCD2-CA65-4027-AE39-6633098B5383}"/>
    <cellStyle name="Normal 4 38" xfId="2094" xr:uid="{3ABCDBC0-677F-487E-A0CE-434FA8367BA4}"/>
    <cellStyle name="Normal 4 39" xfId="2095" xr:uid="{B81DF583-C0BF-4E3D-99DD-663C88D2F009}"/>
    <cellStyle name="Normal 4 4" xfId="2096" xr:uid="{449FD42B-7B9C-4454-92E3-0A2175799331}"/>
    <cellStyle name="Normal 4 40" xfId="2097" xr:uid="{70FDAC07-A8BE-46B9-B7CE-C6308F76FCEB}"/>
    <cellStyle name="Normal 4 41" xfId="2098" xr:uid="{3393AD17-7601-4DFB-85EE-F58DEB073604}"/>
    <cellStyle name="Normal 4 42" xfId="2099" xr:uid="{936CA435-78AE-4324-855E-79741C87A5A5}"/>
    <cellStyle name="Normal 4 43" xfId="2100" xr:uid="{CE2D4935-99EE-4BB8-BA47-B6CB615722B3}"/>
    <cellStyle name="Normal 4 44" xfId="2101" xr:uid="{DDD840D6-D2BC-47F2-8EDC-09445B9D1628}"/>
    <cellStyle name="Normal 4 45" xfId="2102" xr:uid="{6B882D29-58C7-420F-9485-FF27496087CD}"/>
    <cellStyle name="Normal 4 46" xfId="2103" xr:uid="{83164F27-2ABF-4D9F-A0DA-5A064FC7A6FA}"/>
    <cellStyle name="Normal 4 47" xfId="2104" xr:uid="{C22DE1EC-5138-4DA9-B610-7F915FAA2277}"/>
    <cellStyle name="Normal 4 48" xfId="2105" xr:uid="{E182FD09-D617-4649-BC73-7B6250F06677}"/>
    <cellStyle name="Normal 4 49" xfId="2106" xr:uid="{C32EB3DE-A992-4391-872A-544D19C04947}"/>
    <cellStyle name="Normal 4 5" xfId="2107" xr:uid="{34A83E1C-4205-42CB-A6A3-6F52AD0E7FFF}"/>
    <cellStyle name="Normal 4 50" xfId="2108" xr:uid="{D5B56D2D-5223-4ECC-80A6-BD2E60975088}"/>
    <cellStyle name="Normal 4 51" xfId="2109" xr:uid="{37A071AE-EE12-448B-AD38-6A9DC5021934}"/>
    <cellStyle name="Normal 4 52" xfId="2110" xr:uid="{EE999111-3B35-4D97-8C38-2BB94A1EB72D}"/>
    <cellStyle name="Normal 4 53" xfId="2111" xr:uid="{998BC6E5-FD92-4FBA-95B2-754DEA5A221D}"/>
    <cellStyle name="Normal 4 54" xfId="2112" xr:uid="{64144C7A-143A-4C9D-AA9B-7A32B91E4A7B}"/>
    <cellStyle name="Normal 4 55" xfId="2113" xr:uid="{0DA16762-0A11-4722-BFD1-9567BFA157D3}"/>
    <cellStyle name="Normal 4 56" xfId="2114" xr:uid="{1D6DFA22-C15E-433F-B9F7-78716396958B}"/>
    <cellStyle name="Normal 4 57" xfId="2115" xr:uid="{4A62F5D0-1A16-4C3F-B12A-4AC6FC382A92}"/>
    <cellStyle name="Normal 4 58" xfId="2116" xr:uid="{7F64B3A7-4AAA-47C8-AC38-984CB3C17F8C}"/>
    <cellStyle name="Normal 4 59" xfId="2117" xr:uid="{0F241D0E-12CE-41DA-81B8-B69E1671FF29}"/>
    <cellStyle name="Normal 4 6" xfId="2118" xr:uid="{02BB46E5-6B52-4733-BA4A-10E142C8622A}"/>
    <cellStyle name="Normal 4 60" xfId="2119" xr:uid="{379BD7D1-12AA-4861-B7BF-161BBC855604}"/>
    <cellStyle name="Normal 4 61" xfId="2120" xr:uid="{8F3DC2BD-32E5-48A5-A1F2-4E3B08BA4351}"/>
    <cellStyle name="Normal 4 62" xfId="2121" xr:uid="{F3B23E07-E073-471D-AECA-1CF14B4BEA32}"/>
    <cellStyle name="Normal 4 63" xfId="2122" xr:uid="{6EF730D3-3509-49D4-BA6F-F87F173CA76A}"/>
    <cellStyle name="Normal 4 64" xfId="2123" xr:uid="{CF6D5149-F595-42A8-B22B-B678298AD8E1}"/>
    <cellStyle name="Normal 4 65" xfId="2124" xr:uid="{A75C4DE3-4BB7-44D1-ADB0-F8C3C1359A9B}"/>
    <cellStyle name="Normal 4 66" xfId="2125" xr:uid="{C9A3F4E1-3A98-4AC1-8290-9519F1E20B81}"/>
    <cellStyle name="Normal 4 67" xfId="2126" xr:uid="{C7171F8B-F430-4F34-94F9-FA1D16EBD555}"/>
    <cellStyle name="Normal 4 68" xfId="2127" xr:uid="{ED91F8C2-1447-4DD4-A168-800E693C34A0}"/>
    <cellStyle name="Normal 4 69" xfId="2128" xr:uid="{670236CE-DB66-453B-9B15-CCB270D1991E}"/>
    <cellStyle name="Normal 4 7" xfId="2129" xr:uid="{050F9BE5-7794-4727-9D1A-22F91766FDE0}"/>
    <cellStyle name="Normal 4 70" xfId="2130" xr:uid="{DEAAB432-28E0-4E23-BA25-7F5694B1CE4F}"/>
    <cellStyle name="Normal 4 71" xfId="2131" xr:uid="{EBDC004D-C092-452C-9E3C-D16A06193E39}"/>
    <cellStyle name="Normal 4 72" xfId="2132" xr:uid="{2364A0AD-AD8F-4D41-8899-F90D58D57FA2}"/>
    <cellStyle name="Normal 4 73" xfId="2133" xr:uid="{96657FBA-381E-40A0-8D86-10B8B5BA6E0D}"/>
    <cellStyle name="Normal 4 74" xfId="2134" xr:uid="{0FBAC2DC-FCF5-49D2-BF86-37A513B93494}"/>
    <cellStyle name="Normal 4 75" xfId="2135" xr:uid="{B6100519-BB3B-4135-9A01-ABD29D68B567}"/>
    <cellStyle name="Normal 4 76" xfId="2136" xr:uid="{6DA5872B-BF49-4505-9390-42E894E8E827}"/>
    <cellStyle name="Normal 4 77" xfId="2137" xr:uid="{28CA17EA-F63F-411B-B92B-89D67CFA52E4}"/>
    <cellStyle name="Normal 4 78" xfId="2138" xr:uid="{81DF1AF5-76A6-4C96-BC80-6DE986D67E1C}"/>
    <cellStyle name="Normal 4 79" xfId="2139" xr:uid="{5A21F283-36BC-42A7-8564-479F28643D33}"/>
    <cellStyle name="Normal 4 8" xfId="2140" xr:uid="{3B1F5B83-C6F3-491F-9E33-F0EDCACB0377}"/>
    <cellStyle name="Normal 4 80" xfId="2141" xr:uid="{3DBFE7CE-C48C-4672-9ACC-A77BCAFE6AEC}"/>
    <cellStyle name="Normal 4 81" xfId="2142" xr:uid="{4BC03930-54D4-4AE2-A8CC-75DF401BE5A0}"/>
    <cellStyle name="Normal 4 82" xfId="2143" xr:uid="{65D7A862-F9BB-4D23-A773-D40395B98AE6}"/>
    <cellStyle name="Normal 4 83" xfId="2144" xr:uid="{83D0B757-EF38-4E5B-9EF9-45B668D6C46A}"/>
    <cellStyle name="Normal 4 84" xfId="2145" xr:uid="{1513CF17-7334-45DD-AC4A-12FFC8B3DB1B}"/>
    <cellStyle name="Normal 4 85" xfId="2146" xr:uid="{F3357734-703C-48C8-8CEC-CB7DD70B6C88}"/>
    <cellStyle name="Normal 4 86" xfId="2147" xr:uid="{7CA0FC81-0BE1-4B52-9C12-2EF005D60134}"/>
    <cellStyle name="Normal 4 87" xfId="2148" xr:uid="{FD5203F5-4238-4D84-B6E8-AFEA25813BD6}"/>
    <cellStyle name="Normal 4 88" xfId="2149" xr:uid="{2C13FC8A-8270-4DD4-8A89-1BFB42919AC1}"/>
    <cellStyle name="Normal 4 89" xfId="2150" xr:uid="{8DD2B594-A0F7-4EFE-9A1D-2F5787B47432}"/>
    <cellStyle name="Normal 4 9" xfId="2151" xr:uid="{0DA5C499-49C4-4B64-86CC-8877586BE57D}"/>
    <cellStyle name="Normal 4 90" xfId="2152" xr:uid="{4D35C4D6-118B-4745-A16F-B25DCD8494E3}"/>
    <cellStyle name="Normal 4 91" xfId="2153" xr:uid="{E80CAF39-A052-437D-98E9-C4EB24240E40}"/>
    <cellStyle name="Normal 4 92" xfId="2154" xr:uid="{CD8C4570-72E7-4A3B-8692-AFF6CAC6B37A}"/>
    <cellStyle name="Normal 4 93" xfId="2155" xr:uid="{2EAF865D-7C5B-4675-8CA3-54AE68DB0741}"/>
    <cellStyle name="Normal 4 94" xfId="2156" xr:uid="{F687AA80-9118-4C96-8FE2-0272FDD057A5}"/>
    <cellStyle name="Normal 4 95" xfId="2157" xr:uid="{22F6F819-F572-4B1A-AD5D-895C7AF0FF62}"/>
    <cellStyle name="Normal 4 96" xfId="2158" xr:uid="{907A620E-9DB0-4844-B56A-C5EC15BE105D}"/>
    <cellStyle name="Normal 4 97" xfId="2159" xr:uid="{56391E2A-D88C-4AB9-A1AC-6474895AB90C}"/>
    <cellStyle name="Normal 4 98" xfId="2160" xr:uid="{6590D84B-7484-4878-805F-AD4B3B2E59CE}"/>
    <cellStyle name="Normal 4 99" xfId="2161" xr:uid="{C2C45894-FCAD-425D-811B-CEBB58B912B9}"/>
    <cellStyle name="Normal 41" xfId="2162" xr:uid="{D691662A-85FE-4F5F-8371-C6981D6A66F0}"/>
    <cellStyle name="Normal 42" xfId="2163" xr:uid="{39CA3447-87EC-4520-855B-E258B693A8EB}"/>
    <cellStyle name="Normal 5 10" xfId="2164" xr:uid="{42FD6D09-44E4-46F2-A1AF-2F59CAC72D62}"/>
    <cellStyle name="Normal 5 11" xfId="2165" xr:uid="{D5452937-1EE1-4B34-BD7A-374C1002BDBB}"/>
    <cellStyle name="Normal 5 12" xfId="2166" xr:uid="{119F9DA6-D8BE-4751-9039-7D0752858148}"/>
    <cellStyle name="Normal 5 13" xfId="2167" xr:uid="{F1608343-D4D2-4EE1-AE25-ED00C939CEAF}"/>
    <cellStyle name="Normal 5 14" xfId="2168" xr:uid="{10C5B96F-0A18-4BEA-8D9F-E8CE52F3168F}"/>
    <cellStyle name="Normal 5 15" xfId="2169" xr:uid="{016234E2-E7A8-4EF3-BCA3-27F627ABB537}"/>
    <cellStyle name="Normal 5 16" xfId="2170" xr:uid="{A3681A35-EB32-4990-A703-FAD6D577808B}"/>
    <cellStyle name="Normal 5 17" xfId="2171" xr:uid="{22FE859D-2D23-4C35-B18C-C32F310A8D74}"/>
    <cellStyle name="Normal 5 18" xfId="2172" xr:uid="{39767F2A-E49F-4A13-9AFC-4CB76A7D9AEA}"/>
    <cellStyle name="Normal 5 19" xfId="2173" xr:uid="{D06C298B-8EC0-448E-BFD3-A4C11D648503}"/>
    <cellStyle name="Normal 5 2" xfId="2174" xr:uid="{19D83B94-B40E-43A2-84A8-3DCE827E07B0}"/>
    <cellStyle name="Normal 5 20" xfId="2175" xr:uid="{5FF1E264-64A2-4718-8DB9-8ED5055FD708}"/>
    <cellStyle name="Normal 5 21" xfId="2176" xr:uid="{45B5A765-7458-4D19-B014-03A6ED61598F}"/>
    <cellStyle name="Normal 5 22" xfId="2177" xr:uid="{13BFEE6D-D8D2-46A7-BB08-355A91C6BF98}"/>
    <cellStyle name="Normal 5 3" xfId="2178" xr:uid="{83535C4D-5EA0-48DA-BC88-BDF591A83450}"/>
    <cellStyle name="Normal 5 4" xfId="2179" xr:uid="{07EF2668-9899-4082-8D05-4095A003C91A}"/>
    <cellStyle name="Normal 5 5" xfId="2180" xr:uid="{065D47A0-423E-49A8-85A8-1E6205970FF6}"/>
    <cellStyle name="Normal 5 6" xfId="2181" xr:uid="{DED06E2A-9D87-4566-BA66-C42F3667367F}"/>
    <cellStyle name="Normal 5 7" xfId="2182" xr:uid="{E6327578-5D32-4A5F-BE60-D705F65CC9D3}"/>
    <cellStyle name="Normal 5 8" xfId="2183" xr:uid="{462F7492-6A8E-4DED-919B-C2563E6F77AC}"/>
    <cellStyle name="Normal 5 9" xfId="2184" xr:uid="{AC557600-C41B-40AD-9B81-D930E0C24F48}"/>
    <cellStyle name="Normal 6" xfId="2185" xr:uid="{9757EA97-DBD1-4BB3-8FA3-129DEB164AD0}"/>
    <cellStyle name="Normal 6 10" xfId="2186" xr:uid="{F27612F3-9706-4356-8AAA-35D84191C409}"/>
    <cellStyle name="Normal 6 100" xfId="2187" xr:uid="{BD1B1AA5-67D1-417A-BD95-91B51929D8DE}"/>
    <cellStyle name="Normal 6 101" xfId="2188" xr:uid="{A136A4CF-68CD-47C6-8DD3-CB500EADE9D2}"/>
    <cellStyle name="Normal 6 102" xfId="2189" xr:uid="{3FFDE7D3-49E8-4478-B3D8-34C96F1D2684}"/>
    <cellStyle name="Normal 6 103" xfId="2190" xr:uid="{2DDA2B37-2B7C-4DB8-BEDD-EF63725DA8E0}"/>
    <cellStyle name="Normal 6 104" xfId="2191" xr:uid="{33A52422-1694-4BD4-96B9-6DE818630ABF}"/>
    <cellStyle name="Normal 6 105" xfId="2192" xr:uid="{5E8B4169-BBAD-4E68-A78F-0534415DDC5E}"/>
    <cellStyle name="Normal 6 106" xfId="2193" xr:uid="{9BF429E2-A02F-4F23-B226-79224F213ECE}"/>
    <cellStyle name="Normal 6 107" xfId="2194" xr:uid="{65100C0B-E002-495D-B6CC-D0CD57A698E1}"/>
    <cellStyle name="Normal 6 108" xfId="2195" xr:uid="{61FA163F-ADFF-4A8D-8D99-D8392498D31A}"/>
    <cellStyle name="Normal 6 109" xfId="2196" xr:uid="{336ABEA0-499E-4B42-AB93-7BEA379E8D02}"/>
    <cellStyle name="Normal 6 11" xfId="2197" xr:uid="{63CFAB75-73AF-4C40-8540-4D54CCE332AF}"/>
    <cellStyle name="Normal 6 110" xfId="2198" xr:uid="{D8C3592F-BA7E-4679-918D-856718FBF54E}"/>
    <cellStyle name="Normal 6 111" xfId="2199" xr:uid="{DD70D53A-F442-4A73-990A-F7499AE5546B}"/>
    <cellStyle name="Normal 6 112" xfId="2200" xr:uid="{D0B52FF6-D6EF-49AE-8B2F-3D257B38E84C}"/>
    <cellStyle name="Normal 6 113" xfId="2201" xr:uid="{736D7B50-53D5-489E-A49F-E8B9CC5B8451}"/>
    <cellStyle name="Normal 6 114" xfId="2202" xr:uid="{BD1BF14D-9802-4100-8835-AECD19962B66}"/>
    <cellStyle name="Normal 6 115" xfId="2203" xr:uid="{D2CA9832-33D2-413B-AC20-BAF64D185396}"/>
    <cellStyle name="Normal 6 116" xfId="2204" xr:uid="{1B512B2C-10D8-45BA-9920-2637BB5B8568}"/>
    <cellStyle name="Normal 6 117" xfId="2205" xr:uid="{5A73FDF7-13B5-489D-9E89-FAB38B936B87}"/>
    <cellStyle name="Normal 6 118" xfId="2206" xr:uid="{83254671-538F-41BD-A0E3-6C6AC8BFA8DD}"/>
    <cellStyle name="Normal 6 119" xfId="2207" xr:uid="{1CB37600-A7F6-4D70-9CF1-CEF66F738012}"/>
    <cellStyle name="Normal 6 12" xfId="2208" xr:uid="{4175F459-576F-4BB3-8AE8-4F3BDBB05E03}"/>
    <cellStyle name="Normal 6 120" xfId="2209" xr:uid="{5AC585F3-BD66-4786-8B62-FA1E916D239E}"/>
    <cellStyle name="Normal 6 121" xfId="2210" xr:uid="{86BA1F0E-9419-4DD8-BB8B-D7A5B17470FB}"/>
    <cellStyle name="Normal 6 122" xfId="2211" xr:uid="{FF39DA6D-8ACC-4434-8E99-3F6A821D5F0E}"/>
    <cellStyle name="Normal 6 123" xfId="2212" xr:uid="{80048D95-0EDA-40D5-83AA-3A17F45428D7}"/>
    <cellStyle name="Normal 6 124" xfId="2213" xr:uid="{3C3C26EC-38B1-4425-9AE3-58E224BA4923}"/>
    <cellStyle name="Normal 6 125" xfId="2214" xr:uid="{21CFE074-EC83-4B28-8C35-48C3FE6FA570}"/>
    <cellStyle name="Normal 6 126" xfId="2215" xr:uid="{77EA8A7D-D70F-4245-9A6B-07AFB358D363}"/>
    <cellStyle name="Normal 6 127" xfId="2216" xr:uid="{3FB791C2-65F7-46EE-87F8-CE858B69F7E2}"/>
    <cellStyle name="Normal 6 128" xfId="2217" xr:uid="{0DA6CEBC-74CF-451B-B9F4-9480C41930F3}"/>
    <cellStyle name="Normal 6 129" xfId="2218" xr:uid="{418CFC7B-6A9B-4B40-BB0E-7C76A1BF20E2}"/>
    <cellStyle name="Normal 6 13" xfId="2219" xr:uid="{01ADD2A1-132D-4C7C-8E79-A398DAA912D7}"/>
    <cellStyle name="Normal 6 130" xfId="2220" xr:uid="{E89FEA3F-4DC9-4E51-BFBC-0B4B2022DC85}"/>
    <cellStyle name="Normal 6 131" xfId="2221" xr:uid="{89444FD3-D1CD-4177-9E0C-DE28D4011CE9}"/>
    <cellStyle name="Normal 6 132" xfId="2222" xr:uid="{3CF405A8-E304-428A-866C-AB83FBA4C1E3}"/>
    <cellStyle name="Normal 6 133" xfId="2223" xr:uid="{38B03D02-434B-428E-ABA8-E134FCB97EC0}"/>
    <cellStyle name="Normal 6 134" xfId="2224" xr:uid="{4C4D85E4-5462-419E-843C-C69358F10431}"/>
    <cellStyle name="Normal 6 135" xfId="2225" xr:uid="{143366D0-10B8-4186-AC74-F7DA3A4FBFD9}"/>
    <cellStyle name="Normal 6 136" xfId="2226" xr:uid="{76E698DB-2E6C-4D89-8DBE-FFCC890B8BD3}"/>
    <cellStyle name="Normal 6 137" xfId="2227" xr:uid="{40F59482-E5B9-4E72-B339-EA059B696013}"/>
    <cellStyle name="Normal 6 138" xfId="2228" xr:uid="{4B0616D7-3659-4EE3-9578-AE639CE4FBB7}"/>
    <cellStyle name="Normal 6 139" xfId="2229" xr:uid="{DB8A4F6A-E514-42AD-8224-D01928712AD9}"/>
    <cellStyle name="Normal 6 14" xfId="2230" xr:uid="{F1DEDD48-690E-4B0C-8F3A-F1BE588533B1}"/>
    <cellStyle name="Normal 6 140" xfId="2231" xr:uid="{4D36EAEA-B086-4291-AAF8-F3034D46BEC1}"/>
    <cellStyle name="Normal 6 141" xfId="2232" xr:uid="{93EFB597-E18E-411D-8624-B8108575D314}"/>
    <cellStyle name="Normal 6 142" xfId="2233" xr:uid="{62D38F5B-0B35-47E8-ADD3-B83E06D6017C}"/>
    <cellStyle name="Normal 6 143" xfId="2234" xr:uid="{0C027AF1-486B-4493-9455-8D6A5F779F88}"/>
    <cellStyle name="Normal 6 144" xfId="2235" xr:uid="{79E52DE8-3E36-46EE-AB33-BE3848D5FB79}"/>
    <cellStyle name="Normal 6 145" xfId="2236" xr:uid="{DC350DD5-7AAA-44FF-9FE4-1EEC13736A3A}"/>
    <cellStyle name="Normal 6 146" xfId="2237" xr:uid="{B6D10C7D-72FA-4F3D-851E-6B880131C455}"/>
    <cellStyle name="Normal 6 147" xfId="2238" xr:uid="{448DB3B3-2019-433E-B7F8-A71A615C7E75}"/>
    <cellStyle name="Normal 6 148" xfId="2239" xr:uid="{99F1A098-05B1-40CB-ADE8-2757E3F786E3}"/>
    <cellStyle name="Normal 6 149" xfId="2240" xr:uid="{DCD4F983-F67E-4B46-B1D1-018EFBE92F52}"/>
    <cellStyle name="Normal 6 15" xfId="2241" xr:uid="{8CA16B6E-F946-49C3-8F76-9AD87DD6D3F5}"/>
    <cellStyle name="Normal 6 150" xfId="2242" xr:uid="{DB3EBCAF-900A-441F-82C0-46BE22073880}"/>
    <cellStyle name="Normal 6 151" xfId="2243" xr:uid="{2E83B161-8455-462D-A7EC-C207C968A9EC}"/>
    <cellStyle name="Normal 6 152" xfId="2244" xr:uid="{A1C7236E-B539-449A-818B-74FA6687CF67}"/>
    <cellStyle name="Normal 6 153" xfId="2245" xr:uid="{DA396BCA-2318-4062-83C5-65C171A04E67}"/>
    <cellStyle name="Normal 6 154" xfId="2246" xr:uid="{250AB646-9E2C-47B7-98DE-8CAE324D13E4}"/>
    <cellStyle name="Normal 6 155" xfId="2247" xr:uid="{BC16A53E-09E6-4672-ADB2-D3588B1A2A32}"/>
    <cellStyle name="Normal 6 156" xfId="2248" xr:uid="{48E35499-F4A8-4031-9233-4B0A345A2239}"/>
    <cellStyle name="Normal 6 157" xfId="2249" xr:uid="{B291BBB3-6EAB-463B-A48C-D6D268A5115E}"/>
    <cellStyle name="Normal 6 158" xfId="2250" xr:uid="{2102AE02-88D1-4516-9C3D-EA8625FF84EC}"/>
    <cellStyle name="Normal 6 159" xfId="2251" xr:uid="{6B78CD07-491C-4FD2-BD22-02E3EC013A8C}"/>
    <cellStyle name="Normal 6 16" xfId="2252" xr:uid="{3E0D5113-4F8F-4AF5-B20E-C96DB8FFC212}"/>
    <cellStyle name="Normal 6 160" xfId="2253" xr:uid="{901446E5-FA87-4CB9-863D-8DD14271C5D7}"/>
    <cellStyle name="Normal 6 161" xfId="2254" xr:uid="{E8440102-E1B5-4470-950D-8F6F977B30CD}"/>
    <cellStyle name="Normal 6 162" xfId="2255" xr:uid="{18A92B39-57A3-47CA-82F3-951D7DD2E687}"/>
    <cellStyle name="Normal 6 163" xfId="2256" xr:uid="{AFDC8048-21F3-4506-A260-5B86E4F3FBF0}"/>
    <cellStyle name="Normal 6 164" xfId="2257" xr:uid="{AD7C1167-F2D4-41F6-A2A9-66BB0F2D0213}"/>
    <cellStyle name="Normal 6 165" xfId="2258" xr:uid="{3A6154BE-607E-48A2-99DE-058446E07F54}"/>
    <cellStyle name="Normal 6 166" xfId="2259" xr:uid="{ED825942-6590-451F-BD64-986CE29EDA32}"/>
    <cellStyle name="Normal 6 167" xfId="2260" xr:uid="{528A6C4B-DBFA-4C3B-AC47-0ECF5E265020}"/>
    <cellStyle name="Normal 6 168" xfId="2261" xr:uid="{4E66138B-87FC-40F6-AA66-9E21AD110AA4}"/>
    <cellStyle name="Normal 6 169" xfId="2262" xr:uid="{85C64F4B-BD54-449D-8D09-570697AE7F83}"/>
    <cellStyle name="Normal 6 17" xfId="2263" xr:uid="{FB32EDE0-359E-4188-820D-6D8F33CAD375}"/>
    <cellStyle name="Normal 6 170" xfId="2264" xr:uid="{F09E9D2D-2CF5-4223-A1CD-44A3A8583C2F}"/>
    <cellStyle name="Normal 6 171" xfId="2265" xr:uid="{802A22ED-5AB2-4707-B77C-00B6E3CB2CDB}"/>
    <cellStyle name="Normal 6 172" xfId="2266" xr:uid="{5AEEFD53-3030-4B1E-BBA2-5EA5C2536837}"/>
    <cellStyle name="Normal 6 173" xfId="2267" xr:uid="{B010D9B7-86A5-42FA-9A5C-1F3D31F9B9A2}"/>
    <cellStyle name="Normal 6 174" xfId="2268" xr:uid="{AD8AC9E1-2E57-4572-835C-FC0D1B6AC64F}"/>
    <cellStyle name="Normal 6 175" xfId="2269" xr:uid="{7DB93B6D-D686-4537-9173-278FAD306C17}"/>
    <cellStyle name="Normal 6 176" xfId="2270" xr:uid="{82C19633-B106-4967-8890-55C5B2F5F15E}"/>
    <cellStyle name="Normal 6 177" xfId="2271" xr:uid="{A5F2D70C-8745-4614-B7F7-CC4FC914AB7F}"/>
    <cellStyle name="Normal 6 178" xfId="2272" xr:uid="{CC5B403B-591F-4ADE-8D52-AD16ABD91436}"/>
    <cellStyle name="Normal 6 179" xfId="2273" xr:uid="{D34AF7E6-764A-4F36-AFC0-7FE3C92BC7EB}"/>
    <cellStyle name="Normal 6 18" xfId="2274" xr:uid="{A31D21F1-DF35-42C6-A23E-D4EB8A9DC336}"/>
    <cellStyle name="Normal 6 180" xfId="2275" xr:uid="{D06B19A6-D1D9-46CD-9173-084454CDCFE9}"/>
    <cellStyle name="Normal 6 181" xfId="2276" xr:uid="{9A24A286-9643-499D-99D9-42F3D0A15C65}"/>
    <cellStyle name="Normal 6 182" xfId="2277" xr:uid="{76139040-3D9B-4C38-99E1-2ECB85B9F42F}"/>
    <cellStyle name="Normal 6 183" xfId="2278" xr:uid="{A521388F-5FB8-4404-B959-2FDE1778756D}"/>
    <cellStyle name="Normal 6 184" xfId="2279" xr:uid="{0C06D2EE-CD16-48B7-8613-2A49F0FF0040}"/>
    <cellStyle name="Normal 6 185" xfId="2280" xr:uid="{025DB20A-68F4-4923-B7CE-E6C6123A7540}"/>
    <cellStyle name="Normal 6 186" xfId="2281" xr:uid="{592EEC94-B08E-44D1-92B7-B76F09ADE9A0}"/>
    <cellStyle name="Normal 6 187" xfId="2282" xr:uid="{630CA085-02C5-484A-A264-0BF2D745D529}"/>
    <cellStyle name="Normal 6 188" xfId="2283" xr:uid="{F7693522-EE69-4CC4-AAC3-1D89726F6BB6}"/>
    <cellStyle name="Normal 6 189" xfId="2284" xr:uid="{C166997B-50AE-4E68-B0EA-258A363051BA}"/>
    <cellStyle name="Normal 6 19" xfId="2285" xr:uid="{B9530EEA-0D24-40F5-9671-2F3C0619A9B6}"/>
    <cellStyle name="Normal 6 190" xfId="2286" xr:uid="{658B7EA1-7C28-46B1-BFE1-6A93393776AC}"/>
    <cellStyle name="Normal 6 191" xfId="2287" xr:uid="{4B009F89-C49A-454C-BBE5-BA1CD62E2F1B}"/>
    <cellStyle name="Normal 6 192" xfId="2288" xr:uid="{05853851-9E3E-43DD-A8B4-1A3C1A173BA3}"/>
    <cellStyle name="Normal 6 193" xfId="2289" xr:uid="{3B170256-455A-4525-B9B1-778F429BB074}"/>
    <cellStyle name="Normal 6 194" xfId="2290" xr:uid="{9327848F-D34C-4DA4-9503-2069EED77D96}"/>
    <cellStyle name="Normal 6 195" xfId="2291" xr:uid="{8BB75116-D046-4FBA-8509-5F9A90CE1A69}"/>
    <cellStyle name="Normal 6 196" xfId="2292" xr:uid="{7041E9DE-2E23-4744-868F-5E6C2F61E3D2}"/>
    <cellStyle name="Normal 6 197" xfId="2293" xr:uid="{9E892743-3041-49E0-81A2-64BED6882840}"/>
    <cellStyle name="Normal 6 198" xfId="2294" xr:uid="{1B5CBCBC-9AA0-486A-9EB2-BDC0B0AFFD60}"/>
    <cellStyle name="Normal 6 199" xfId="2295" xr:uid="{7BFC4D66-F5C4-4BC4-89EC-0D40B1A80100}"/>
    <cellStyle name="Normal 6 2" xfId="2296" xr:uid="{1BA960B4-94B0-4045-9087-BCD7E9A25ED2}"/>
    <cellStyle name="Normal 6 2 10" xfId="2297" xr:uid="{E01A7821-B204-4A30-890D-6C64CDBE62A8}"/>
    <cellStyle name="Normal 6 2 11" xfId="2298" xr:uid="{2AA79B4F-39A3-49F7-A4A8-BB65DA4E561D}"/>
    <cellStyle name="Normal 6 2 12" xfId="2299" xr:uid="{B5E5D1A0-8604-4C5E-9307-13E31C8F828C}"/>
    <cellStyle name="Normal 6 2 13" xfId="2300" xr:uid="{ED8BBD3D-079E-4C28-B659-B1857A405717}"/>
    <cellStyle name="Normal 6 2 14" xfId="2301" xr:uid="{54D8CE0E-6F98-43EE-8E38-90D9FD807B3D}"/>
    <cellStyle name="Normal 6 2 15" xfId="2302" xr:uid="{7E77AEAE-DBAE-4FB0-83B6-7876D0B4D6F1}"/>
    <cellStyle name="Normal 6 2 16" xfId="2303" xr:uid="{86B107CF-0B73-4FA8-9608-83FBD375918E}"/>
    <cellStyle name="Normal 6 2 17" xfId="2304" xr:uid="{4B44E4FA-DC41-473C-984C-761282E497AC}"/>
    <cellStyle name="Normal 6 2 18" xfId="2305" xr:uid="{5B231C4F-FCAF-4AE3-8396-A8ACC60B1837}"/>
    <cellStyle name="Normal 6 2 19" xfId="2306" xr:uid="{6E3700C0-57D4-4D7F-9CF3-58BED7F01E9A}"/>
    <cellStyle name="Normal 6 2 2" xfId="2307" xr:uid="{DE9968C8-B2F3-49C1-8D9D-7277069AA6CC}"/>
    <cellStyle name="Normal 6 2 20" xfId="2308" xr:uid="{88850763-4612-46E8-B8AC-C745D32BD22E}"/>
    <cellStyle name="Normal 6 2 21" xfId="2309" xr:uid="{57AC8602-5529-490E-BF9B-53A250239364}"/>
    <cellStyle name="Normal 6 2 3" xfId="2310" xr:uid="{806D1EC8-4D36-4EA3-B8A8-FF95C993F7E1}"/>
    <cellStyle name="Normal 6 2 4" xfId="2311" xr:uid="{91608C34-E728-4270-A0D9-A779FC820532}"/>
    <cellStyle name="Normal 6 2 5" xfId="2312" xr:uid="{BC524B44-25E2-49F9-B0F8-E5242FBF812A}"/>
    <cellStyle name="Normal 6 2 6" xfId="2313" xr:uid="{A442AC89-9D96-478B-82CE-0785E772F948}"/>
    <cellStyle name="Normal 6 2 7" xfId="2314" xr:uid="{9E420CA8-EEE5-4734-A4A3-02008E2D678B}"/>
    <cellStyle name="Normal 6 2 8" xfId="2315" xr:uid="{B936F196-9044-4E56-A7F7-EF3285536D32}"/>
    <cellStyle name="Normal 6 2 9" xfId="2316" xr:uid="{5EE7EBC8-77A0-4569-A29F-5ED00E1B7784}"/>
    <cellStyle name="Normal 6 20" xfId="2317" xr:uid="{EC817495-6117-4652-9CE3-B2832407D207}"/>
    <cellStyle name="Normal 6 200" xfId="2318" xr:uid="{75941C66-1D1D-47B4-B0BB-AFD01E416931}"/>
    <cellStyle name="Normal 6 201" xfId="2319" xr:uid="{0C4A1430-A72D-443B-A104-6C71343CF613}"/>
    <cellStyle name="Normal 6 202" xfId="2320" xr:uid="{863BAA74-BA31-45A5-97CD-49ADC74F0702}"/>
    <cellStyle name="Normal 6 203" xfId="2321" xr:uid="{95E05818-4EA1-44F6-B15D-8526FBD0C291}"/>
    <cellStyle name="Normal 6 204" xfId="2322" xr:uid="{7FADE71A-A4B7-41F8-959F-C821879E149C}"/>
    <cellStyle name="Normal 6 205" xfId="2323" xr:uid="{EB9FA0E7-1DC1-4052-8847-83D4337F3AAC}"/>
    <cellStyle name="Normal 6 206" xfId="2324" xr:uid="{E1B47D34-4BAF-4273-9459-8FF31916DADD}"/>
    <cellStyle name="Normal 6 207" xfId="2325" xr:uid="{10F4321C-4D39-4C68-BBD3-0ADD6AD868A4}"/>
    <cellStyle name="Normal 6 208" xfId="2326" xr:uid="{471C3543-BD31-42CB-94CD-A0FD6D7270D0}"/>
    <cellStyle name="Normal 6 209" xfId="2327" xr:uid="{786B2393-0CF6-4701-9ADA-0D03A212D692}"/>
    <cellStyle name="Normal 6 21" xfId="2328" xr:uid="{8440FAE0-1658-480E-8EE2-DC7BF4AB609F}"/>
    <cellStyle name="Normal 6 210" xfId="2329" xr:uid="{19630C6D-0473-49FC-82F3-9172089EC316}"/>
    <cellStyle name="Normal 6 211" xfId="2330" xr:uid="{19748480-044A-469C-86C1-EC73DF5146F6}"/>
    <cellStyle name="Normal 6 212" xfId="2331" xr:uid="{3172B830-4F53-4EEA-8C13-9E38F7D20F20}"/>
    <cellStyle name="Normal 6 213" xfId="2332" xr:uid="{D1635390-0649-45A5-B390-A4F1A21485B7}"/>
    <cellStyle name="Normal 6 214" xfId="2333" xr:uid="{C3D059F5-333D-4CDA-8C29-51BE92E1A35C}"/>
    <cellStyle name="Normal 6 215" xfId="2334" xr:uid="{26121F04-185B-408E-9E88-1D15D7DEE4BB}"/>
    <cellStyle name="Normal 6 216" xfId="2335" xr:uid="{328AD031-64A3-4A70-A5D2-BE52A9E26685}"/>
    <cellStyle name="Normal 6 217" xfId="2336" xr:uid="{39E9DAB4-62A3-45EA-81D5-070433348357}"/>
    <cellStyle name="Normal 6 218" xfId="2337" xr:uid="{A084EFA9-201C-4CAC-94AB-F688EEEAE1DC}"/>
    <cellStyle name="Normal 6 219" xfId="2338" xr:uid="{9960E107-406D-4222-B5C2-5E1C41461451}"/>
    <cellStyle name="Normal 6 22" xfId="2339" xr:uid="{D7BEFC88-BBBC-4D19-90EE-A9ED13771E73}"/>
    <cellStyle name="Normal 6 220" xfId="2340" xr:uid="{C833EE82-2560-4A59-B2FC-D51C9CD73907}"/>
    <cellStyle name="Normal 6 221" xfId="2341" xr:uid="{19AF23D6-D076-4035-B26B-16FF77BA68BE}"/>
    <cellStyle name="Normal 6 222" xfId="2342" xr:uid="{B3A06024-965E-49C8-8E58-FBC609526A57}"/>
    <cellStyle name="Normal 6 223" xfId="2343" xr:uid="{18D36B5B-4B71-417D-BA1F-6AC63D9C6409}"/>
    <cellStyle name="Normal 6 224" xfId="2344" xr:uid="{57EEA7A6-7AEC-486C-B1E6-1D4349AEA02C}"/>
    <cellStyle name="Normal 6 225" xfId="2345" xr:uid="{5783FA16-36BC-4676-BE44-84BEDF977D2A}"/>
    <cellStyle name="Normal 6 226" xfId="2346" xr:uid="{79769EBF-B2CF-4F90-8627-500A5F5873BA}"/>
    <cellStyle name="Normal 6 227" xfId="2347" xr:uid="{2D7A380B-7717-4FB3-9317-6959DAF25055}"/>
    <cellStyle name="Normal 6 228" xfId="2348" xr:uid="{00FF408B-CF33-4A1A-A9C4-093819C31BAF}"/>
    <cellStyle name="Normal 6 229" xfId="2349" xr:uid="{6761137E-6A2E-458D-878E-0158DEE24D6E}"/>
    <cellStyle name="Normal 6 23" xfId="2350" xr:uid="{2F4C9FB3-8711-4C76-83D1-D455D8AEC289}"/>
    <cellStyle name="Normal 6 230" xfId="2351" xr:uid="{AC5B2B79-3AED-44A4-9D04-7BF9CB82F9E2}"/>
    <cellStyle name="Normal 6 231" xfId="2352" xr:uid="{36431D8D-F12C-42E4-B20D-0878C7383B79}"/>
    <cellStyle name="Normal 6 232" xfId="2353" xr:uid="{3C5DFDB4-5425-4458-BF5F-DAA01484D2E2}"/>
    <cellStyle name="Normal 6 233" xfId="2354" xr:uid="{CDACE8A6-00AD-4BF7-8FA7-A8320D661E71}"/>
    <cellStyle name="Normal 6 234" xfId="2355" xr:uid="{46447472-7779-4546-9A27-C103DA6011F1}"/>
    <cellStyle name="Normal 6 235" xfId="2356" xr:uid="{00F6B000-0211-44C3-A244-C2B61C1E4D25}"/>
    <cellStyle name="Normal 6 236" xfId="2357" xr:uid="{71B9B212-2845-4A31-A39C-1257B6635C18}"/>
    <cellStyle name="Normal 6 237" xfId="2358" xr:uid="{EDD7CAD6-2882-4B23-B89F-9517017A5B8F}"/>
    <cellStyle name="Normal 6 238" xfId="2359" xr:uid="{45C7EAF7-CC4E-434E-9E9D-A4DCF45C5977}"/>
    <cellStyle name="Normal 6 239" xfId="2360" xr:uid="{7AD2493B-DCDC-480B-8D99-5247AEB259F3}"/>
    <cellStyle name="Normal 6 24" xfId="2361" xr:uid="{D793863D-D788-4A5B-A149-BE96A8C1E62F}"/>
    <cellStyle name="Normal 6 240" xfId="2362" xr:uid="{0D1E307A-C6DE-4358-81F3-47B9398C6ABA}"/>
    <cellStyle name="Normal 6 241" xfId="2363" xr:uid="{C6E31074-590F-48F8-B549-9B37906DBE4D}"/>
    <cellStyle name="Normal 6 242" xfId="2364" xr:uid="{A7283338-065E-490A-BD64-30D6B1417805}"/>
    <cellStyle name="Normal 6 243" xfId="2365" xr:uid="{EF450841-403A-48F1-8108-747EB3634E54}"/>
    <cellStyle name="Normal 6 244" xfId="2366" xr:uid="{E014EA4E-B669-4946-BE93-F5E686435BF8}"/>
    <cellStyle name="Normal 6 245" xfId="2367" xr:uid="{AA047503-B7BB-4C28-B91B-3CA1969B044D}"/>
    <cellStyle name="Normal 6 246" xfId="2368" xr:uid="{9CF45B84-1C23-4500-899B-45DD2A120FEB}"/>
    <cellStyle name="Normal 6 247" xfId="2369" xr:uid="{A31890D9-875E-4796-90E6-48D8E382D2EA}"/>
    <cellStyle name="Normal 6 248" xfId="2370" xr:uid="{803473D3-1D55-48B3-8089-0CB29824EC71}"/>
    <cellStyle name="Normal 6 249" xfId="2371" xr:uid="{9DC16A84-45EF-44BA-8EB3-089E484C22A5}"/>
    <cellStyle name="Normal 6 25" xfId="2372" xr:uid="{5DFBF288-C89E-4588-A063-DD8D0F8D258C}"/>
    <cellStyle name="Normal 6 250" xfId="2373" xr:uid="{D6EB9F39-C4BB-400D-B5B3-25432DE69EFB}"/>
    <cellStyle name="Normal 6 251" xfId="2374" xr:uid="{D81B05DC-895D-472C-A95F-A97CCA114AD8}"/>
    <cellStyle name="Normal 6 252" xfId="2375" xr:uid="{7FA2CE4D-7658-47DF-BCED-E96F32BD51C1}"/>
    <cellStyle name="Normal 6 26" xfId="2376" xr:uid="{D92C2894-37D4-4C0B-9A8E-420949ABCBF9}"/>
    <cellStyle name="Normal 6 27" xfId="2377" xr:uid="{D5D2AE6F-CF61-4581-ACB6-F2146201C406}"/>
    <cellStyle name="Normal 6 28" xfId="2378" xr:uid="{63504F81-04B3-4F02-B699-B3925924B544}"/>
    <cellStyle name="Normal 6 29" xfId="2379" xr:uid="{06388EE0-7628-4AC1-869C-834D5443DBC1}"/>
    <cellStyle name="Normal 6 3" xfId="2380" xr:uid="{23C5CEE0-8AC7-4EF5-9D05-725969BB6057}"/>
    <cellStyle name="Normal 6 30" xfId="2381" xr:uid="{8B637E17-9C8D-4F65-A956-0688C7954BF1}"/>
    <cellStyle name="Normal 6 31" xfId="2382" xr:uid="{35BB10B1-11D4-4467-88D0-9D687F10788F}"/>
    <cellStyle name="Normal 6 32" xfId="2383" xr:uid="{F98873A6-515D-4B1D-B1E5-1C6C624B5B24}"/>
    <cellStyle name="Normal 6 33" xfId="2384" xr:uid="{66250F50-FECA-4CCA-88BD-E9D8FFFADDA1}"/>
    <cellStyle name="Normal 6 34" xfId="2385" xr:uid="{07410179-60D5-476B-AA4F-E1581C9ED482}"/>
    <cellStyle name="Normal 6 35" xfId="2386" xr:uid="{B19E2DFD-1A97-47AE-9981-FD2ED5B805C6}"/>
    <cellStyle name="Normal 6 36" xfId="2387" xr:uid="{1C1398D0-7DDD-4561-B377-79C6B37639D2}"/>
    <cellStyle name="Normal 6 37" xfId="2388" xr:uid="{95D868AF-96B1-488E-8E72-E3657846EC34}"/>
    <cellStyle name="Normal 6 38" xfId="2389" xr:uid="{E1ECC76B-C009-417F-98BE-14E8A177563B}"/>
    <cellStyle name="Normal 6 39" xfId="2390" xr:uid="{9505FC34-0AD1-49F1-B854-FFDA28A0AE2D}"/>
    <cellStyle name="Normal 6 4" xfId="2391" xr:uid="{B6D0FB5A-E61B-4094-AB94-A8FE2B78EF35}"/>
    <cellStyle name="Normal 6 40" xfId="2392" xr:uid="{4D5E5A3F-166F-454D-9229-0E93754C789C}"/>
    <cellStyle name="Normal 6 41" xfId="2393" xr:uid="{1B674F6C-8B4A-457C-89A4-66AA32111AE4}"/>
    <cellStyle name="Normal 6 42" xfId="2394" xr:uid="{16B6C915-E401-49A1-9434-ADC65770CE81}"/>
    <cellStyle name="Normal 6 43" xfId="2395" xr:uid="{3E770836-E01D-4519-B715-E5B4E53C7D47}"/>
    <cellStyle name="Normal 6 44" xfId="2396" xr:uid="{8B08067D-632D-4802-B3C3-325547519E73}"/>
    <cellStyle name="Normal 6 45" xfId="2397" xr:uid="{ED7A4E17-86BB-41A2-885F-2649313A1D6F}"/>
    <cellStyle name="Normal 6 46" xfId="2398" xr:uid="{2AD113E7-A63A-428F-B354-38BFC7C1B4ED}"/>
    <cellStyle name="Normal 6 47" xfId="2399" xr:uid="{6AEBB566-7818-41F0-9A6A-4E352BE82705}"/>
    <cellStyle name="Normal 6 48" xfId="2400" xr:uid="{9CAFC360-A325-469F-8A3C-91422BF458C7}"/>
    <cellStyle name="Normal 6 49" xfId="2401" xr:uid="{F3E60120-DDEE-4A6F-8F07-EE921DD8A114}"/>
    <cellStyle name="Normal 6 5" xfId="2402" xr:uid="{650CA91E-6D9A-489A-8611-53A370A510B4}"/>
    <cellStyle name="Normal 6 5 10" xfId="2403" xr:uid="{20F8230C-6FDB-4979-9DC6-D88628A204FE}"/>
    <cellStyle name="Normal 6 5 11" xfId="2404" xr:uid="{91A08639-6EC4-4178-8C2D-5BACBCDB3F34}"/>
    <cellStyle name="Normal 6 5 12" xfId="2405" xr:uid="{F3D9D088-CEFD-4BD1-8043-FC7DE53065A6}"/>
    <cellStyle name="Normal 6 5 13" xfId="2406" xr:uid="{33EAD407-FDDF-48C2-9519-EB178AB43F9D}"/>
    <cellStyle name="Normal 6 5 14" xfId="2407" xr:uid="{5B4631B7-228D-47A1-9101-04BE22566D3B}"/>
    <cellStyle name="Normal 6 5 15" xfId="2408" xr:uid="{FC8ACDA1-6185-40F7-82C1-34B5E2984B91}"/>
    <cellStyle name="Normal 6 5 16" xfId="2409" xr:uid="{C6B82AC2-B90D-45B9-802B-7F138A04B225}"/>
    <cellStyle name="Normal 6 5 17" xfId="2410" xr:uid="{ACDF1A26-EC13-4B28-A93D-5E836A99CBA5}"/>
    <cellStyle name="Normal 6 5 18" xfId="2411" xr:uid="{6E8BE32E-3821-4515-8AB9-BA3A0F34B977}"/>
    <cellStyle name="Normal 6 5 19" xfId="2412" xr:uid="{3F87E5BD-D7E7-49DA-AF6F-BEB2DE9FC227}"/>
    <cellStyle name="Normal 6 5 2" xfId="2413" xr:uid="{C183631F-7BD9-4803-99FA-1A385F3FA50E}"/>
    <cellStyle name="Normal 6 5 20" xfId="2414" xr:uid="{94730925-1B0B-47E7-88CC-36BA292CDC7A}"/>
    <cellStyle name="Normal 6 5 3" xfId="2415" xr:uid="{CEABE423-1BAA-4EB7-93FE-D8A72B4F4B94}"/>
    <cellStyle name="Normal 6 5 4" xfId="2416" xr:uid="{37935CA1-6D0C-4ED8-8213-57520A7275F2}"/>
    <cellStyle name="Normal 6 5 5" xfId="2417" xr:uid="{EB31745D-C319-4780-908F-B9AA276C36A0}"/>
    <cellStyle name="Normal 6 5 6" xfId="2418" xr:uid="{9FD2E63D-C08D-46EF-8409-AF05CEF2151C}"/>
    <cellStyle name="Normal 6 5 7" xfId="2419" xr:uid="{CD7E18C2-BC63-468A-B444-4CEFB734DC7F}"/>
    <cellStyle name="Normal 6 5 8" xfId="2420" xr:uid="{4F78432B-9331-4C1E-886B-A2DD69F6F12A}"/>
    <cellStyle name="Normal 6 5 9" xfId="2421" xr:uid="{4C1E7951-3DF6-43FB-91B3-4B3381DF84EB}"/>
    <cellStyle name="Normal 6 50" xfId="2422" xr:uid="{8367AD59-7410-4A1B-9697-C5E8AAB0BF91}"/>
    <cellStyle name="Normal 6 51" xfId="2423" xr:uid="{841860AE-377B-48C0-8F88-02BED5FC52EC}"/>
    <cellStyle name="Normal 6 52" xfId="2424" xr:uid="{FB7E7756-0D74-4A7D-8ACD-C879EF7EDEF5}"/>
    <cellStyle name="Normal 6 53" xfId="2425" xr:uid="{AC21F528-9E7F-4B3C-8986-AB7B619686F6}"/>
    <cellStyle name="Normal 6 54" xfId="2426" xr:uid="{67C14D96-2F39-41EA-99E9-29EDC38F5ECB}"/>
    <cellStyle name="Normal 6 55" xfId="2427" xr:uid="{C8E78EB7-7A90-485C-BCAA-5E5AECC06147}"/>
    <cellStyle name="Normal 6 56" xfId="2428" xr:uid="{76D3C03E-ACF2-45CB-96F7-C212142073FF}"/>
    <cellStyle name="Normal 6 57" xfId="2429" xr:uid="{345B3539-3183-4574-8A23-27ACDBF1EAB0}"/>
    <cellStyle name="Normal 6 58" xfId="2430" xr:uid="{4E6475D6-7F34-4327-BCE9-BCBEC58FA708}"/>
    <cellStyle name="Normal 6 59" xfId="2431" xr:uid="{0B9661E2-6431-46B6-B6AB-C5F1359EF9F3}"/>
    <cellStyle name="Normal 6 6" xfId="2432" xr:uid="{A58D7948-64A2-45B9-9410-5B6825C19B37}"/>
    <cellStyle name="Normal 6 60" xfId="2433" xr:uid="{59C586DC-70C5-4047-9DA1-5280CF33E588}"/>
    <cellStyle name="Normal 6 61" xfId="2434" xr:uid="{BDC39E2B-45C6-4CA0-8F67-A655FD979A16}"/>
    <cellStyle name="Normal 6 62" xfId="2435" xr:uid="{EB888381-CE55-491D-B1CB-785F647D77C0}"/>
    <cellStyle name="Normal 6 63" xfId="2436" xr:uid="{828CA568-8C65-4856-A9B0-E39419FC5681}"/>
    <cellStyle name="Normal 6 64" xfId="2437" xr:uid="{8D500FF1-E277-47BF-A9D9-8D256FAE6824}"/>
    <cellStyle name="Normal 6 65" xfId="2438" xr:uid="{833ABBD0-EDAE-4519-8D30-820FF879A62A}"/>
    <cellStyle name="Normal 6 66" xfId="2439" xr:uid="{CE059CE9-CB8A-4697-B142-8399281018F8}"/>
    <cellStyle name="Normal 6 67" xfId="2440" xr:uid="{79C5AB13-A5EC-4579-AF86-BDA4B6BBF517}"/>
    <cellStyle name="Normal 6 68" xfId="2441" xr:uid="{7ECB5D98-B066-4463-B444-452E8A1F0E39}"/>
    <cellStyle name="Normal 6 69" xfId="2442" xr:uid="{F4878D14-7901-42BC-AACA-FDA8B6201730}"/>
    <cellStyle name="Normal 6 7" xfId="2443" xr:uid="{606740C0-246E-438A-8CFD-C611DE834E3B}"/>
    <cellStyle name="Normal 6 70" xfId="2444" xr:uid="{C1AA277F-D143-4138-84BB-12ACA992B2D4}"/>
    <cellStyle name="Normal 6 71" xfId="2445" xr:uid="{0E25EA52-6D95-4EB5-A3CE-9498BEB3C916}"/>
    <cellStyle name="Normal 6 72" xfId="2446" xr:uid="{F9DB7B12-9D51-43AE-849F-9D7E4909E2A1}"/>
    <cellStyle name="Normal 6 73" xfId="2447" xr:uid="{C20D276E-5B70-41F1-A995-37CED1B386F9}"/>
    <cellStyle name="Normal 6 74" xfId="2448" xr:uid="{8DB12457-0A08-4A21-B98C-791B75485020}"/>
    <cellStyle name="Normal 6 75" xfId="2449" xr:uid="{0B0A1620-5ACA-4047-B0C6-1F8F1C4FA2A3}"/>
    <cellStyle name="Normal 6 76" xfId="2450" xr:uid="{D1A7F9E0-0AE2-4DF1-8031-75050311039A}"/>
    <cellStyle name="Normal 6 77" xfId="2451" xr:uid="{0CFC8BD5-1D4F-4A59-94C9-D0C74A580576}"/>
    <cellStyle name="Normal 6 78" xfId="2452" xr:uid="{52662C0A-0E86-4449-A33D-93F70FA4C887}"/>
    <cellStyle name="Normal 6 79" xfId="2453" xr:uid="{68DF4A47-8DC2-4AA4-B857-6CD3BA177484}"/>
    <cellStyle name="Normal 6 8" xfId="2454" xr:uid="{6746A14C-6B0D-4664-A3BC-AB764F7FFAAB}"/>
    <cellStyle name="Normal 6 8 10" xfId="2455" xr:uid="{8DA07D42-7A68-4C0E-ADB1-6584D753C901}"/>
    <cellStyle name="Normal 6 8 11" xfId="2456" xr:uid="{3CF6ED10-2C8E-4AA1-821C-28457526A276}"/>
    <cellStyle name="Normal 6 8 12" xfId="2457" xr:uid="{CEEC6BCF-0C9B-4255-B417-7CFABCBF8F7F}"/>
    <cellStyle name="Normal 6 8 13" xfId="2458" xr:uid="{1AD41183-3117-454D-A472-2673CF0DDADC}"/>
    <cellStyle name="Normal 6 8 14" xfId="2459" xr:uid="{94087A9C-FED9-47AA-A6FC-61D4C990B6CC}"/>
    <cellStyle name="Normal 6 8 15" xfId="2460" xr:uid="{444EF470-EFE5-4FA9-9EDC-F80E333FF9C9}"/>
    <cellStyle name="Normal 6 8 16" xfId="2461" xr:uid="{C8AA47D8-3818-4156-BC87-E0B065D29C2E}"/>
    <cellStyle name="Normal 6 8 17" xfId="2462" xr:uid="{22481FEA-D98A-4479-AF10-6E72496B803E}"/>
    <cellStyle name="Normal 6 8 18" xfId="2463" xr:uid="{0DE5E9D2-0426-4011-B144-7D5985C2B2D6}"/>
    <cellStyle name="Normal 6 8 19" xfId="2464" xr:uid="{6BC23946-834D-4D64-896F-4EB4C4E8F5F5}"/>
    <cellStyle name="Normal 6 8 2" xfId="2465" xr:uid="{2A07CF11-48DF-4AB8-BCDD-45588F24E396}"/>
    <cellStyle name="Normal 6 8 3" xfId="2466" xr:uid="{6B1CE9CF-8659-4CCC-B6FD-EF9877C6EDE6}"/>
    <cellStyle name="Normal 6 8 4" xfId="2467" xr:uid="{FECFB925-DF83-4A10-8155-25DBD43CC7B1}"/>
    <cellStyle name="Normal 6 8 5" xfId="2468" xr:uid="{D577DDCA-7830-420E-BA25-067239729F2A}"/>
    <cellStyle name="Normal 6 8 6" xfId="2469" xr:uid="{060DE439-C44B-4AC5-B0D8-5F11A675045F}"/>
    <cellStyle name="Normal 6 8 7" xfId="2470" xr:uid="{5B3CBCB2-89EB-401A-BD40-B34F7FDBCABA}"/>
    <cellStyle name="Normal 6 8 8" xfId="2471" xr:uid="{F9DB0AB8-1249-4E6A-9EAB-94523D3BAA8E}"/>
    <cellStyle name="Normal 6 8 9" xfId="2472" xr:uid="{A35056DB-3FE5-486B-8727-B22E6A018CE9}"/>
    <cellStyle name="Normal 6 80" xfId="2473" xr:uid="{18DC857D-0CB5-4D2B-B405-0C3F689F7C55}"/>
    <cellStyle name="Normal 6 81" xfId="2474" xr:uid="{8AFCCB34-615B-4DF6-A094-DAE4BBE283DA}"/>
    <cellStyle name="Normal 6 82" xfId="2475" xr:uid="{914CAF53-25B7-4485-BEE1-D525536A7DFE}"/>
    <cellStyle name="Normal 6 83" xfId="2476" xr:uid="{831ABFBE-FD86-48F0-83D7-E5B6D20D8B4B}"/>
    <cellStyle name="Normal 6 84" xfId="2477" xr:uid="{5F41CE24-D2C6-4DE6-A456-4822241E67FB}"/>
    <cellStyle name="Normal 6 85" xfId="2478" xr:uid="{E2A07811-5B12-4B07-94A6-6D9C2DC2E249}"/>
    <cellStyle name="Normal 6 86" xfId="2479" xr:uid="{3C12624C-277F-43FF-8A45-DBE7274179F6}"/>
    <cellStyle name="Normal 6 87" xfId="2480" xr:uid="{BDC3241E-E8EC-4665-B13C-8B4D0B859E29}"/>
    <cellStyle name="Normal 6 88" xfId="2481" xr:uid="{98AA8F66-8C40-4F96-926B-7FB55666BBF0}"/>
    <cellStyle name="Normal 6 89" xfId="2482" xr:uid="{3241872C-CE1F-4DFA-8D19-FC088FA599BE}"/>
    <cellStyle name="Normal 6 9" xfId="2483" xr:uid="{F7397F6A-147B-4D32-8824-E6689D3FC41B}"/>
    <cellStyle name="Normal 6 90" xfId="2484" xr:uid="{8B5B2F7A-80E3-4AB3-BF9A-CFD1BBE156BE}"/>
    <cellStyle name="Normal 6 91" xfId="2485" xr:uid="{0DD3EE79-2464-478F-8D82-C1A2DFAFEDBB}"/>
    <cellStyle name="Normal 6 92" xfId="2486" xr:uid="{402409D2-0E6D-4FCC-89FF-A29FC37118CD}"/>
    <cellStyle name="Normal 6 93" xfId="2487" xr:uid="{70791F9D-2413-4B20-910E-61735BB1CAD0}"/>
    <cellStyle name="Normal 6 94" xfId="2488" xr:uid="{A76D254A-3299-4D54-95FA-D91C7F5F3F24}"/>
    <cellStyle name="Normal 6 95" xfId="2489" xr:uid="{AEDF9447-4142-4AFB-BB1C-48AC5BE7CDC1}"/>
    <cellStyle name="Normal 6 96" xfId="2490" xr:uid="{33786E86-630A-475C-A126-9B6F95087621}"/>
    <cellStyle name="Normal 6 97" xfId="2491" xr:uid="{0AD82945-ACCA-4C49-86EE-ACA62D808A56}"/>
    <cellStyle name="Normal 6 98" xfId="2492" xr:uid="{6C94178F-C358-483A-BAF2-00296BB35942}"/>
    <cellStyle name="Normal 6 99" xfId="2493" xr:uid="{EBF6CAAE-01C1-47DF-AE9D-EC9E73821003}"/>
    <cellStyle name="Normal 63 2" xfId="3" xr:uid="{A48BB558-5B16-4C19-887A-5633CB0DECE8}"/>
    <cellStyle name="Normal 7 10" xfId="2494" xr:uid="{D58C979E-F216-4979-94AE-846E8AF877BA}"/>
    <cellStyle name="Normal 7 100" xfId="2495" xr:uid="{D4C7FA14-2967-4BD8-B352-C38088443286}"/>
    <cellStyle name="Normal 7 101" xfId="2496" xr:uid="{4D67B066-CC1F-4574-A938-458E1C966207}"/>
    <cellStyle name="Normal 7 102" xfId="2497" xr:uid="{20B0B0EE-B200-4664-9E5D-17D43EE217B9}"/>
    <cellStyle name="Normal 7 103" xfId="2498" xr:uid="{45DF5996-FC17-42D8-B33B-BCED6C779CD9}"/>
    <cellStyle name="Normal 7 104" xfId="2499" xr:uid="{87F226B4-39E1-469D-A264-896A423654BB}"/>
    <cellStyle name="Normal 7 105" xfId="2500" xr:uid="{34B4B944-66D8-431D-982C-EE189A980267}"/>
    <cellStyle name="Normal 7 106" xfId="2501" xr:uid="{89B07B67-6940-4C61-8A63-2DCCE2E88D0F}"/>
    <cellStyle name="Normal 7 107" xfId="2502" xr:uid="{517B4A44-7D5F-4C2B-8117-AB8258ADF673}"/>
    <cellStyle name="Normal 7 108" xfId="2503" xr:uid="{C71E7EA5-8F29-4272-B7FA-D6C7C0971564}"/>
    <cellStyle name="Normal 7 109" xfId="2504" xr:uid="{CF690626-3AC1-497C-824B-E34EF81610B4}"/>
    <cellStyle name="Normal 7 11" xfId="2505" xr:uid="{10AA0AD5-2D2C-4C2C-818E-10F957FF0F8A}"/>
    <cellStyle name="Normal 7 110" xfId="2506" xr:uid="{AF1B7ABB-A318-4A09-BFA8-B02B24CFE760}"/>
    <cellStyle name="Normal 7 111" xfId="2507" xr:uid="{4CA85EFB-3FAA-4BE6-8D6F-C7251FF39645}"/>
    <cellStyle name="Normal 7 112" xfId="2508" xr:uid="{C801A683-F45A-4FD7-BFAD-E555A58C2B24}"/>
    <cellStyle name="Normal 7 113" xfId="2509" xr:uid="{2AC0CFE1-5B35-4831-89A8-AAA7986F36A3}"/>
    <cellStyle name="Normal 7 114" xfId="2510" xr:uid="{C6ED0CF6-64F4-44BC-BFCA-35B98EBFE35B}"/>
    <cellStyle name="Normal 7 115" xfId="2511" xr:uid="{02E8E80E-B457-4D17-86EC-C3B08688F767}"/>
    <cellStyle name="Normal 7 116" xfId="2512" xr:uid="{D4E80E03-3D0F-47C8-B65E-02E583549D4E}"/>
    <cellStyle name="Normal 7 117" xfId="2513" xr:uid="{221E5C12-00AF-4B92-93E4-6032B7B9B3D8}"/>
    <cellStyle name="Normal 7 118" xfId="2514" xr:uid="{6613D985-5C71-4414-B430-09A66E1F3F89}"/>
    <cellStyle name="Normal 7 119" xfId="2515" xr:uid="{74101B1F-A779-4BA2-B1CB-82014746358D}"/>
    <cellStyle name="Normal 7 12" xfId="2516" xr:uid="{4825F701-1D15-4025-8919-F839A5372240}"/>
    <cellStyle name="Normal 7 120" xfId="2517" xr:uid="{BAD03C06-2569-4A8E-BB91-8D085BCF2F29}"/>
    <cellStyle name="Normal 7 121" xfId="2518" xr:uid="{03692554-1732-45E3-A48B-CC122AC2CD04}"/>
    <cellStyle name="Normal 7 122" xfId="2519" xr:uid="{E7F9D76D-F13B-4B00-AC6B-523B2C985A51}"/>
    <cellStyle name="Normal 7 123" xfId="2520" xr:uid="{AF57F6BA-CB88-4E21-80F4-78B1AF96C8E6}"/>
    <cellStyle name="Normal 7 124" xfId="2521" xr:uid="{C80F2CE8-E370-4A02-8724-5797B56F36E7}"/>
    <cellStyle name="Normal 7 125" xfId="2522" xr:uid="{462D21B9-88CF-4FB4-A4A8-BDDE4B7D3C04}"/>
    <cellStyle name="Normal 7 126" xfId="2523" xr:uid="{AF0BA551-C577-48F5-8793-6A69AE04F4C2}"/>
    <cellStyle name="Normal 7 127" xfId="2524" xr:uid="{56F5FB6E-B4CA-449F-8BE4-3DE43FE31816}"/>
    <cellStyle name="Normal 7 128" xfId="2525" xr:uid="{820E08CC-7286-4C79-8B80-CD88E841EFC8}"/>
    <cellStyle name="Normal 7 129" xfId="2526" xr:uid="{A2E3C5A9-3C19-4967-9B40-E9489BF077E8}"/>
    <cellStyle name="Normal 7 13" xfId="2527" xr:uid="{4885D218-A5F7-46C9-B8DE-89DAFEDA9602}"/>
    <cellStyle name="Normal 7 130" xfId="2528" xr:uid="{A5D66BB7-B33D-4CFA-BA2E-57B606B295EF}"/>
    <cellStyle name="Normal 7 131" xfId="2529" xr:uid="{F92037B0-C4C0-498B-A66E-42D5C6975CE7}"/>
    <cellStyle name="Normal 7 132" xfId="2530" xr:uid="{ED0126B0-5B66-4953-A43A-A82D789409AA}"/>
    <cellStyle name="Normal 7 133" xfId="2531" xr:uid="{3D34DF16-2515-4F87-B3F4-E055463E24BE}"/>
    <cellStyle name="Normal 7 134" xfId="2532" xr:uid="{0425FC22-2963-404C-99A6-D80383DECC3C}"/>
    <cellStyle name="Normal 7 135" xfId="2533" xr:uid="{D91D3D93-E007-4260-B26D-622D806DD9D0}"/>
    <cellStyle name="Normal 7 136" xfId="2534" xr:uid="{A0423DF8-2F3B-437A-9F9C-71E1086576C2}"/>
    <cellStyle name="Normal 7 137" xfId="2535" xr:uid="{B56A3E86-586E-4748-A8A6-35E77D3A7E93}"/>
    <cellStyle name="Normal 7 138" xfId="2536" xr:uid="{CD0783B3-A2A2-4EEA-A0B6-67A446BB72E9}"/>
    <cellStyle name="Normal 7 139" xfId="2537" xr:uid="{A9A1FDA1-590A-4010-AD45-E5AA8DF279F8}"/>
    <cellStyle name="Normal 7 14" xfId="2538" xr:uid="{1E0BD6CC-C289-480C-9651-CECC37B60BC1}"/>
    <cellStyle name="Normal 7 140" xfId="2539" xr:uid="{A9238A83-1A20-4DB4-8180-FD807266AFB2}"/>
    <cellStyle name="Normal 7 141" xfId="2540" xr:uid="{D7AB2A8A-16C1-4018-8A8F-276EAD8A1839}"/>
    <cellStyle name="Normal 7 142" xfId="2541" xr:uid="{8A459DF7-DBD1-4E11-AB2A-271639EC4E04}"/>
    <cellStyle name="Normal 7 143" xfId="2542" xr:uid="{5FE35E1F-1B5D-43C7-9AA7-E5E240366ABB}"/>
    <cellStyle name="Normal 7 144" xfId="2543" xr:uid="{424BCA26-D893-4B8E-B053-05DBAA4DA3F7}"/>
    <cellStyle name="Normal 7 145" xfId="2544" xr:uid="{B6618988-52B8-4C4A-9C1B-2B8E7E8578B5}"/>
    <cellStyle name="Normal 7 146" xfId="2545" xr:uid="{F77E9EC5-6F2B-4A38-A210-51E1C7BDF8C7}"/>
    <cellStyle name="Normal 7 147" xfId="2546" xr:uid="{67E254BF-F17D-4675-A740-B90633CB6FDA}"/>
    <cellStyle name="Normal 7 148" xfId="2547" xr:uid="{8C22F9C3-ABDC-4724-8C70-54B39A79E378}"/>
    <cellStyle name="Normal 7 149" xfId="2548" xr:uid="{252B9721-3685-48D8-B1E0-B95647F4B068}"/>
    <cellStyle name="Normal 7 15" xfId="2549" xr:uid="{51C5A42C-6AE4-4BC4-8046-6087EF08A0DB}"/>
    <cellStyle name="Normal 7 150" xfId="2550" xr:uid="{85692647-4518-4712-982C-48E368C82095}"/>
    <cellStyle name="Normal 7 151" xfId="2551" xr:uid="{DCC030E5-0435-4B54-97DD-BE8197C56952}"/>
    <cellStyle name="Normal 7 152" xfId="2552" xr:uid="{4C91BC04-CE99-49A5-910F-6002069499AB}"/>
    <cellStyle name="Normal 7 153" xfId="2553" xr:uid="{138EC1E7-B278-49E5-95C7-870DA32F9F11}"/>
    <cellStyle name="Normal 7 154" xfId="2554" xr:uid="{03D9304E-A52A-4E6E-B5DB-B9F5B8406147}"/>
    <cellStyle name="Normal 7 155" xfId="2555" xr:uid="{4956EC3C-E3DC-48D5-9249-A20F5DCF3C7E}"/>
    <cellStyle name="Normal 7 156" xfId="2556" xr:uid="{26E2DC88-34F6-4F5D-A2C0-E835CCC5CFF0}"/>
    <cellStyle name="Normal 7 157" xfId="2557" xr:uid="{DF434EFA-136A-4000-A6C4-DA94A627FAC7}"/>
    <cellStyle name="Normal 7 158" xfId="2558" xr:uid="{882301DA-4CDF-4F7A-B60D-7BDC62A065E4}"/>
    <cellStyle name="Normal 7 159" xfId="2559" xr:uid="{B084CC9C-09BA-4B0A-9627-DEA139EE37B8}"/>
    <cellStyle name="Normal 7 16" xfId="2560" xr:uid="{B10E9CD4-725F-4389-BD68-226E4F0E3AEB}"/>
    <cellStyle name="Normal 7 160" xfId="2561" xr:uid="{0FE18CB5-7283-4681-8289-6777DCEC4AAC}"/>
    <cellStyle name="Normal 7 161" xfId="2562" xr:uid="{5D7C2624-744B-42FD-B314-AEC98FD252C8}"/>
    <cellStyle name="Normal 7 162" xfId="2563" xr:uid="{4C402F4F-D650-406E-ABC9-7688D1AED65C}"/>
    <cellStyle name="Normal 7 163" xfId="2564" xr:uid="{3D92C43E-F9AB-478F-8F51-C06516B843FA}"/>
    <cellStyle name="Normal 7 164" xfId="2565" xr:uid="{C0C8EBE7-B543-4094-9D2B-71A6139FC576}"/>
    <cellStyle name="Normal 7 165" xfId="2566" xr:uid="{FC6C5266-0A37-4001-8F8A-E5289264DB6C}"/>
    <cellStyle name="Normal 7 166" xfId="2567" xr:uid="{D0DEF1A2-A2E8-4D8E-AA04-9F7FBA93CA6A}"/>
    <cellStyle name="Normal 7 167" xfId="2568" xr:uid="{6BA4DAFB-DAAA-4119-9E47-41D7ACBD9092}"/>
    <cellStyle name="Normal 7 168" xfId="2569" xr:uid="{4DB0CD37-D10F-4D2A-AE8F-83B878CCF0E0}"/>
    <cellStyle name="Normal 7 169" xfId="2570" xr:uid="{C644BF4F-E0EB-43BC-8E15-C751ACAACC0F}"/>
    <cellStyle name="Normal 7 17" xfId="2571" xr:uid="{5C1E724E-7F9B-4573-8508-63E5BBDED520}"/>
    <cellStyle name="Normal 7 170" xfId="2572" xr:uid="{4BC8C33D-239B-4F50-9B0D-C64AA55AE822}"/>
    <cellStyle name="Normal 7 171" xfId="2573" xr:uid="{C52990D6-E0D4-43CF-8D14-C07EED9A2206}"/>
    <cellStyle name="Normal 7 172" xfId="2574" xr:uid="{9745B720-B3B7-451B-86D0-A35D5BA43999}"/>
    <cellStyle name="Normal 7 173" xfId="2575" xr:uid="{AC03EDCC-98B3-42A5-8E04-4A747B4247CF}"/>
    <cellStyle name="Normal 7 174" xfId="2576" xr:uid="{39449F7F-FA8C-42A2-B2B6-D4FE81B13940}"/>
    <cellStyle name="Normal 7 175" xfId="2577" xr:uid="{E2B300BC-DAB0-42F2-88A7-09BE80C76261}"/>
    <cellStyle name="Normal 7 176" xfId="2578" xr:uid="{E766BE94-782D-4A87-917A-B689F3F0E992}"/>
    <cellStyle name="Normal 7 177" xfId="2579" xr:uid="{098966E5-FE67-42B9-B272-F63E63378F6D}"/>
    <cellStyle name="Normal 7 178" xfId="2580" xr:uid="{008CDB01-237B-43B8-8BF4-04571508A934}"/>
    <cellStyle name="Normal 7 179" xfId="2581" xr:uid="{1089B63F-47B1-49C1-91E5-52820728E76E}"/>
    <cellStyle name="Normal 7 18" xfId="2582" xr:uid="{A5E3737F-E729-4F4E-A608-DDECEB329C6C}"/>
    <cellStyle name="Normal 7 180" xfId="2583" xr:uid="{3A89B7BC-1212-42C8-AD27-35C0C9179538}"/>
    <cellStyle name="Normal 7 181" xfId="2584" xr:uid="{00BD7AAA-35C1-4C43-A55F-8896A57CAFE2}"/>
    <cellStyle name="Normal 7 182" xfId="2585" xr:uid="{5EBBC474-37B5-4329-B15B-83278BA3C832}"/>
    <cellStyle name="Normal 7 183" xfId="2586" xr:uid="{FE1284DC-1E69-4AD7-98E4-75F7E90727D3}"/>
    <cellStyle name="Normal 7 184" xfId="2587" xr:uid="{E798C4E9-451F-4CB8-B4AB-413CC10CFBAD}"/>
    <cellStyle name="Normal 7 185" xfId="2588" xr:uid="{F3DE8AFE-E78A-48F3-9B95-6F5193CF7F3F}"/>
    <cellStyle name="Normal 7 186" xfId="2589" xr:uid="{71D480C4-22A9-47C0-9E71-989626178612}"/>
    <cellStyle name="Normal 7 187" xfId="2590" xr:uid="{873C535F-E67A-425B-A6D3-DDB82B3F157A}"/>
    <cellStyle name="Normal 7 188" xfId="2591" xr:uid="{9620B75D-B8A6-4274-A135-F407DFBADD07}"/>
    <cellStyle name="Normal 7 189" xfId="2592" xr:uid="{F254C20B-84D2-4D98-B4CD-BDCA410DE57B}"/>
    <cellStyle name="Normal 7 19" xfId="2593" xr:uid="{2FCAB619-608C-474C-8896-FE52B1951357}"/>
    <cellStyle name="Normal 7 19 2" xfId="2594" xr:uid="{802899E2-C533-4768-9BF3-6ED81D525593}"/>
    <cellStyle name="Normal 7 190" xfId="2595" xr:uid="{5F4D4792-ABB7-4B2E-9096-450658839C98}"/>
    <cellStyle name="Normal 7 191" xfId="2596" xr:uid="{1BF137AD-1E48-4C79-89F7-F57ACE385E61}"/>
    <cellStyle name="Normal 7 192" xfId="2597" xr:uid="{46CCB039-2BE0-406A-B294-5FB6AA448097}"/>
    <cellStyle name="Normal 7 193" xfId="2598" xr:uid="{60157BC4-2942-44F4-9373-281D3ED6BBA9}"/>
    <cellStyle name="Normal 7 194" xfId="2599" xr:uid="{4133603A-3738-4A33-8FB0-11A7B9D38B48}"/>
    <cellStyle name="Normal 7 195" xfId="2600" xr:uid="{6CF9A317-4256-4B91-9450-11921D715B9C}"/>
    <cellStyle name="Normal 7 196" xfId="2601" xr:uid="{AD9A6AC9-89AF-4E3D-897B-BC1F849F4F2D}"/>
    <cellStyle name="Normal 7 197" xfId="2602" xr:uid="{AA019435-F4BD-4C62-8D48-C09EF623F84A}"/>
    <cellStyle name="Normal 7 198" xfId="2603" xr:uid="{48FD5927-8F0F-4B15-B1F5-8C966E0CD41C}"/>
    <cellStyle name="Normal 7 199" xfId="2604" xr:uid="{7A0D0628-7563-47F9-9ADB-FDA44AA1316B}"/>
    <cellStyle name="Normal 7 2" xfId="2605" xr:uid="{E61C8531-709E-4075-A8BE-DA542A113173}"/>
    <cellStyle name="Normal 7 2 10" xfId="2606" xr:uid="{0ED3CE2E-E4F4-4E1C-84EF-87E8B7592292}"/>
    <cellStyle name="Normal 7 2 11" xfId="2607" xr:uid="{C877680D-B758-480E-99CB-987E49043C89}"/>
    <cellStyle name="Normal 7 2 12" xfId="2608" xr:uid="{1BCD610B-CA02-4989-BB88-F6580A66F41E}"/>
    <cellStyle name="Normal 7 2 13" xfId="2609" xr:uid="{ECBED28A-A206-4783-B9CA-AF61A2B1E0A3}"/>
    <cellStyle name="Normal 7 2 14" xfId="2610" xr:uid="{F730F9C1-2238-4E51-842D-1AF14A7D7E88}"/>
    <cellStyle name="Normal 7 2 15" xfId="2611" xr:uid="{94988DAC-4E6C-4564-8428-F0B679BAE6CE}"/>
    <cellStyle name="Normal 7 2 16" xfId="2612" xr:uid="{2177DDAE-4AFC-4ABB-81F0-6EE8AA5B808F}"/>
    <cellStyle name="Normal 7 2 17" xfId="2613" xr:uid="{DD0931B3-64E3-4371-955B-9D6252F232D4}"/>
    <cellStyle name="Normal 7 2 18" xfId="2614" xr:uid="{5C908A18-03B6-41B1-BA36-EFF9D88DDB71}"/>
    <cellStyle name="Normal 7 2 19" xfId="2615" xr:uid="{1347E9E5-B5E7-4D23-A88D-45F2386D3440}"/>
    <cellStyle name="Normal 7 2 2" xfId="2616" xr:uid="{A2A94558-A925-443C-834E-09FD61AACF77}"/>
    <cellStyle name="Normal 7 2 3" xfId="2617" xr:uid="{56127481-981A-4962-853D-4C26CFE9D3BA}"/>
    <cellStyle name="Normal 7 2 4" xfId="2618" xr:uid="{722A5743-D78C-4E2E-BD45-38ED33F8CE02}"/>
    <cellStyle name="Normal 7 2 5" xfId="2619" xr:uid="{2A16F84A-CE25-4C1D-BC0E-A5F4AC5EDE53}"/>
    <cellStyle name="Normal 7 2 6" xfId="2620" xr:uid="{73698C21-9C93-4740-9923-E31F3E4CB3EF}"/>
    <cellStyle name="Normal 7 2 7" xfId="2621" xr:uid="{47F716FD-6E43-437B-9DD4-E89F3B9F58FC}"/>
    <cellStyle name="Normal 7 2 8" xfId="2622" xr:uid="{D0E178FE-A04F-401F-9E6C-CA61090E58F4}"/>
    <cellStyle name="Normal 7 2 9" xfId="2623" xr:uid="{344E380F-DB53-4314-9D01-4E0501E8792B}"/>
    <cellStyle name="Normal 7 20" xfId="2624" xr:uid="{998EE594-1850-4FE7-A455-3125B4541E4B}"/>
    <cellStyle name="Normal 7 20 2" xfId="2625" xr:uid="{7597B106-3039-45EF-A7D8-9321064C77DC}"/>
    <cellStyle name="Normal 7 200" xfId="2626" xr:uid="{DCD43E7C-BD70-486C-84BF-71BE2C585342}"/>
    <cellStyle name="Normal 7 201" xfId="2627" xr:uid="{2A2EC71A-03B0-4CC2-AE6D-629A2DCA2092}"/>
    <cellStyle name="Normal 7 202" xfId="2628" xr:uid="{25B7C8A1-2221-429F-8E25-715A3449AB53}"/>
    <cellStyle name="Normal 7 203" xfId="2629" xr:uid="{4E6BDD74-BEAE-4B68-9153-E6EBD7050A01}"/>
    <cellStyle name="Normal 7 204" xfId="2630" xr:uid="{00BDA6FE-2582-4940-AEE9-453B784B91D1}"/>
    <cellStyle name="Normal 7 205" xfId="2631" xr:uid="{B706422A-5273-4D10-A9AF-3D5C62897A28}"/>
    <cellStyle name="Normal 7 206" xfId="2632" xr:uid="{8F58BF47-A076-4000-B18B-14851F576C3E}"/>
    <cellStyle name="Normal 7 207" xfId="2633" xr:uid="{9AFDCB36-5E2A-4C73-AF8C-E0DBECC88CF8}"/>
    <cellStyle name="Normal 7 208" xfId="2634" xr:uid="{44447998-F868-46D9-A6CD-062E8BC15392}"/>
    <cellStyle name="Normal 7 209" xfId="2635" xr:uid="{C02A7F1A-0DD4-43CD-A357-2F746A819621}"/>
    <cellStyle name="Normal 7 21" xfId="2636" xr:uid="{E4433DFF-0C20-4905-860C-EF5C2DD95E1A}"/>
    <cellStyle name="Normal 7 21 2" xfId="2637" xr:uid="{D9E8EB81-C23F-45F3-AAF7-537723402106}"/>
    <cellStyle name="Normal 7 210" xfId="2638" xr:uid="{6D098E77-1436-4031-895F-D6B396282ADC}"/>
    <cellStyle name="Normal 7 211" xfId="2639" xr:uid="{42DEEF21-8FDE-42D6-9193-A853B43B3797}"/>
    <cellStyle name="Normal 7 212" xfId="2640" xr:uid="{D68DE14F-DF30-425F-8A89-E74AA952DDF1}"/>
    <cellStyle name="Normal 7 213" xfId="2641" xr:uid="{FEF7F9EC-E00E-434D-A748-4937D2A175B0}"/>
    <cellStyle name="Normal 7 214" xfId="2642" xr:uid="{B7E35C25-51A2-4DE5-967A-C18FB41E9D2D}"/>
    <cellStyle name="Normal 7 215" xfId="2643" xr:uid="{B85CEE81-D5E5-42E8-A77D-C0C5E561C994}"/>
    <cellStyle name="Normal 7 216" xfId="2644" xr:uid="{EE1BE607-72B4-4F2F-84C9-AA83A1B62B36}"/>
    <cellStyle name="Normal 7 217" xfId="2645" xr:uid="{1B6CB005-733D-4886-A097-7CB1C41A0A5E}"/>
    <cellStyle name="Normal 7 218" xfId="2646" xr:uid="{3279AD0F-4B2C-4C73-9586-C460E4C65588}"/>
    <cellStyle name="Normal 7 219" xfId="2647" xr:uid="{6D9D2DAF-C2A5-4ED2-A17E-A6681DD64646}"/>
    <cellStyle name="Normal 7 22" xfId="2648" xr:uid="{2DE353DF-4C6F-4CE4-A900-DAB53B23D05B}"/>
    <cellStyle name="Normal 7 22 2" xfId="2649" xr:uid="{F4850DE2-2525-4E30-A4D3-92F01544CDA7}"/>
    <cellStyle name="Normal 7 220" xfId="2650" xr:uid="{F972806A-DE74-4BDF-8125-6F8DF44A0A15}"/>
    <cellStyle name="Normal 7 221" xfId="2651" xr:uid="{99DB1DA1-12CB-48F4-86E3-60B810078912}"/>
    <cellStyle name="Normal 7 222" xfId="2652" xr:uid="{A52954A1-A0F8-4585-8503-FEB165868A5B}"/>
    <cellStyle name="Normal 7 223" xfId="2653" xr:uid="{8F04B2E8-37F4-4C34-8206-1C0D9A62FF44}"/>
    <cellStyle name="Normal 7 224" xfId="2654" xr:uid="{F7F1E75C-39C8-4AEF-B14F-00A008413A4D}"/>
    <cellStyle name="Normal 7 225" xfId="2655" xr:uid="{4E0D5E40-FC18-4D22-ABD0-FB362B27BBDD}"/>
    <cellStyle name="Normal 7 226" xfId="2656" xr:uid="{83C7B8B1-8874-4150-9D41-0FFC802FF397}"/>
    <cellStyle name="Normal 7 227" xfId="2657" xr:uid="{C7A3D69C-D8F3-48D9-895A-25ACD1239EA0}"/>
    <cellStyle name="Normal 7 228" xfId="2658" xr:uid="{C36D8FC4-7408-4713-BEE2-E5ECE0D61B4F}"/>
    <cellStyle name="Normal 7 229" xfId="2659" xr:uid="{1E12846A-2518-4E65-8A4A-E51D8B3C23B1}"/>
    <cellStyle name="Normal 7 23" xfId="2660" xr:uid="{BA2A8576-EDD7-4576-B65A-98AE2F3C4741}"/>
    <cellStyle name="Normal 7 23 2" xfId="2661" xr:uid="{24BC2D0E-E447-441A-9A5A-E6D0ADF2E05C}"/>
    <cellStyle name="Normal 7 230" xfId="2662" xr:uid="{5DD28291-2B2E-4B62-8B67-1C1BAC83CD9B}"/>
    <cellStyle name="Normal 7 231" xfId="2663" xr:uid="{911F8CC2-D3A4-4318-B09C-EE7B505F9CA7}"/>
    <cellStyle name="Normal 7 232" xfId="2664" xr:uid="{09B4BBF4-6AE6-476F-AD33-52794A2977A1}"/>
    <cellStyle name="Normal 7 233" xfId="2665" xr:uid="{C5F61D79-33CC-4394-9A1A-3DB48918D39D}"/>
    <cellStyle name="Normal 7 234" xfId="2666" xr:uid="{4AAF8A12-E356-4CDE-A84E-0898C1D4A880}"/>
    <cellStyle name="Normal 7 235" xfId="2667" xr:uid="{0D237825-FB2B-42DB-8727-3798F109F073}"/>
    <cellStyle name="Normal 7 236" xfId="2668" xr:uid="{6ABF42D9-1B75-4679-92DC-6C9845DE015D}"/>
    <cellStyle name="Normal 7 237" xfId="2669" xr:uid="{9121C1BD-ABF0-4C00-B802-BDCE3D219020}"/>
    <cellStyle name="Normal 7 238" xfId="2670" xr:uid="{B2DF912C-3C07-4986-975B-79D9A5105444}"/>
    <cellStyle name="Normal 7 24" xfId="2671" xr:uid="{90C33E04-DB93-4DE0-961C-6FE7B3450E15}"/>
    <cellStyle name="Normal 7 24 2" xfId="2672" xr:uid="{507FCFF5-2BC0-4EAD-8643-966DE71EF768}"/>
    <cellStyle name="Normal 7 25" xfId="2673" xr:uid="{7BF8BD93-7BA0-4749-9946-B4650FE018B5}"/>
    <cellStyle name="Normal 7 26" xfId="2674" xr:uid="{7CF3A472-AC4C-4DAA-8224-16AD3A096F44}"/>
    <cellStyle name="Normal 7 27" xfId="2675" xr:uid="{F7227785-5372-49C9-8D70-ABB79FFDAD5A}"/>
    <cellStyle name="Normal 7 28" xfId="2676" xr:uid="{1BFBB5CA-F004-4B08-8203-4EC2DC481A73}"/>
    <cellStyle name="Normal 7 29" xfId="2677" xr:uid="{C4375366-0694-4165-928E-ABC4D5C9492E}"/>
    <cellStyle name="Normal 7 3" xfId="2678" xr:uid="{655D7186-E5BF-49C8-9715-60287EE1A3EF}"/>
    <cellStyle name="Normal 7 3 10" xfId="2679" xr:uid="{DBDCC5F9-6244-41A6-BBB4-F55B66C8161E}"/>
    <cellStyle name="Normal 7 3 11" xfId="2680" xr:uid="{287DC4BE-12BC-47AB-BE09-BA1842199276}"/>
    <cellStyle name="Normal 7 3 12" xfId="2681" xr:uid="{F753B60A-81B9-4AF3-A1C4-170B16EDF62C}"/>
    <cellStyle name="Normal 7 3 13" xfId="2682" xr:uid="{93445EC5-ECA0-480A-90F2-F78278C7B6BA}"/>
    <cellStyle name="Normal 7 3 14" xfId="2683" xr:uid="{D506F581-AAC2-4C9D-AE98-2120D80DF09C}"/>
    <cellStyle name="Normal 7 3 15" xfId="2684" xr:uid="{064E2333-696D-4F0C-9523-EF88B2DF31D8}"/>
    <cellStyle name="Normal 7 3 16" xfId="2685" xr:uid="{9B6354E8-73B6-4214-B2CD-08CBED5BB63E}"/>
    <cellStyle name="Normal 7 3 17" xfId="2686" xr:uid="{287F5012-D05D-4BAD-8F78-380BE008C73A}"/>
    <cellStyle name="Normal 7 3 18" xfId="2687" xr:uid="{5972E673-C3B8-44B7-93F7-70A093562692}"/>
    <cellStyle name="Normal 7 3 19" xfId="2688" xr:uid="{D4CAD342-9879-41DC-BAEC-984B2178DC46}"/>
    <cellStyle name="Normal 7 3 2" xfId="2689" xr:uid="{6C4ED1BF-D72D-45AE-A28C-EB72C3C0E8BA}"/>
    <cellStyle name="Normal 7 3 3" xfId="2690" xr:uid="{0AE7ED96-576C-48DB-B92C-7448BBC45351}"/>
    <cellStyle name="Normal 7 3 4" xfId="2691" xr:uid="{A31C4421-A9F8-400C-9267-08385DCDFF1F}"/>
    <cellStyle name="Normal 7 3 5" xfId="2692" xr:uid="{6EFB7565-74FA-4380-B3E0-DDC64C894341}"/>
    <cellStyle name="Normal 7 3 6" xfId="2693" xr:uid="{53D91DB2-1C75-4661-A0E1-1BB36DE3ED96}"/>
    <cellStyle name="Normal 7 3 7" xfId="2694" xr:uid="{5DBB8CD2-4137-40C2-9040-C401EEA4BC06}"/>
    <cellStyle name="Normal 7 3 8" xfId="2695" xr:uid="{5960A65D-D013-431E-9BCF-E6360E7475AD}"/>
    <cellStyle name="Normal 7 3 9" xfId="2696" xr:uid="{AAF7535E-45E6-4A16-9F27-B7133CF9CEDB}"/>
    <cellStyle name="Normal 7 30" xfId="2697" xr:uid="{8ADC6CDD-C751-442A-81EC-C9A61DFB2580}"/>
    <cellStyle name="Normal 7 31" xfId="2698" xr:uid="{655C733E-FDFC-4133-BAAE-24A72888C06F}"/>
    <cellStyle name="Normal 7 32" xfId="2699" xr:uid="{E6DB4743-5D07-4190-8143-BCE4F949755C}"/>
    <cellStyle name="Normal 7 33" xfId="2700" xr:uid="{906D0948-C548-4D71-8780-880D3514B574}"/>
    <cellStyle name="Normal 7 33 2" xfId="2701" xr:uid="{399070E3-CFF2-4427-A473-EE8DFD6CBEA0}"/>
    <cellStyle name="Normal 7 34" xfId="2702" xr:uid="{CAAD5A9C-B6BE-47E7-B346-1B5FAEEE60CB}"/>
    <cellStyle name="Normal 7 35" xfId="2703" xr:uid="{E0D0263D-5788-4B8A-BF36-AFE19CB7B547}"/>
    <cellStyle name="Normal 7 35 2" xfId="2704" xr:uid="{71C33F46-2F8B-44B8-AA80-E2D9E7C12A68}"/>
    <cellStyle name="Normal 7 36" xfId="2705" xr:uid="{8ECFF10B-CB9A-4AAF-BD8A-F201116B64B2}"/>
    <cellStyle name="Normal 7 36 2" xfId="2706" xr:uid="{A90F9B1C-E510-4B82-94BF-D0BD7ECA6625}"/>
    <cellStyle name="Normal 7 37" xfId="2707" xr:uid="{44DC3021-7783-458E-B753-ADCCE8529884}"/>
    <cellStyle name="Normal 7 37 2" xfId="2708" xr:uid="{1A8FCF09-8F6E-4BFD-A727-9FCC5F5590CF}"/>
    <cellStyle name="Normal 7 38" xfId="2709" xr:uid="{F386088C-2294-4399-823F-A5F07148AF5F}"/>
    <cellStyle name="Normal 7 38 2" xfId="2710" xr:uid="{389F2604-CC19-49D6-A7B4-17B29E151FB1}"/>
    <cellStyle name="Normal 7 39" xfId="2711" xr:uid="{D77EDBF2-AECE-4642-AF91-DC104F0A519B}"/>
    <cellStyle name="Normal 7 39 2" xfId="2712" xr:uid="{16D45634-AAA3-48B7-9A03-C8F0CEC18524}"/>
    <cellStyle name="Normal 7 4" xfId="2713" xr:uid="{0A6B6CA0-3165-4B68-957C-CAC856A82B84}"/>
    <cellStyle name="Normal 7 4 10" xfId="2714" xr:uid="{AD51DB2B-2315-4533-A819-4091452DE42C}"/>
    <cellStyle name="Normal 7 4 11" xfId="2715" xr:uid="{80521DEA-9A31-4D4E-956A-C4BDB99BBDBE}"/>
    <cellStyle name="Normal 7 4 12" xfId="2716" xr:uid="{3842A1F4-4187-452F-9AA1-A17170F40AC9}"/>
    <cellStyle name="Normal 7 4 13" xfId="2717" xr:uid="{B8324554-3F1E-418A-A533-D69C6ECE0B6D}"/>
    <cellStyle name="Normal 7 4 14" xfId="2718" xr:uid="{A722E8C2-6582-48E3-886B-785149589032}"/>
    <cellStyle name="Normal 7 4 15" xfId="2719" xr:uid="{D9AE4E63-3A75-4CC3-B610-44421D17FB60}"/>
    <cellStyle name="Normal 7 4 16" xfId="2720" xr:uid="{DC396AE9-8DE9-415B-AF6C-710E29426405}"/>
    <cellStyle name="Normal 7 4 17" xfId="2721" xr:uid="{242E5A30-B052-47A7-A205-04FCFA723E39}"/>
    <cellStyle name="Normal 7 4 18" xfId="2722" xr:uid="{266475CF-C56C-4C8D-8631-F3D240F59AF4}"/>
    <cellStyle name="Normal 7 4 19" xfId="2723" xr:uid="{217DFF86-CAA6-427C-818B-65D43AA0E46B}"/>
    <cellStyle name="Normal 7 4 2" xfId="2724" xr:uid="{7268D618-F9AB-47DF-89D6-249AA9AD8E1E}"/>
    <cellStyle name="Normal 7 4 3" xfId="2725" xr:uid="{88F7B9F2-28D8-4D46-893B-18BE872E5FAA}"/>
    <cellStyle name="Normal 7 4 4" xfId="2726" xr:uid="{EF171042-80A3-4E47-AE9E-C76288FB296B}"/>
    <cellStyle name="Normal 7 4 5" xfId="2727" xr:uid="{DCDB3B85-AD42-4688-BF3B-A8931F443A14}"/>
    <cellStyle name="Normal 7 4 6" xfId="2728" xr:uid="{4D85060E-8680-4F53-85CF-BF3E5F88A1EF}"/>
    <cellStyle name="Normal 7 4 7" xfId="2729" xr:uid="{CE51BB8A-F9AC-4EB9-92BF-6AB46D03D097}"/>
    <cellStyle name="Normal 7 4 8" xfId="2730" xr:uid="{7CD55120-9AD5-45A0-A0A9-1A855593CE08}"/>
    <cellStyle name="Normal 7 4 9" xfId="2731" xr:uid="{124D804A-EFE0-40FF-A6D2-55677CDA368A}"/>
    <cellStyle name="Normal 7 40" xfId="2732" xr:uid="{62B5D1FC-D579-47E4-BD88-3851D3257FCB}"/>
    <cellStyle name="Normal 7 40 2" xfId="2733" xr:uid="{BEF2BEF2-E225-4ABF-973E-3A8FAD8F19F2}"/>
    <cellStyle name="Normal 7 41" xfId="2734" xr:uid="{BDDAC85B-A318-45C7-A1AA-D0EF3FD38495}"/>
    <cellStyle name="Normal 7 41 2" xfId="2735" xr:uid="{147F1002-93C3-44A3-9D1A-5F0E6203D9E6}"/>
    <cellStyle name="Normal 7 42" xfId="2736" xr:uid="{B71EF429-B649-4CD5-A2D4-33DAA8CC54C1}"/>
    <cellStyle name="Normal 7 42 2" xfId="2737" xr:uid="{A46CF075-E1F0-4A8E-B400-954711296D40}"/>
    <cellStyle name="Normal 7 43" xfId="2738" xr:uid="{1183CF68-4586-472D-B88A-13C6E0CB8ED5}"/>
    <cellStyle name="Normal 7 43 2" xfId="2739" xr:uid="{75C79068-8597-42F5-8465-3463E832FF3B}"/>
    <cellStyle name="Normal 7 44" xfId="2740" xr:uid="{0D324989-4B65-4C1B-835F-6CD05CA3BE50}"/>
    <cellStyle name="Normal 7 45" xfId="2741" xr:uid="{1094CACE-8E37-482F-A460-580A1DB61A51}"/>
    <cellStyle name="Normal 7 46" xfId="2742" xr:uid="{6E2B4140-141A-4E6D-B7D8-131075FB3FE2}"/>
    <cellStyle name="Normal 7 47" xfId="2743" xr:uid="{3901CDFA-5BB0-48E3-9E0A-9757FCE0627A}"/>
    <cellStyle name="Normal 7 48" xfId="2744" xr:uid="{FF232B72-F7B3-4991-AF2B-7A5EA3B45715}"/>
    <cellStyle name="Normal 7 49" xfId="2745" xr:uid="{267B74B6-9ECA-4E01-84D8-ABF002AA0FD7}"/>
    <cellStyle name="Normal 7 5" xfId="2746" xr:uid="{C6765B49-0E85-4137-A835-558E4459E244}"/>
    <cellStyle name="Normal 7 50" xfId="2747" xr:uid="{AECEAC2D-84B4-4980-8070-3272E4AFD666}"/>
    <cellStyle name="Normal 7 51" xfId="2748" xr:uid="{BBD48019-EF07-4B36-94E2-E49D301C9D8F}"/>
    <cellStyle name="Normal 7 52" xfId="2749" xr:uid="{4C220635-5F24-4B96-8687-A41A3EE5B1A9}"/>
    <cellStyle name="Normal 7 53" xfId="2750" xr:uid="{614A46E2-0E28-4D72-9095-C4BA990A9DB3}"/>
    <cellStyle name="Normal 7 54" xfId="2751" xr:uid="{06495F67-2A73-4E4F-8D42-4D2AB5EA80A0}"/>
    <cellStyle name="Normal 7 55" xfId="2752" xr:uid="{1CD0BEB5-E61E-41C6-ADBE-C88F12DE606E}"/>
    <cellStyle name="Normal 7 56" xfId="2753" xr:uid="{063143BC-1423-438B-AE48-5E7844EE3298}"/>
    <cellStyle name="Normal 7 56 2" xfId="2754" xr:uid="{381513E7-DA1F-4CB9-B4E0-4A4BDE0D5141}"/>
    <cellStyle name="Normal 7 57" xfId="2755" xr:uid="{635C8105-3AAD-4041-BD87-BD4884F1DB6A}"/>
    <cellStyle name="Normal 7 57 2" xfId="2756" xr:uid="{E604A00E-1D3B-421C-B598-175A1F8AB31B}"/>
    <cellStyle name="Normal 7 58" xfId="2757" xr:uid="{0AAE22DF-4929-47F6-824D-53954095D261}"/>
    <cellStyle name="Normal 7 58 2" xfId="2758" xr:uid="{9757D667-68AE-468C-8DBB-4E1F19D0441F}"/>
    <cellStyle name="Normal 7 59" xfId="2759" xr:uid="{17CAE589-BFCD-42BA-8325-6FBA08A96D95}"/>
    <cellStyle name="Normal 7 6" xfId="2760" xr:uid="{8BC0FEEA-11C6-42FE-9784-2AC51DE8D61D}"/>
    <cellStyle name="Normal 7 60" xfId="2761" xr:uid="{0876B9C3-2FA8-4EC5-8990-3214A584DC05}"/>
    <cellStyle name="Normal 7 61" xfId="2762" xr:uid="{CB976DA2-717F-4A9A-9292-EE8C21E65DF7}"/>
    <cellStyle name="Normal 7 62" xfId="2763" xr:uid="{9E7D5770-2299-4CD9-B1B1-9EC7D8CC9F71}"/>
    <cellStyle name="Normal 7 63" xfId="2764" xr:uid="{4CB1271A-8B96-4E1A-AEC2-479CF5B1F488}"/>
    <cellStyle name="Normal 7 64" xfId="2765" xr:uid="{F0C25756-2487-44C8-A35F-CBACC705C6A1}"/>
    <cellStyle name="Normal 7 65" xfId="2766" xr:uid="{277FB7A0-BC7D-484A-8E10-17BBEF71DBF2}"/>
    <cellStyle name="Normal 7 66" xfId="2767" xr:uid="{8D14ACE8-3C8D-4A77-AB87-9E3A2D3092ED}"/>
    <cellStyle name="Normal 7 67" xfId="2768" xr:uid="{6498BC4B-6AB0-4962-A734-DA0526534947}"/>
    <cellStyle name="Normal 7 68" xfId="2769" xr:uid="{B8ACB847-4C43-4FF8-9B34-83CD98008569}"/>
    <cellStyle name="Normal 7 69" xfId="2770" xr:uid="{8A40DD04-9A83-4ECB-BE83-FB3A114533CF}"/>
    <cellStyle name="Normal 7 7" xfId="2771" xr:uid="{350A488A-B3EE-4FC9-BEA1-7A5C21177BC7}"/>
    <cellStyle name="Normal 7 70" xfId="2772" xr:uid="{3E4198C0-CCDA-4511-A18A-5E9A8E0711FD}"/>
    <cellStyle name="Normal 7 71" xfId="2773" xr:uid="{DB68F87B-22EA-499C-88AE-8FCC125D7AD3}"/>
    <cellStyle name="Normal 7 72" xfId="2774" xr:uid="{10479476-1DC4-445E-8B9A-6517FB77A9A8}"/>
    <cellStyle name="Normal 7 73" xfId="2775" xr:uid="{44BF9D92-1280-4638-92A7-CDEAE3BD7034}"/>
    <cellStyle name="Normal 7 74" xfId="2776" xr:uid="{8A1385C3-30B3-45B3-9748-27F2962867C9}"/>
    <cellStyle name="Normal 7 75" xfId="2777" xr:uid="{1240A52F-548D-49E1-89A6-9422FEF30EC5}"/>
    <cellStyle name="Normal 7 76" xfId="2778" xr:uid="{72E6D361-A127-4755-B132-E50B49510D43}"/>
    <cellStyle name="Normal 7 77" xfId="2779" xr:uid="{9BC8CE77-0812-44B5-884C-36DCBCDF2727}"/>
    <cellStyle name="Normal 7 78" xfId="2780" xr:uid="{F8E010DD-900B-4428-940C-A6B5A11AD1AB}"/>
    <cellStyle name="Normal 7 79" xfId="2781" xr:uid="{57835894-C0DE-4603-8F47-B26130A72570}"/>
    <cellStyle name="Normal 7 8" xfId="2782" xr:uid="{9F3654F7-BE6A-4B55-A63D-D4DCF26A9405}"/>
    <cellStyle name="Normal 7 80" xfId="2783" xr:uid="{1310B74B-EDBC-448B-A0AC-A596E6BA2E4B}"/>
    <cellStyle name="Normal 7 81" xfId="2784" xr:uid="{576767D7-E779-4EA9-AB41-1F90351FE8C0}"/>
    <cellStyle name="Normal 7 82" xfId="2785" xr:uid="{6A8623D7-33B2-44B3-9E36-35F5A290AE27}"/>
    <cellStyle name="Normal 7 83" xfId="2786" xr:uid="{257B202E-2AE1-455E-B178-D6A7C26DEE43}"/>
    <cellStyle name="Normal 7 84" xfId="2787" xr:uid="{0A16CE7C-9FC3-45AC-93E5-74B8CBA64C06}"/>
    <cellStyle name="Normal 7 85" xfId="2788" xr:uid="{8F9A6DDB-1D17-4B14-A4D3-C35C181EA5B4}"/>
    <cellStyle name="Normal 7 86" xfId="2789" xr:uid="{BB3D5277-3987-408A-95A2-804704362F8A}"/>
    <cellStyle name="Normal 7 87" xfId="2790" xr:uid="{681D366E-A8DC-453C-8450-89E3EEEC0E36}"/>
    <cellStyle name="Normal 7 88" xfId="2791" xr:uid="{3E4DE280-598D-4C95-87A5-07DC984F149C}"/>
    <cellStyle name="Normal 7 89" xfId="2792" xr:uid="{0A1634EF-212D-437D-9B85-6046C8F0AA10}"/>
    <cellStyle name="Normal 7 9" xfId="2793" xr:uid="{D0F46BC9-8338-490D-9C63-BC906D70F2A0}"/>
    <cellStyle name="Normal 7 90" xfId="2794" xr:uid="{5F722B69-1366-4984-8F08-0415308D3F24}"/>
    <cellStyle name="Normal 7 91" xfId="2795" xr:uid="{91F2E30A-B898-4BC5-9786-5EFFEF3234EE}"/>
    <cellStyle name="Normal 7 92" xfId="2796" xr:uid="{E92A9C06-B7E7-4DCB-B03B-7C05E9B1FA03}"/>
    <cellStyle name="Normal 7 93" xfId="2797" xr:uid="{E54F9C2A-D769-42FB-867F-BA246CB60116}"/>
    <cellStyle name="Normal 7 94" xfId="2798" xr:uid="{B7D30F74-0BE1-4F2C-B5D6-0306E24A4DF7}"/>
    <cellStyle name="Normal 7 95" xfId="2799" xr:uid="{79ACF601-1E8D-4BB7-8353-E34AC6C871C1}"/>
    <cellStyle name="Normal 7 96" xfId="2800" xr:uid="{00BFDB7C-AC85-4A16-92E9-718294CB9E66}"/>
    <cellStyle name="Normal 7 97" xfId="2801" xr:uid="{E5C9E9A1-A2CF-48F9-878F-712770AD3E13}"/>
    <cellStyle name="Normal 7 98" xfId="2802" xr:uid="{0601C72E-1769-4F99-A16B-9BD20CC47C4D}"/>
    <cellStyle name="Normal 7 99" xfId="2803" xr:uid="{DC72AC63-3F4A-4CD7-8D00-6D601B9DA7EB}"/>
    <cellStyle name="Normal 8 10" xfId="2804" xr:uid="{9C802278-6F2B-4766-98F7-F0DEBE9B76A8}"/>
    <cellStyle name="Normal 8 100" xfId="2805" xr:uid="{29A1DCDE-6FA8-4AFA-8CD1-FCE29D06F302}"/>
    <cellStyle name="Normal 8 101" xfId="2806" xr:uid="{B7AAA3C6-B098-43C2-977B-D494AFB62B0D}"/>
    <cellStyle name="Normal 8 102" xfId="2807" xr:uid="{A8769E2B-CE82-4C20-8870-3D368886F3AF}"/>
    <cellStyle name="Normal 8 103" xfId="2808" xr:uid="{9EB72542-9242-4E7C-B4FF-F288F8823C5C}"/>
    <cellStyle name="Normal 8 104" xfId="2809" xr:uid="{C1286C29-0BFB-46A4-AE85-952692E6A270}"/>
    <cellStyle name="Normal 8 105" xfId="2810" xr:uid="{8FD888DA-706B-46AB-8CA9-0508E40883CA}"/>
    <cellStyle name="Normal 8 106" xfId="2811" xr:uid="{DF9130AB-B5C1-43C0-82DE-97A1647C18D5}"/>
    <cellStyle name="Normal 8 107" xfId="2812" xr:uid="{27FA058D-FDD9-45A8-9CFC-A8337DB5E517}"/>
    <cellStyle name="Normal 8 108" xfId="2813" xr:uid="{3C573B05-6509-4110-8909-CCE782F7AAA5}"/>
    <cellStyle name="Normal 8 109" xfId="2814" xr:uid="{4D03408E-0114-4627-ABB5-55E222D38254}"/>
    <cellStyle name="Normal 8 11" xfId="2815" xr:uid="{FCC13344-31F7-497B-A0AC-1C75C9280961}"/>
    <cellStyle name="Normal 8 110" xfId="2816" xr:uid="{22ECCCBC-314C-4DFA-A6C9-287F356EFB7C}"/>
    <cellStyle name="Normal 8 111" xfId="2817" xr:uid="{3D2ADBB8-48A1-4966-8330-D39572501AD1}"/>
    <cellStyle name="Normal 8 112" xfId="2818" xr:uid="{71D85DBE-9DF8-4EE7-BAE5-3EF123272A7B}"/>
    <cellStyle name="Normal 8 113" xfId="2819" xr:uid="{30B54605-303E-426D-8D07-13E558F90294}"/>
    <cellStyle name="Normal 8 114" xfId="2820" xr:uid="{8E371FD0-A798-4C87-B83F-79DA0E8FB197}"/>
    <cellStyle name="Normal 8 115" xfId="2821" xr:uid="{8A4A4A37-2AD1-47D7-BE73-F9F39EBC2523}"/>
    <cellStyle name="Normal 8 116" xfId="2822" xr:uid="{41695967-5C61-4AE2-8B8D-FA172C97517F}"/>
    <cellStyle name="Normal 8 117" xfId="2823" xr:uid="{186D966A-A6E4-491D-B3DF-D7671BCB77EC}"/>
    <cellStyle name="Normal 8 118" xfId="2824" xr:uid="{B3028ED6-D6E3-4521-B1C0-12F9E7063F14}"/>
    <cellStyle name="Normal 8 119" xfId="2825" xr:uid="{800FC7E9-68ED-41F8-8FD3-0E215FB690DF}"/>
    <cellStyle name="Normal 8 12" xfId="2826" xr:uid="{8BE944CA-8CA6-4E1B-8CC3-00F8392B7FC3}"/>
    <cellStyle name="Normal 8 120" xfId="2827" xr:uid="{75F6BCD8-9ADA-4342-9D02-3A86948E215E}"/>
    <cellStyle name="Normal 8 121" xfId="2828" xr:uid="{23496679-6B29-40F3-A0BA-8070BE18C4F2}"/>
    <cellStyle name="Normal 8 122" xfId="2829" xr:uid="{AF7AA9B8-623E-4A35-8C35-424FBAC216AE}"/>
    <cellStyle name="Normal 8 123" xfId="2830" xr:uid="{8DBADA12-D2C6-485E-B76C-9FA2343BDBA4}"/>
    <cellStyle name="Normal 8 124" xfId="2831" xr:uid="{D614A142-E4F7-4F77-9210-E0454C905EEE}"/>
    <cellStyle name="Normal 8 125" xfId="2832" xr:uid="{BEF35308-42A6-42B5-8044-AB326C69A9FF}"/>
    <cellStyle name="Normal 8 126" xfId="2833" xr:uid="{9A744C48-0374-4B04-B79D-C26054C8B45A}"/>
    <cellStyle name="Normal 8 127" xfId="2834" xr:uid="{26E7F596-5DB8-42D8-B3FA-0A8EFD5A1708}"/>
    <cellStyle name="Normal 8 128" xfId="2835" xr:uid="{BEC1156C-4214-4677-816B-FCA6E572A43A}"/>
    <cellStyle name="Normal 8 129" xfId="2836" xr:uid="{A3C07AC7-113F-4A4A-BBDC-5978FAB844EC}"/>
    <cellStyle name="Normal 8 13" xfId="2837" xr:uid="{CADB5F0C-714A-4211-A32B-A7F4FB39B0FC}"/>
    <cellStyle name="Normal 8 130" xfId="2838" xr:uid="{F4592D36-02A9-4834-B273-B765FCA348E3}"/>
    <cellStyle name="Normal 8 131" xfId="2839" xr:uid="{C146B441-C7CE-4179-AD2A-6F50CDB53A55}"/>
    <cellStyle name="Normal 8 132" xfId="2840" xr:uid="{A8DF4AFB-6F15-4362-A90A-27E34A7063C9}"/>
    <cellStyle name="Normal 8 133" xfId="2841" xr:uid="{D08751D5-D8DB-4E64-A63E-8899DCA11684}"/>
    <cellStyle name="Normal 8 134" xfId="2842" xr:uid="{B963EF82-60D5-428A-A586-41B57A7DDE85}"/>
    <cellStyle name="Normal 8 135" xfId="2843" xr:uid="{886B4E5C-B6CE-4E89-9EAB-ADCB2DB882CE}"/>
    <cellStyle name="Normal 8 136" xfId="2844" xr:uid="{C574FF8D-5A07-4CC6-96B6-9AE0A858EEB3}"/>
    <cellStyle name="Normal 8 137" xfId="2845" xr:uid="{3E8CB23B-67D1-419A-B813-3927BE6EE88B}"/>
    <cellStyle name="Normal 8 138" xfId="2846" xr:uid="{32F19F34-F119-4454-90C9-53B06E4A0C3F}"/>
    <cellStyle name="Normal 8 139" xfId="2847" xr:uid="{B5C86BDE-D2D4-451E-B454-6FA71777AF5E}"/>
    <cellStyle name="Normal 8 14" xfId="2848" xr:uid="{EA1AF39A-FB6D-4293-A44E-DDA9467CE686}"/>
    <cellStyle name="Normal 8 140" xfId="2849" xr:uid="{3F92BECC-9A91-48CD-BEDC-CBA2DFD57D9E}"/>
    <cellStyle name="Normal 8 141" xfId="2850" xr:uid="{86F69727-4A94-4B7F-91E1-5379E891EC14}"/>
    <cellStyle name="Normal 8 142" xfId="2851" xr:uid="{7E012E5D-0072-4999-B799-C52E41156895}"/>
    <cellStyle name="Normal 8 143" xfId="2852" xr:uid="{07896EDB-B17F-4A3E-8085-FA0E48B59D2E}"/>
    <cellStyle name="Normal 8 144" xfId="2853" xr:uid="{CDD852C4-4678-430F-B49B-F674A2F5A6E9}"/>
    <cellStyle name="Normal 8 145" xfId="2854" xr:uid="{2F707294-135D-4B31-92BC-E38B89016994}"/>
    <cellStyle name="Normal 8 146" xfId="2855" xr:uid="{31643C55-C606-4A2F-8D97-1F780E2AA592}"/>
    <cellStyle name="Normal 8 147" xfId="2856" xr:uid="{3E24CC8D-5823-454A-9B50-C0C9402921D2}"/>
    <cellStyle name="Normal 8 148" xfId="2857" xr:uid="{6E0238AA-890D-4AD3-B0B8-51F01A510B22}"/>
    <cellStyle name="Normal 8 149" xfId="2858" xr:uid="{76D35D84-2801-4352-8F1A-051C850AEC53}"/>
    <cellStyle name="Normal 8 15" xfId="2859" xr:uid="{8B6CE818-1A04-4C9A-99C9-03AB2B7989B5}"/>
    <cellStyle name="Normal 8 150" xfId="2860" xr:uid="{99F132D6-E36A-4F5C-A7E7-0997ADE8D3BB}"/>
    <cellStyle name="Normal 8 151" xfId="2861" xr:uid="{6D9D6AD1-2688-4831-A95F-40534C73259B}"/>
    <cellStyle name="Normal 8 152" xfId="2862" xr:uid="{77B4FC86-573D-497F-8DBA-C9EAB12DE526}"/>
    <cellStyle name="Normal 8 153" xfId="2863" xr:uid="{3510747A-3E31-45B2-9EA8-28FC84F9078D}"/>
    <cellStyle name="Normal 8 154" xfId="2864" xr:uid="{F5F54551-6C93-4811-AAC8-E8476DC164BF}"/>
    <cellStyle name="Normal 8 155" xfId="2865" xr:uid="{33884611-CF67-4A28-95D4-6408097728ED}"/>
    <cellStyle name="Normal 8 156" xfId="2866" xr:uid="{CBDAC920-D17A-4905-83FC-A6869FB01C25}"/>
    <cellStyle name="Normal 8 157" xfId="2867" xr:uid="{384EB4E9-EE3A-4C68-B615-9CCD28BC3B9D}"/>
    <cellStyle name="Normal 8 158" xfId="2868" xr:uid="{7E7F6442-41D1-41E1-B95B-A4AF7A2C8450}"/>
    <cellStyle name="Normal 8 159" xfId="2869" xr:uid="{3CD49897-67E3-4992-BFF2-A6DD3687D6E8}"/>
    <cellStyle name="Normal 8 16" xfId="2870" xr:uid="{76DE2959-159C-49B4-B9EA-874C71174E43}"/>
    <cellStyle name="Normal 8 160" xfId="2871" xr:uid="{43983211-5A1C-4EE0-8E60-FE4594B62C09}"/>
    <cellStyle name="Normal 8 161" xfId="2872" xr:uid="{FD212CA6-3BD7-4C3E-B822-EBC7CE5B6837}"/>
    <cellStyle name="Normal 8 162" xfId="2873" xr:uid="{F8B89EDD-5729-4DD5-BEAF-F8979AC80607}"/>
    <cellStyle name="Normal 8 163" xfId="2874" xr:uid="{3CB5255E-1EF4-4605-B0BF-4601366EF359}"/>
    <cellStyle name="Normal 8 164" xfId="2875" xr:uid="{B02EE725-AA65-4B08-B054-96ADFDD37247}"/>
    <cellStyle name="Normal 8 165" xfId="2876" xr:uid="{837AD383-27A0-47FE-8011-7B171F499A0E}"/>
    <cellStyle name="Normal 8 166" xfId="2877" xr:uid="{9BDE06C1-9F6B-4BA4-9808-06ED2A7D5047}"/>
    <cellStyle name="Normal 8 167" xfId="2878" xr:uid="{88110A1C-7B9F-40CC-9718-079B84F2BB09}"/>
    <cellStyle name="Normal 8 168" xfId="2879" xr:uid="{9102124B-5FED-4E61-9705-F69D4DEB017C}"/>
    <cellStyle name="Normal 8 169" xfId="2880" xr:uid="{81BF30E6-1D0F-4B68-A90D-AC6013B11642}"/>
    <cellStyle name="Normal 8 17" xfId="2881" xr:uid="{39BCAD86-CEB8-4DC3-936C-CD7972B920D2}"/>
    <cellStyle name="Normal 8 17 2" xfId="2882" xr:uid="{B7EA65FE-A0D6-42FF-A806-41EA2A33C208}"/>
    <cellStyle name="Normal 8 170" xfId="2883" xr:uid="{AA443D9F-6588-451C-9737-A893BC174DBE}"/>
    <cellStyle name="Normal 8 171" xfId="2884" xr:uid="{7AFC9AE4-D643-466A-A3C6-4B5D90440A48}"/>
    <cellStyle name="Normal 8 172" xfId="2885" xr:uid="{E8D0C636-E359-436B-BDD3-2C3748A30C7F}"/>
    <cellStyle name="Normal 8 173" xfId="2886" xr:uid="{9BC55ECD-7C6E-4A85-AAE8-70D48F9742E2}"/>
    <cellStyle name="Normal 8 174" xfId="2887" xr:uid="{EAB6BF8E-589B-413F-BA83-0D63B6120300}"/>
    <cellStyle name="Normal 8 175" xfId="2888" xr:uid="{5F0D0753-7FA3-4F8A-899A-F8B8F15E3AF0}"/>
    <cellStyle name="Normal 8 176" xfId="2889" xr:uid="{C0333CFA-8087-48C7-8E49-D57569016B1B}"/>
    <cellStyle name="Normal 8 177" xfId="2890" xr:uid="{236CAD40-D475-4353-ADFD-5786072A439E}"/>
    <cellStyle name="Normal 8 178" xfId="2891" xr:uid="{2E4FC47B-A81A-452E-A00F-0B92388B212B}"/>
    <cellStyle name="Normal 8 179" xfId="2892" xr:uid="{9D1773CE-8EEF-4F3C-8105-FBB890F6CA5E}"/>
    <cellStyle name="Normal 8 18" xfId="2893" xr:uid="{964389B8-48FF-4E59-BE6C-113215D0FA1C}"/>
    <cellStyle name="Normal 8 180" xfId="2894" xr:uid="{35311B7B-368A-483D-B621-6B62DF433835}"/>
    <cellStyle name="Normal 8 181" xfId="2895" xr:uid="{3D81F644-5846-4377-A07D-106D3528C380}"/>
    <cellStyle name="Normal 8 182" xfId="2896" xr:uid="{BA15E9D5-52C1-451E-AD3A-CC4DCE44CC0A}"/>
    <cellStyle name="Normal 8 183" xfId="2897" xr:uid="{E80CDE10-DC5E-48DF-AD4C-77E207C4AD35}"/>
    <cellStyle name="Normal 8 184" xfId="2898" xr:uid="{0263E227-48ED-48F0-8EF2-4B6BFCEA2B2A}"/>
    <cellStyle name="Normal 8 185" xfId="2899" xr:uid="{1E9692EB-7525-4AD4-A430-B2B4F538A0AC}"/>
    <cellStyle name="Normal 8 186" xfId="2900" xr:uid="{5B6FA56E-8078-40BB-81FF-E51D82FD0058}"/>
    <cellStyle name="Normal 8 187" xfId="2901" xr:uid="{EB1D0340-EC1B-4051-A29E-ED267CB872E0}"/>
    <cellStyle name="Normal 8 188" xfId="2902" xr:uid="{56792BFA-8083-4DFD-87BF-F9D57754A7B2}"/>
    <cellStyle name="Normal 8 189" xfId="2903" xr:uid="{569B1626-8FD8-4F11-9598-1C8B6BEE0B03}"/>
    <cellStyle name="Normal 8 19" xfId="2904" xr:uid="{DEBC2A1C-25F7-4A8A-879E-F78EF4105AEE}"/>
    <cellStyle name="Normal 8 19 2" xfId="2905" xr:uid="{CA9DB580-30B3-4AC2-807C-638D0ACD4F57}"/>
    <cellStyle name="Normal 8 190" xfId="2906" xr:uid="{7192A063-DA3B-4995-9C66-EF819DAAF6FA}"/>
    <cellStyle name="Normal 8 191" xfId="2907" xr:uid="{D8AA82CE-D532-4D12-94B7-FCE322E36131}"/>
    <cellStyle name="Normal 8 192" xfId="2908" xr:uid="{95C15040-141D-4742-8569-A47AF2AA6387}"/>
    <cellStyle name="Normal 8 193" xfId="2909" xr:uid="{A016F3FB-87CD-4C1D-854F-6AC06502747D}"/>
    <cellStyle name="Normal 8 194" xfId="2910" xr:uid="{6E42E848-2652-4939-8CA2-8FE8F5AC6172}"/>
    <cellStyle name="Normal 8 195" xfId="2911" xr:uid="{82950AC7-0492-4712-A756-6792517269B8}"/>
    <cellStyle name="Normal 8 196" xfId="2912" xr:uid="{02DBA5EA-CA34-4F54-A892-80D3BD820E22}"/>
    <cellStyle name="Normal 8 197" xfId="2913" xr:uid="{8EF53CA3-C526-4DFD-AFEC-90627519AC61}"/>
    <cellStyle name="Normal 8 198" xfId="2914" xr:uid="{E7EF3959-A2F3-4A41-A01F-9CA4FB9F175B}"/>
    <cellStyle name="Normal 8 199" xfId="2915" xr:uid="{33C6D6B5-3A51-466F-8AC5-90917F554D1D}"/>
    <cellStyle name="Normal 8 2" xfId="2916" xr:uid="{041174F3-F38A-41F0-924B-360D7A9F91AD}"/>
    <cellStyle name="Normal 8 2 10" xfId="2917" xr:uid="{7C3E0CA3-C031-4279-B4AB-89DA1B40B912}"/>
    <cellStyle name="Normal 8 2 11" xfId="2918" xr:uid="{BCBDD6E1-4006-4FD7-BE91-747AC7BE3130}"/>
    <cellStyle name="Normal 8 2 12" xfId="2919" xr:uid="{AF538C86-9EA6-45FC-9303-262546CF2041}"/>
    <cellStyle name="Normal 8 2 13" xfId="2920" xr:uid="{91CD0AE5-C4A9-420C-8533-468A6EBEADD4}"/>
    <cellStyle name="Normal 8 2 14" xfId="2921" xr:uid="{219F91BE-BDAB-45AF-BD15-47618D046B96}"/>
    <cellStyle name="Normal 8 2 15" xfId="2922" xr:uid="{4A47C695-40B5-477E-B9BE-A3655B3A8103}"/>
    <cellStyle name="Normal 8 2 16" xfId="2923" xr:uid="{A24C4296-0696-40C0-B7F0-6457C9A10DF3}"/>
    <cellStyle name="Normal 8 2 17" xfId="2924" xr:uid="{AF21B9A6-B680-48E9-B757-BC9FA8E6FAF8}"/>
    <cellStyle name="Normal 8 2 18" xfId="2925" xr:uid="{280D7A12-4884-405C-ABD8-098B3314774E}"/>
    <cellStyle name="Normal 8 2 19" xfId="2926" xr:uid="{3FE287CB-14BD-42E6-8151-84550E4D4E68}"/>
    <cellStyle name="Normal 8 2 2" xfId="2927" xr:uid="{A6AB144C-2C6E-4713-B3B7-95658119C3A7}"/>
    <cellStyle name="Normal 8 2 3" xfId="2928" xr:uid="{11F3421F-392F-496E-831B-FD8E7E67EFF3}"/>
    <cellStyle name="Normal 8 2 4" xfId="2929" xr:uid="{BC56BC1D-C7CA-4D95-A204-79382EE76426}"/>
    <cellStyle name="Normal 8 2 5" xfId="2930" xr:uid="{C4E10743-7392-4101-8B9A-6B8FA74D82DB}"/>
    <cellStyle name="Normal 8 2 6" xfId="2931" xr:uid="{FDD90754-A839-41B8-A015-495B3A28405B}"/>
    <cellStyle name="Normal 8 2 7" xfId="2932" xr:uid="{ADEF16C1-987A-4349-AD39-4DEAEDABC9C6}"/>
    <cellStyle name="Normal 8 2 8" xfId="2933" xr:uid="{6FB73704-43AB-4C95-8587-C13B0EAE75EA}"/>
    <cellStyle name="Normal 8 2 9" xfId="2934" xr:uid="{5FB64905-2C0A-455F-9875-6384D4A3671A}"/>
    <cellStyle name="Normal 8 20" xfId="2935" xr:uid="{983C2382-8DB0-4153-AA9E-BD700D70B9AB}"/>
    <cellStyle name="Normal 8 20 2" xfId="2936" xr:uid="{2A23F2C5-262E-4ADD-8A8F-F305D83A80C8}"/>
    <cellStyle name="Normal 8 200" xfId="2937" xr:uid="{4ED25916-DB41-4E5B-8EF6-8089B49DDC70}"/>
    <cellStyle name="Normal 8 201" xfId="2938" xr:uid="{57FDB799-EA03-4EB3-A90D-78EB01E9E782}"/>
    <cellStyle name="Normal 8 202" xfId="2939" xr:uid="{286FEA7F-C1DD-43D1-9043-D2E6A1E888A1}"/>
    <cellStyle name="Normal 8 203" xfId="2940" xr:uid="{AF536F02-8DAE-47E6-A540-3B630BCE48DA}"/>
    <cellStyle name="Normal 8 204" xfId="2941" xr:uid="{8186A4CE-A75B-4B13-820E-F83BEE86447F}"/>
    <cellStyle name="Normal 8 205" xfId="2942" xr:uid="{9E0452DA-8FFD-4F84-B90D-2216331391AA}"/>
    <cellStyle name="Normal 8 206" xfId="2943" xr:uid="{E4B4F8F3-6FB2-4585-A846-F01B591450DB}"/>
    <cellStyle name="Normal 8 207" xfId="2944" xr:uid="{FF2F6FF8-64D2-4F35-8697-E99FA0DEB34F}"/>
    <cellStyle name="Normal 8 208" xfId="2945" xr:uid="{C841DD1F-6423-4B9A-B385-26F35176A796}"/>
    <cellStyle name="Normal 8 209" xfId="2946" xr:uid="{348ADBC8-67F7-4CF1-AB1B-3CB40CB2707B}"/>
    <cellStyle name="Normal 8 21" xfId="2947" xr:uid="{13BB64CC-AEC5-44E7-A32D-CB5176903267}"/>
    <cellStyle name="Normal 8 21 2" xfId="2948" xr:uid="{2DC011A3-20DD-49F2-B4C5-44B8942C2CDC}"/>
    <cellStyle name="Normal 8 210" xfId="2949" xr:uid="{CCA8700C-FEA3-4964-A04E-5051DB346D11}"/>
    <cellStyle name="Normal 8 211" xfId="2950" xr:uid="{7054601E-C5B2-43F0-ABE5-5D736F7157C2}"/>
    <cellStyle name="Normal 8 212" xfId="2951" xr:uid="{42DDAFD8-12CD-48DC-8BDE-BE5EABEFB780}"/>
    <cellStyle name="Normal 8 213" xfId="2952" xr:uid="{5E85DDE4-41F4-468C-A52F-DF7628914357}"/>
    <cellStyle name="Normal 8 214" xfId="2953" xr:uid="{65191366-3960-4610-B08F-7F2E4800A13D}"/>
    <cellStyle name="Normal 8 215" xfId="2954" xr:uid="{09C76AFB-988B-4AC5-B58F-BDEE67156DA9}"/>
    <cellStyle name="Normal 8 216" xfId="2955" xr:uid="{7DD10673-73CE-44E3-ABEE-96E541C2EDE6}"/>
    <cellStyle name="Normal 8 217" xfId="2956" xr:uid="{FE984403-A423-4516-8F00-E62548A908E6}"/>
    <cellStyle name="Normal 8 218" xfId="2957" xr:uid="{7F8F2389-BDAF-400E-AF0E-BDDE8CB5CA2F}"/>
    <cellStyle name="Normal 8 219" xfId="2958" xr:uid="{40326F09-A439-4443-A42A-10DE64004390}"/>
    <cellStyle name="Normal 8 22" xfId="2959" xr:uid="{B2F6F8B0-C880-48FA-BCE7-55099478280F}"/>
    <cellStyle name="Normal 8 22 2" xfId="2960" xr:uid="{355031B4-4DDD-4705-88F3-64A9EA72D1D4}"/>
    <cellStyle name="Normal 8 220" xfId="2961" xr:uid="{EB745B3C-97E5-4ADD-80A6-3B4665F39597}"/>
    <cellStyle name="Normal 8 221" xfId="2962" xr:uid="{3F95DF29-90B7-474E-934F-4439355F2491}"/>
    <cellStyle name="Normal 8 222" xfId="2963" xr:uid="{523D2AAD-66F4-4A5F-85EC-0C5CB8A9A0BF}"/>
    <cellStyle name="Normal 8 23" xfId="2964" xr:uid="{7A1F681A-D42C-4C2A-83EA-9A61C9005690}"/>
    <cellStyle name="Normal 8 23 2" xfId="2965" xr:uid="{149A24CE-EB4C-4595-AF6F-0858D4D1A393}"/>
    <cellStyle name="Normal 8 24" xfId="2966" xr:uid="{EA4BFC19-5CB4-4BB0-AC3F-C4A97A4B81E8}"/>
    <cellStyle name="Normal 8 24 2" xfId="2967" xr:uid="{D6CFFC24-D85F-4798-8282-23EE9250090F}"/>
    <cellStyle name="Normal 8 25" xfId="2968" xr:uid="{B5EC444A-52EC-44A9-8726-AF5CB44BD102}"/>
    <cellStyle name="Normal 8 25 2" xfId="2969" xr:uid="{429E9E98-4CA7-4C0C-BAB7-B153DC8DACD5}"/>
    <cellStyle name="Normal 8 26" xfId="2970" xr:uid="{EDEBA1B8-B5DE-4AB9-9A7C-AB9EF0376F09}"/>
    <cellStyle name="Normal 8 26 2" xfId="2971" xr:uid="{5B85B9BE-C1E3-4BEA-A26E-F160C24FB9A0}"/>
    <cellStyle name="Normal 8 27" xfId="2972" xr:uid="{F1E3D0C9-3174-43AC-A82F-B28989C8A6B1}"/>
    <cellStyle name="Normal 8 27 2" xfId="2973" xr:uid="{DFF56F93-68A4-4600-8937-17561849D016}"/>
    <cellStyle name="Normal 8 28" xfId="2974" xr:uid="{EC77C364-CC0A-45B2-9C0C-EDC590B252EC}"/>
    <cellStyle name="Normal 8 29" xfId="2975" xr:uid="{0CACB2C6-2E7B-4D6A-9C29-3CA639113049}"/>
    <cellStyle name="Normal 8 3" xfId="2976" xr:uid="{CFC647C6-30C9-4FF0-9CB8-5D49F1277726}"/>
    <cellStyle name="Normal 8 3 10" xfId="2977" xr:uid="{DF283A5A-37F6-4C32-B452-0489E9EB20EC}"/>
    <cellStyle name="Normal 8 3 11" xfId="2978" xr:uid="{6DAD4FF6-9C94-4B9C-8593-98049BBE2E35}"/>
    <cellStyle name="Normal 8 3 12" xfId="2979" xr:uid="{58F48C73-8BD5-44B4-80B0-53E0DDABDBE8}"/>
    <cellStyle name="Normal 8 3 13" xfId="2980" xr:uid="{365D8A5B-743D-47FC-9F84-8D0D18E10497}"/>
    <cellStyle name="Normal 8 3 14" xfId="2981" xr:uid="{01D104AE-565C-466B-839C-2CA96CBA324E}"/>
    <cellStyle name="Normal 8 3 15" xfId="2982" xr:uid="{E0B1BA94-0B10-4C92-9493-3F6A1E555344}"/>
    <cellStyle name="Normal 8 3 16" xfId="2983" xr:uid="{C75C428B-D1D8-48A6-98A7-EBE3F8CC6F82}"/>
    <cellStyle name="Normal 8 3 17" xfId="2984" xr:uid="{EF72513F-8B9D-492B-9504-F63656D6F11B}"/>
    <cellStyle name="Normal 8 3 18" xfId="2985" xr:uid="{0FE68C35-3F93-4BC8-BA0D-DAFCB4894668}"/>
    <cellStyle name="Normal 8 3 19" xfId="2986" xr:uid="{5044C42F-9F35-4B6F-B174-01C6338F42F5}"/>
    <cellStyle name="Normal 8 3 2" xfId="2987" xr:uid="{D9938F13-0D22-4C38-A2A0-8B805CF18CE2}"/>
    <cellStyle name="Normal 8 3 3" xfId="2988" xr:uid="{0B5C14E7-7402-47D8-8A55-176E63082CAD}"/>
    <cellStyle name="Normal 8 3 4" xfId="2989" xr:uid="{4D46A833-B821-4458-B72D-9283AAB177C9}"/>
    <cellStyle name="Normal 8 3 5" xfId="2990" xr:uid="{B03F977B-9D37-4B5B-8D14-374E84B3FB9F}"/>
    <cellStyle name="Normal 8 3 6" xfId="2991" xr:uid="{1FFA81E5-8ED3-4BE7-97DC-EC1EEF5784F7}"/>
    <cellStyle name="Normal 8 3 7" xfId="2992" xr:uid="{D1763483-DF81-4250-A1CA-CD9BA6DE07A5}"/>
    <cellStyle name="Normal 8 3 8" xfId="2993" xr:uid="{2C06E158-D72F-423D-B9D2-CF3D784D0FF9}"/>
    <cellStyle name="Normal 8 3 9" xfId="2994" xr:uid="{87DB4DEF-4EDB-4730-B96D-78F3EE3976F0}"/>
    <cellStyle name="Normal 8 30" xfId="2995" xr:uid="{B5E1A19A-2721-4077-830A-C8A7B27A25E5}"/>
    <cellStyle name="Normal 8 31" xfId="2996" xr:uid="{0E48A153-3929-4BBD-AB2E-50A5322AC122}"/>
    <cellStyle name="Normal 8 32" xfId="2997" xr:uid="{AF79401C-1AEE-4A07-908C-7DCE62CE01A2}"/>
    <cellStyle name="Normal 8 33" xfId="2998" xr:uid="{8CB2140E-DC2A-497C-B939-F0090064977B}"/>
    <cellStyle name="Normal 8 34" xfId="2999" xr:uid="{F01DFF0A-7AD4-45CE-9BC9-F23B63A6CE50}"/>
    <cellStyle name="Normal 8 35" xfId="3000" xr:uid="{5709B015-24F7-4D43-873B-C91A962C86E5}"/>
    <cellStyle name="Normal 8 36" xfId="3001" xr:uid="{39109D8F-4E23-4C52-91A8-15E38961C95A}"/>
    <cellStyle name="Normal 8 37" xfId="3002" xr:uid="{69B194A1-B045-47AF-AEE2-DA12E02D03F0}"/>
    <cellStyle name="Normal 8 38" xfId="3003" xr:uid="{044E3F6A-E4AE-48F8-9EAC-EF6FD84B3B59}"/>
    <cellStyle name="Normal 8 39" xfId="3004" xr:uid="{7EE471FE-0515-4278-82B1-FB928B65F3C6}"/>
    <cellStyle name="Normal 8 4" xfId="3005" xr:uid="{9022E5E7-7A2F-4655-AF5F-A4469F1B15DA}"/>
    <cellStyle name="Normal 8 4 10" xfId="3006" xr:uid="{F9A17CD7-07A1-4EF4-A36A-71E2C76E03F1}"/>
    <cellStyle name="Normal 8 4 11" xfId="3007" xr:uid="{77AC109A-87DB-47EE-AD9E-8CE3253F3084}"/>
    <cellStyle name="Normal 8 4 12" xfId="3008" xr:uid="{24B17934-3498-4A8F-9CD2-D7B6406285B9}"/>
    <cellStyle name="Normal 8 4 13" xfId="3009" xr:uid="{79B90679-1DB9-4FC9-A07A-1A633A292BA1}"/>
    <cellStyle name="Normal 8 4 14" xfId="3010" xr:uid="{9B9DBDF3-E86A-410C-A1E3-001604EB7E24}"/>
    <cellStyle name="Normal 8 4 15" xfId="3011" xr:uid="{8AC93B86-1F65-4B55-BBDB-9CC749ED2A6F}"/>
    <cellStyle name="Normal 8 4 16" xfId="3012" xr:uid="{4D67BC65-FC33-42A0-B0D4-C86DD189311A}"/>
    <cellStyle name="Normal 8 4 17" xfId="3013" xr:uid="{A5100342-E970-42FD-A90F-1AFB1DE5B529}"/>
    <cellStyle name="Normal 8 4 18" xfId="3014" xr:uid="{2907F40F-0098-4DDB-B704-D3AA12775972}"/>
    <cellStyle name="Normal 8 4 19" xfId="3015" xr:uid="{278EC46A-D629-475C-A9A4-331E3DBD2DC0}"/>
    <cellStyle name="Normal 8 4 2" xfId="3016" xr:uid="{C3B174BB-3456-433C-89C6-8B83F4003976}"/>
    <cellStyle name="Normal 8 4 3" xfId="3017" xr:uid="{2A86CB28-97DC-4C0B-8101-9BD245A76EAD}"/>
    <cellStyle name="Normal 8 4 4" xfId="3018" xr:uid="{6211FA7C-5F42-4A18-A326-F20792874831}"/>
    <cellStyle name="Normal 8 4 5" xfId="3019" xr:uid="{47EADD7B-95F6-4E98-96E4-12E0B193A71A}"/>
    <cellStyle name="Normal 8 4 6" xfId="3020" xr:uid="{08AE0E8B-A298-454B-B0F2-1C03245D333C}"/>
    <cellStyle name="Normal 8 4 7" xfId="3021" xr:uid="{6B8ECF55-B773-4612-ACEE-47386654DB99}"/>
    <cellStyle name="Normal 8 4 8" xfId="3022" xr:uid="{2B81ED51-32F2-4DCC-9E07-DF5B1CA1A2B0}"/>
    <cellStyle name="Normal 8 4 9" xfId="3023" xr:uid="{B39AF34E-A37A-4812-A939-ABC119B3112B}"/>
    <cellStyle name="Normal 8 40" xfId="3024" xr:uid="{36B342BC-EC47-422D-A3D8-EFBCF104081A}"/>
    <cellStyle name="Normal 8 40 2" xfId="3025" xr:uid="{CA5B7C50-B89C-4948-BFF3-19E104E94178}"/>
    <cellStyle name="Normal 8 41" xfId="3026" xr:uid="{15158D9E-4EE2-4785-9032-7F6A3F42D70D}"/>
    <cellStyle name="Normal 8 41 2" xfId="3027" xr:uid="{1CB6CB56-8B16-4496-9856-C71871E266FA}"/>
    <cellStyle name="Normal 8 42" xfId="3028" xr:uid="{EE43EF5A-62A7-4EF9-A62F-430D24B3BF94}"/>
    <cellStyle name="Normal 8 42 2" xfId="3029" xr:uid="{467DA8B6-864D-4265-8408-20DD661BEE56}"/>
    <cellStyle name="Normal 8 43" xfId="3030" xr:uid="{D463CCD5-7C5C-42DE-8466-9D57151559C3}"/>
    <cellStyle name="Normal 8 44" xfId="3031" xr:uid="{DE751A9A-F9AA-4A49-A6BE-A9318CCA5137}"/>
    <cellStyle name="Normal 8 45" xfId="3032" xr:uid="{C4851BBC-F66A-4082-9123-4F74649856DC}"/>
    <cellStyle name="Normal 8 46" xfId="3033" xr:uid="{2B803AB1-EC06-43DD-AAA9-4CC81537B6DA}"/>
    <cellStyle name="Normal 8 47" xfId="3034" xr:uid="{EAEE53D4-9F98-4CAD-A2AF-18218A8913CA}"/>
    <cellStyle name="Normal 8 48" xfId="3035" xr:uid="{8B36881A-6F2F-431B-8F36-311A015B5A38}"/>
    <cellStyle name="Normal 8 49" xfId="3036" xr:uid="{9B8E9160-DA6B-4587-9893-4E957D99725C}"/>
    <cellStyle name="Normal 8 5" xfId="3037" xr:uid="{338FD96B-0AB3-45C2-9E8F-163D242288C9}"/>
    <cellStyle name="Normal 8 5 2" xfId="3038" xr:uid="{64C242F4-2A58-4A6F-9927-E7A0FE67704E}"/>
    <cellStyle name="Normal 8 50" xfId="3039" xr:uid="{3BAB9999-2AEE-44FE-BF5C-10A0E165D97C}"/>
    <cellStyle name="Normal 8 51" xfId="3040" xr:uid="{EB07E4FD-89B0-4439-AFEF-0E2D7811129B}"/>
    <cellStyle name="Normal 8 52" xfId="3041" xr:uid="{C32BF0F6-C8D4-4339-81D8-15CA3BEDBF18}"/>
    <cellStyle name="Normal 8 53" xfId="3042" xr:uid="{C62C748E-B7EB-4CED-8152-17F68CD5392C}"/>
    <cellStyle name="Normal 8 54" xfId="3043" xr:uid="{97082715-9837-4682-A55F-DDDABBD06907}"/>
    <cellStyle name="Normal 8 55" xfId="3044" xr:uid="{12B5915C-529B-4BA0-B83D-8DE696DE4AF3}"/>
    <cellStyle name="Normal 8 56" xfId="3045" xr:uid="{9E7E2815-5F94-4311-B418-B26C071A3DBE}"/>
    <cellStyle name="Normal 8 57" xfId="3046" xr:uid="{33C90F9F-B10D-4CDF-859D-E616EFDF3DC4}"/>
    <cellStyle name="Normal 8 58" xfId="3047" xr:uid="{7C1EDBB4-A81C-41F7-A76A-947FF27597A9}"/>
    <cellStyle name="Normal 8 59" xfId="3048" xr:uid="{9186FD79-A8DC-40D8-A497-335768B33D3F}"/>
    <cellStyle name="Normal 8 6" xfId="3049" xr:uid="{75313F14-3C1D-4836-A2E9-CD85E6EE969B}"/>
    <cellStyle name="Normal 8 6 2" xfId="3050" xr:uid="{C2CADF65-959E-4954-942E-B7EB34CAEA9B}"/>
    <cellStyle name="Normal 8 60" xfId="3051" xr:uid="{BBD5242D-E658-44C7-A54A-FA7FD76253C3}"/>
    <cellStyle name="Normal 8 61" xfId="3052" xr:uid="{90D998D6-DF2B-4EF2-9C89-6B4B3BDBC456}"/>
    <cellStyle name="Normal 8 62" xfId="3053" xr:uid="{A51907EB-B4D6-418A-909F-B7EE8DB29A67}"/>
    <cellStyle name="Normal 8 63" xfId="3054" xr:uid="{94788D2F-D60C-4E36-81A7-41224268FEB0}"/>
    <cellStyle name="Normal 8 64" xfId="3055" xr:uid="{B08AD734-FD15-4BDB-84F9-8683466DE87F}"/>
    <cellStyle name="Normal 8 65" xfId="3056" xr:uid="{0CD79A67-3383-4744-9B9C-07E9AEED9418}"/>
    <cellStyle name="Normal 8 66" xfId="3057" xr:uid="{1368F6E4-F70B-4E4E-8420-3A806AA1FC86}"/>
    <cellStyle name="Normal 8 67" xfId="3058" xr:uid="{E01B7FCD-382B-4748-813F-2C6BCEB3E0DA}"/>
    <cellStyle name="Normal 8 68" xfId="3059" xr:uid="{EC19C8AB-F6EC-4980-B62A-105CC36E84FF}"/>
    <cellStyle name="Normal 8 69" xfId="3060" xr:uid="{ABDAC65C-F684-4251-B07E-D7D86D9A5C0C}"/>
    <cellStyle name="Normal 8 7" xfId="3061" xr:uid="{E192B9B9-2081-4990-929F-913B7184882B}"/>
    <cellStyle name="Normal 8 7 2" xfId="3062" xr:uid="{283B2C8B-A044-4A58-8223-A7EF1EA9228F}"/>
    <cellStyle name="Normal 8 70" xfId="3063" xr:uid="{2854B25D-1DC1-4E02-920F-E2E2F21FE32E}"/>
    <cellStyle name="Normal 8 71" xfId="3064" xr:uid="{3844BE3F-9987-4700-B5AB-E5553A8DF3CA}"/>
    <cellStyle name="Normal 8 72" xfId="3065" xr:uid="{53598357-3E3B-4AA3-A58D-F80F8A5952E3}"/>
    <cellStyle name="Normal 8 73" xfId="3066" xr:uid="{4DFC15D9-1466-40F8-9084-E903B6AF1567}"/>
    <cellStyle name="Normal 8 74" xfId="3067" xr:uid="{841C74AE-6F4B-43AA-8640-402C66E60153}"/>
    <cellStyle name="Normal 8 75" xfId="3068" xr:uid="{2C881885-923D-48F8-9F4E-AF92AE584B60}"/>
    <cellStyle name="Normal 8 76" xfId="3069" xr:uid="{4B5CA9E7-C318-4177-B380-3D20C3A877EE}"/>
    <cellStyle name="Normal 8 77" xfId="3070" xr:uid="{DB5E9060-CB85-415B-B78C-51BF9316B45B}"/>
    <cellStyle name="Normal 8 78" xfId="3071" xr:uid="{A70A480E-E819-4666-8E8D-9ED343D5C425}"/>
    <cellStyle name="Normal 8 79" xfId="3072" xr:uid="{6430BC80-213C-4E07-9825-B1C609C606D0}"/>
    <cellStyle name="Normal 8 8" xfId="3073" xr:uid="{B7ABA1C0-3294-45AA-AE94-2C683F3C003C}"/>
    <cellStyle name="Normal 8 8 2" xfId="3074" xr:uid="{0C4D2FF3-7D12-41D4-8B4D-78D0023483A6}"/>
    <cellStyle name="Normal 8 80" xfId="3075" xr:uid="{7A3F9CFC-323A-4AD2-855C-FA5DA16D0F32}"/>
    <cellStyle name="Normal 8 81" xfId="3076" xr:uid="{1ADD0767-02A6-458A-8532-D07380DDBC94}"/>
    <cellStyle name="Normal 8 82" xfId="3077" xr:uid="{9223889F-5DA7-4227-A024-BB91B8F1AAB8}"/>
    <cellStyle name="Normal 8 83" xfId="3078" xr:uid="{2FB7EE7B-F19A-44B8-B0D9-EAC92A7C0674}"/>
    <cellStyle name="Normal 8 84" xfId="3079" xr:uid="{E487AA56-8228-4958-8923-CA9DC1803D67}"/>
    <cellStyle name="Normal 8 85" xfId="3080" xr:uid="{8F706036-9065-4F21-ACB2-9C2A114A7373}"/>
    <cellStyle name="Normal 8 86" xfId="3081" xr:uid="{E9CC0607-965E-4F4A-B6A7-D3BA0FD100F6}"/>
    <cellStyle name="Normal 8 87" xfId="3082" xr:uid="{1CDF42A0-21E3-49B6-9121-5A13C56ED2A7}"/>
    <cellStyle name="Normal 8 88" xfId="3083" xr:uid="{3818E925-891A-420F-88BA-7BCE28BD317A}"/>
    <cellStyle name="Normal 8 89" xfId="3084" xr:uid="{B1990D77-274A-48C4-9200-C96747535CF7}"/>
    <cellStyle name="Normal 8 9" xfId="3085" xr:uid="{01DD5218-A54A-40C8-9BB7-099EFB557347}"/>
    <cellStyle name="Normal 8 90" xfId="3086" xr:uid="{C58795D4-6B7F-4AA1-B407-8C42DB660A95}"/>
    <cellStyle name="Normal 8 91" xfId="3087" xr:uid="{09123BD6-FDBE-425C-9DA4-04F9D6B35F96}"/>
    <cellStyle name="Normal 8 92" xfId="3088" xr:uid="{BBB95B21-0177-4BAE-893F-DB4045991901}"/>
    <cellStyle name="Normal 8 93" xfId="3089" xr:uid="{AE575104-3243-4843-B1A3-1578119AD18D}"/>
    <cellStyle name="Normal 8 94" xfId="3090" xr:uid="{3A26B7E6-9AB0-4484-9B2E-CFA53479CC4A}"/>
    <cellStyle name="Normal 8 95" xfId="3091" xr:uid="{0DDB58E1-63FF-4686-A35A-A809773320AD}"/>
    <cellStyle name="Normal 8 96" xfId="3092" xr:uid="{558967B4-DE27-4A39-ACCD-ED874C821E31}"/>
    <cellStyle name="Normal 8 97" xfId="3093" xr:uid="{46DA866A-551C-4EA3-806A-3E7C5CE8D1DA}"/>
    <cellStyle name="Normal 8 98" xfId="3094" xr:uid="{96CFABF8-9370-447D-8E42-F875F49C2D2F}"/>
    <cellStyle name="Normal 8 99" xfId="3095" xr:uid="{98597335-F4A6-4485-9755-FB061903B375}"/>
    <cellStyle name="Normal 9" xfId="3096" xr:uid="{30C04189-ECFF-442B-82C8-A597F10D589C}"/>
    <cellStyle name="Normal 9 10" xfId="3097" xr:uid="{5AEC1648-480F-4B5A-9237-57413E57A650}"/>
    <cellStyle name="Normal 9 10 10" xfId="3098" xr:uid="{E849E74C-2B5C-4F9A-A7EE-2B555852CE46}"/>
    <cellStyle name="Normal 9 10 11" xfId="3099" xr:uid="{31BFC432-09DB-4502-BFC4-2E95F3EC9810}"/>
    <cellStyle name="Normal 9 10 12" xfId="3100" xr:uid="{1A095520-4630-4D7B-B1FE-346CDE628A4F}"/>
    <cellStyle name="Normal 9 10 13" xfId="3101" xr:uid="{1C868E96-91A7-4791-85CA-FCAB157CEE80}"/>
    <cellStyle name="Normal 9 10 2" xfId="3102" xr:uid="{6A25E5F2-AF41-4D85-8D3A-D45A9FC21C88}"/>
    <cellStyle name="Normal 9 10 3" xfId="3103" xr:uid="{A9B480A6-513D-46BF-8738-EFF322F8F7D4}"/>
    <cellStyle name="Normal 9 10 4" xfId="3104" xr:uid="{9EF64215-1ED9-40C0-90E5-E8AC61CD2F1F}"/>
    <cellStyle name="Normal 9 10 5" xfId="3105" xr:uid="{561C19FA-D6F7-4D16-B3AB-26D3197E8006}"/>
    <cellStyle name="Normal 9 10 6" xfId="3106" xr:uid="{C2E6AF67-81AE-4A07-915D-6AF602AF0E25}"/>
    <cellStyle name="Normal 9 10 7" xfId="3107" xr:uid="{D55B9FF6-58E7-43A9-91D5-7818165336A4}"/>
    <cellStyle name="Normal 9 10 8" xfId="3108" xr:uid="{C00FFB59-108F-4154-B810-672DF42CBD24}"/>
    <cellStyle name="Normal 9 10 9" xfId="3109" xr:uid="{83B6707F-4E26-44A5-A1A7-F5A84042CD44}"/>
    <cellStyle name="Normal 9 100" xfId="3110" xr:uid="{869F4A6F-84EF-4EE1-BE38-14ECD46285CF}"/>
    <cellStyle name="Normal 9 101" xfId="3111" xr:uid="{0DD8F50A-1EF9-4A92-9E00-E16E9B317B35}"/>
    <cellStyle name="Normal 9 102" xfId="3112" xr:uid="{E03A9994-6ED5-41DF-8D8C-D0828CD0E493}"/>
    <cellStyle name="Normal 9 103" xfId="3113" xr:uid="{7ED66FC5-4794-4EBD-A279-282534F8CBF1}"/>
    <cellStyle name="Normal 9 104" xfId="3114" xr:uid="{F74C0D82-52E3-45ED-8689-926811C74D9B}"/>
    <cellStyle name="Normal 9 105" xfId="3115" xr:uid="{7A4F57EC-96C4-47A0-81C9-13AFEBB14A7B}"/>
    <cellStyle name="Normal 9 106" xfId="3116" xr:uid="{33D08F2B-8A00-4820-96D0-06F2C3AC82BC}"/>
    <cellStyle name="Normal 9 107" xfId="3117" xr:uid="{CC6EF509-7FFA-46A3-B47E-337674F0EF32}"/>
    <cellStyle name="Normal 9 108" xfId="3118" xr:uid="{FBC70AEB-9542-4426-AFF8-2C4073E3AFE3}"/>
    <cellStyle name="Normal 9 109" xfId="3119" xr:uid="{9F1BE249-14BB-40AB-BD89-79503BF16706}"/>
    <cellStyle name="Normal 9 11" xfId="3120" xr:uid="{BC781161-8874-4901-B100-723197011B82}"/>
    <cellStyle name="Normal 9 11 10" xfId="3121" xr:uid="{A8C24E0B-0C00-4C66-8AEE-653CEEC4AEBD}"/>
    <cellStyle name="Normal 9 11 11" xfId="3122" xr:uid="{9CE78BD8-E835-44EC-A50D-DE6A9599FD6C}"/>
    <cellStyle name="Normal 9 11 12" xfId="3123" xr:uid="{15B514EE-1C0E-4117-92E3-DAB1C81DA952}"/>
    <cellStyle name="Normal 9 11 13" xfId="3124" xr:uid="{64CBA3FF-248C-4992-8191-6F479F723D9A}"/>
    <cellStyle name="Normal 9 11 2" xfId="3125" xr:uid="{73667F0D-3F42-4224-8B08-7182A200CE2F}"/>
    <cellStyle name="Normal 9 11 3" xfId="3126" xr:uid="{3571FD23-2292-434D-AF24-D7B21DBA09EC}"/>
    <cellStyle name="Normal 9 11 4" xfId="3127" xr:uid="{63282187-8DD2-4042-BCDD-66691810D181}"/>
    <cellStyle name="Normal 9 11 5" xfId="3128" xr:uid="{42386143-FC38-4E3E-8DA8-1D82E48EACE9}"/>
    <cellStyle name="Normal 9 11 6" xfId="3129" xr:uid="{4410415B-2495-47D9-8813-76A3AA6184AD}"/>
    <cellStyle name="Normal 9 11 7" xfId="3130" xr:uid="{7159FBBC-E0C9-4036-97FC-FE8E92F9E0A7}"/>
    <cellStyle name="Normal 9 11 8" xfId="3131" xr:uid="{E1CAA1B8-1E62-4EA5-B85E-F5727C9D8138}"/>
    <cellStyle name="Normal 9 11 9" xfId="3132" xr:uid="{58B213D0-BEA4-427A-BD96-73392D0F84B5}"/>
    <cellStyle name="Normal 9 110" xfId="3133" xr:uid="{A6359F27-9F0E-4FA6-87A8-1FEDE8949651}"/>
    <cellStyle name="Normal 9 111" xfId="3134" xr:uid="{0CADAE10-D53A-4861-9A1F-7E7E5B912328}"/>
    <cellStyle name="Normal 9 112" xfId="3135" xr:uid="{3B29FDF3-C7FD-497B-A98D-6FA81201291C}"/>
    <cellStyle name="Normal 9 113" xfId="3136" xr:uid="{16C3AF07-B220-4191-BA8A-0E08D5C76FE0}"/>
    <cellStyle name="Normal 9 114" xfId="3137" xr:uid="{2E146774-F6C1-4CD2-BE14-52A7AA7D7827}"/>
    <cellStyle name="Normal 9 115" xfId="3138" xr:uid="{7F1E2A4B-2EB6-45AA-A435-89358D754E71}"/>
    <cellStyle name="Normal 9 116" xfId="3139" xr:uid="{8592E65A-5CCF-4F21-91C4-9705AF56A059}"/>
    <cellStyle name="Normal 9 117" xfId="3140" xr:uid="{FBCB59F0-65DF-4045-BB03-353FE5163232}"/>
    <cellStyle name="Normal 9 118" xfId="3141" xr:uid="{1D3C5B26-8E08-4EB2-90E8-748F5C06387C}"/>
    <cellStyle name="Normal 9 119" xfId="3142" xr:uid="{C876B313-C9C2-47A8-91C2-80EB8DDF63AF}"/>
    <cellStyle name="Normal 9 12" xfId="3143" xr:uid="{92A28FF3-BBE8-46DE-A948-B106CA76CC8E}"/>
    <cellStyle name="Normal 9 12 10" xfId="3144" xr:uid="{54E2D528-EF8B-46D2-B5DD-2A8E97C0A5FC}"/>
    <cellStyle name="Normal 9 12 11" xfId="3145" xr:uid="{FF41AB13-608C-4962-8850-06F98767FA2D}"/>
    <cellStyle name="Normal 9 12 12" xfId="3146" xr:uid="{200B5173-782F-43B0-B633-34A4EEC3F091}"/>
    <cellStyle name="Normal 9 12 13" xfId="3147" xr:uid="{6D3FC0D6-D549-4AE8-86A8-675CD2ACA68B}"/>
    <cellStyle name="Normal 9 12 2" xfId="3148" xr:uid="{B9BCCBB7-B836-480D-B5C2-1179471D153E}"/>
    <cellStyle name="Normal 9 12 3" xfId="3149" xr:uid="{3787F65A-E98D-4C63-A74B-9964D934B76D}"/>
    <cellStyle name="Normal 9 12 4" xfId="3150" xr:uid="{4CA96757-91D9-4C98-ABBF-827DDF6E0357}"/>
    <cellStyle name="Normal 9 12 5" xfId="3151" xr:uid="{3CDDDF1A-370E-4942-A028-E0B900A36ED9}"/>
    <cellStyle name="Normal 9 12 6" xfId="3152" xr:uid="{5749E087-8C75-4E29-819A-EDE5EBA00970}"/>
    <cellStyle name="Normal 9 12 7" xfId="3153" xr:uid="{7511AE4B-6A06-4E46-BA84-491682C17A0F}"/>
    <cellStyle name="Normal 9 12 8" xfId="3154" xr:uid="{FECD0912-3EC7-49EC-B965-AAF75CA43175}"/>
    <cellStyle name="Normal 9 12 9" xfId="3155" xr:uid="{75388085-01D4-49A1-8BD6-5D8D2CEB7240}"/>
    <cellStyle name="Normal 9 120" xfId="3156" xr:uid="{E5FFD1BC-371E-49DF-9078-5BE9881939E0}"/>
    <cellStyle name="Normal 9 121" xfId="3157" xr:uid="{F9FD2984-9F7A-4E21-98F6-62A7BF0DC92A}"/>
    <cellStyle name="Normal 9 122" xfId="3158" xr:uid="{FA12CFDB-F954-492B-AA06-761E8F8CDE9C}"/>
    <cellStyle name="Normal 9 123" xfId="3159" xr:uid="{8AAFABE8-E61D-4AEA-8712-3A1E823DF5CF}"/>
    <cellStyle name="Normal 9 124" xfId="3160" xr:uid="{D2E1F8CA-799A-4A47-92FA-F68AFCFC11DC}"/>
    <cellStyle name="Normal 9 125" xfId="3161" xr:uid="{70EF7C55-D8B4-4827-B615-2DA135D292BF}"/>
    <cellStyle name="Normal 9 126" xfId="3162" xr:uid="{8BD6A6AC-F42F-452D-B6A2-9B62A1D7A734}"/>
    <cellStyle name="Normal 9 127" xfId="3163" xr:uid="{FC030735-2983-4A63-A7DF-C6C373E5C6EF}"/>
    <cellStyle name="Normal 9 128" xfId="3164" xr:uid="{1BD59F54-3A2A-4FE4-83CF-44B34934026E}"/>
    <cellStyle name="Normal 9 129" xfId="3165" xr:uid="{AAF7B14A-8F19-4AC0-B245-733C530F6A71}"/>
    <cellStyle name="Normal 9 13" xfId="3166" xr:uid="{D9FAD75C-3407-40DB-A074-27A735616ABC}"/>
    <cellStyle name="Normal 9 13 10" xfId="3167" xr:uid="{A9F8C575-9FBB-4E86-ABBA-43E990466E0A}"/>
    <cellStyle name="Normal 9 13 11" xfId="3168" xr:uid="{A847CF42-7931-48BA-9505-EC630BDEB593}"/>
    <cellStyle name="Normal 9 13 12" xfId="3169" xr:uid="{2EA72E42-252F-412B-BC3F-8A8E869AC30A}"/>
    <cellStyle name="Normal 9 13 13" xfId="3170" xr:uid="{30764C97-245D-42C5-8DFA-9E909EEA9061}"/>
    <cellStyle name="Normal 9 13 2" xfId="3171" xr:uid="{72B4E318-64DE-4C33-A442-79D4BD8BC50E}"/>
    <cellStyle name="Normal 9 13 3" xfId="3172" xr:uid="{B8262812-6217-4533-8847-0BF2F69C1D31}"/>
    <cellStyle name="Normal 9 13 4" xfId="3173" xr:uid="{C8BC47D5-718C-4689-8503-0286728BF108}"/>
    <cellStyle name="Normal 9 13 5" xfId="3174" xr:uid="{8124C7F1-CD72-40C7-BFFB-A7E387EFE87D}"/>
    <cellStyle name="Normal 9 13 6" xfId="3175" xr:uid="{EEB1805B-E881-43FE-B7FA-6BA7AFA3EE0D}"/>
    <cellStyle name="Normal 9 13 7" xfId="3176" xr:uid="{36CC58EB-F99B-4B50-9E02-B1528D5C4F6F}"/>
    <cellStyle name="Normal 9 13 8" xfId="3177" xr:uid="{82A0CD76-AA07-4B3E-BC91-725AA971FD29}"/>
    <cellStyle name="Normal 9 13 9" xfId="3178" xr:uid="{B6244E4A-FEA9-4D97-A9AA-94DEDA7D2A70}"/>
    <cellStyle name="Normal 9 130" xfId="3179" xr:uid="{B4DD7B89-BB39-4C7F-9595-93B2FBF83317}"/>
    <cellStyle name="Normal 9 131" xfId="3180" xr:uid="{57080964-FB79-42EC-8EC2-B97621403AF3}"/>
    <cellStyle name="Normal 9 132" xfId="3181" xr:uid="{0C6CB6F4-DF2F-4085-8C58-473BD222C4EF}"/>
    <cellStyle name="Normal 9 133" xfId="3182" xr:uid="{DBBAD2C7-C3B6-4C1D-B5A7-0EBA8EEB0F87}"/>
    <cellStyle name="Normal 9 134" xfId="3183" xr:uid="{397EBBE6-E1EC-4A0A-AB6A-55984DB23A11}"/>
    <cellStyle name="Normal 9 14" xfId="3184" xr:uid="{93E69AD0-89DE-44DB-9AB2-D20B12189217}"/>
    <cellStyle name="Normal 9 14 10" xfId="3185" xr:uid="{4014975F-6D38-4E52-AC3D-719A18E20C83}"/>
    <cellStyle name="Normal 9 14 11" xfId="3186" xr:uid="{FDBF64E2-28C6-4F9F-8DDA-A711B30B5CF2}"/>
    <cellStyle name="Normal 9 14 12" xfId="3187" xr:uid="{E339DBA2-B98C-4FBC-8D87-BB4DCB94704B}"/>
    <cellStyle name="Normal 9 14 13" xfId="3188" xr:uid="{C6415399-2D3C-4DE1-8E71-A18DE943AFE9}"/>
    <cellStyle name="Normal 9 14 2" xfId="3189" xr:uid="{4B6566A7-8C32-4507-A60B-608D0CDD68E2}"/>
    <cellStyle name="Normal 9 14 3" xfId="3190" xr:uid="{80AB4673-CBB4-4916-A8B6-53EBF7189707}"/>
    <cellStyle name="Normal 9 14 4" xfId="3191" xr:uid="{89820F41-9BEC-4358-B8E8-6A123A33C984}"/>
    <cellStyle name="Normal 9 14 5" xfId="3192" xr:uid="{25874B6E-7AD1-43AC-A713-6F2A5F20B6BB}"/>
    <cellStyle name="Normal 9 14 6" xfId="3193" xr:uid="{23BFA48C-3599-453B-B434-A20C3EC6BCB8}"/>
    <cellStyle name="Normal 9 14 7" xfId="3194" xr:uid="{3D4C6B7D-430A-4B16-8E1C-92507EFBC99C}"/>
    <cellStyle name="Normal 9 14 8" xfId="3195" xr:uid="{04243CD5-043E-4391-A5FD-7CD693BA4E67}"/>
    <cellStyle name="Normal 9 14 9" xfId="3196" xr:uid="{F3A40882-16BD-4252-BEC6-D9571F678692}"/>
    <cellStyle name="Normal 9 15" xfId="3197" xr:uid="{55A0F358-E901-48D5-8A37-CF412A5E3646}"/>
    <cellStyle name="Normal 9 15 10" xfId="3198" xr:uid="{AEA1856E-CE59-412F-9E71-7D11A5558B31}"/>
    <cellStyle name="Normal 9 15 11" xfId="3199" xr:uid="{40B8FD97-F89F-4EF7-8AB7-72A160CBC65A}"/>
    <cellStyle name="Normal 9 15 12" xfId="3200" xr:uid="{DFA0DEFF-B109-49FF-A67F-25494E3C6FE3}"/>
    <cellStyle name="Normal 9 15 13" xfId="3201" xr:uid="{A978A6D2-B2C7-496D-A233-613864638262}"/>
    <cellStyle name="Normal 9 15 2" xfId="3202" xr:uid="{51700C10-7C59-4E8B-9F0A-9088AD8DD127}"/>
    <cellStyle name="Normal 9 15 3" xfId="3203" xr:uid="{D62BDC8A-48DE-490C-A61A-CE41D4154208}"/>
    <cellStyle name="Normal 9 15 4" xfId="3204" xr:uid="{565AD4B9-58BB-458B-B983-A5E676B1964A}"/>
    <cellStyle name="Normal 9 15 5" xfId="3205" xr:uid="{40CD8055-1102-4275-9162-7DA5DDFEF015}"/>
    <cellStyle name="Normal 9 15 6" xfId="3206" xr:uid="{5799BC49-4987-4705-8819-B6E4BC877BAF}"/>
    <cellStyle name="Normal 9 15 7" xfId="3207" xr:uid="{EEDE809A-E640-46C8-9578-4C57FFF4F74E}"/>
    <cellStyle name="Normal 9 15 8" xfId="3208" xr:uid="{5A95608C-5EC8-4F16-88F5-4F1A31F7E936}"/>
    <cellStyle name="Normal 9 15 9" xfId="3209" xr:uid="{5C08AEC6-FFBE-456F-8353-025F57DBE11D}"/>
    <cellStyle name="Normal 9 16" xfId="3210" xr:uid="{D66A6FF8-51C9-4F89-8B97-51FE8552D187}"/>
    <cellStyle name="Normal 9 16 10" xfId="3211" xr:uid="{F3B2E5E7-FD03-47D4-99C9-1B5BB25A3C8F}"/>
    <cellStyle name="Normal 9 16 11" xfId="3212" xr:uid="{685D2A53-A089-4687-9C3C-512F4BCFC13B}"/>
    <cellStyle name="Normal 9 16 12" xfId="3213" xr:uid="{7A9AA646-309B-4655-BA20-53FC8CC300D9}"/>
    <cellStyle name="Normal 9 16 13" xfId="3214" xr:uid="{351638AC-75A8-4E1C-9E43-F4349F26F073}"/>
    <cellStyle name="Normal 9 16 2" xfId="3215" xr:uid="{A93AEC80-87DF-48B7-94A2-48CCEEEDFDB9}"/>
    <cellStyle name="Normal 9 16 3" xfId="3216" xr:uid="{2CCCA9D8-9BF3-4335-8BE7-EA653B7687B7}"/>
    <cellStyle name="Normal 9 16 4" xfId="3217" xr:uid="{75900B1A-1061-4D83-93E1-0715FD90C385}"/>
    <cellStyle name="Normal 9 16 5" xfId="3218" xr:uid="{ADD2A041-5D10-4255-BC78-57668433F2A4}"/>
    <cellStyle name="Normal 9 16 6" xfId="3219" xr:uid="{C89D1E27-E269-4C53-B559-E60C9527F867}"/>
    <cellStyle name="Normal 9 16 7" xfId="3220" xr:uid="{FFE5EAB8-7F27-4C9A-93A6-8B1DC2FB5511}"/>
    <cellStyle name="Normal 9 16 8" xfId="3221" xr:uid="{55922727-DE59-451A-9099-DF4CFEB39879}"/>
    <cellStyle name="Normal 9 16 9" xfId="3222" xr:uid="{F88D18EC-3DBA-446C-BBCA-872D5E1648AA}"/>
    <cellStyle name="Normal 9 17" xfId="3223" xr:uid="{0D8AE54A-42AD-4975-BCB8-D5DD03572C87}"/>
    <cellStyle name="Normal 9 17 10" xfId="3224" xr:uid="{A5D0ECCF-8DEB-4430-9ADA-025BF4F4FD4D}"/>
    <cellStyle name="Normal 9 17 11" xfId="3225" xr:uid="{08F7D10E-72BD-4765-BCD3-62D512A21900}"/>
    <cellStyle name="Normal 9 17 12" xfId="3226" xr:uid="{8D7DBECA-5A53-43C4-B77F-67939EEDED98}"/>
    <cellStyle name="Normal 9 17 13" xfId="3227" xr:uid="{302E4AC2-6310-4F8C-B746-2BDFDA4C4F4F}"/>
    <cellStyle name="Normal 9 17 2" xfId="3228" xr:uid="{EE0B285B-52AF-47B4-8BD5-55C726EBD79A}"/>
    <cellStyle name="Normal 9 17 3" xfId="3229" xr:uid="{C87BFDD8-71F3-4C95-AF8D-C953F2576184}"/>
    <cellStyle name="Normal 9 17 4" xfId="3230" xr:uid="{37832A04-109B-46AD-9CFA-B35D7A260F4F}"/>
    <cellStyle name="Normal 9 17 5" xfId="3231" xr:uid="{6EC24137-1364-4461-8A28-EAE3A574D5D1}"/>
    <cellStyle name="Normal 9 17 6" xfId="3232" xr:uid="{E8B2E9DD-40D0-49F2-9FD0-4EED1D001E4C}"/>
    <cellStyle name="Normal 9 17 7" xfId="3233" xr:uid="{4C5AACB5-0A6B-420C-8085-9D45509E30A4}"/>
    <cellStyle name="Normal 9 17 8" xfId="3234" xr:uid="{A88D1B70-A44D-4A0F-BBE1-190AD6D98C68}"/>
    <cellStyle name="Normal 9 17 9" xfId="3235" xr:uid="{8C1217B3-7CF4-4534-9D79-FAD0B20CD825}"/>
    <cellStyle name="Normal 9 18" xfId="3236" xr:uid="{7A1E7A64-6DB3-459B-B7DC-1FB878A9B8A1}"/>
    <cellStyle name="Normal 9 18 10" xfId="3237" xr:uid="{47B2D43E-FAD8-4EDA-8490-F79B6B3DEC23}"/>
    <cellStyle name="Normal 9 18 11" xfId="3238" xr:uid="{E5F73BF2-24D6-472A-8072-FDD157CAFFD7}"/>
    <cellStyle name="Normal 9 18 12" xfId="3239" xr:uid="{4EDEBAE7-B76B-4A6A-9518-03093CE06464}"/>
    <cellStyle name="Normal 9 18 13" xfId="3240" xr:uid="{6274BBAC-9E71-4C3C-9E02-6240FEA9D987}"/>
    <cellStyle name="Normal 9 18 2" xfId="3241" xr:uid="{14F252C0-2B17-41E4-8C84-D5AA1AD0FCAA}"/>
    <cellStyle name="Normal 9 18 3" xfId="3242" xr:uid="{DC8AFBD1-AF6A-4379-B95A-5E42B2A6B538}"/>
    <cellStyle name="Normal 9 18 4" xfId="3243" xr:uid="{EE2422EC-76B0-4428-9836-CEFE23F1C434}"/>
    <cellStyle name="Normal 9 18 5" xfId="3244" xr:uid="{FB7235F0-09E3-414D-B5E9-32B5BDCF85C1}"/>
    <cellStyle name="Normal 9 18 6" xfId="3245" xr:uid="{A198705F-F224-49F5-A11C-A56C191D3EDE}"/>
    <cellStyle name="Normal 9 18 7" xfId="3246" xr:uid="{4B4B8C1F-62D8-4373-B48C-4B280D891B64}"/>
    <cellStyle name="Normal 9 18 8" xfId="3247" xr:uid="{07C8C6C1-58E4-4E1A-AF51-60421D092AF6}"/>
    <cellStyle name="Normal 9 18 9" xfId="3248" xr:uid="{1268AA96-38CF-4316-B143-9CD81919CD7D}"/>
    <cellStyle name="Normal 9 19" xfId="3249" xr:uid="{9FF1DC68-9900-49F2-AC11-85D5F038C657}"/>
    <cellStyle name="Normal 9 2" xfId="3250" xr:uid="{7F27559B-1B0D-4C69-9552-EC43F4D57DB7}"/>
    <cellStyle name="Normal 9 2 2" xfId="3251" xr:uid="{91413C18-1DB0-4ED1-8991-12311A8D9A0F}"/>
    <cellStyle name="Normal 9 2 2 2" xfId="3252" xr:uid="{DA5B4355-4442-46E0-8ACD-1BE1A2E9C360}"/>
    <cellStyle name="Normal 9 2 3" xfId="3253" xr:uid="{F14403B0-14D1-4577-A548-B5B99DA33358}"/>
    <cellStyle name="Normal 9 20" xfId="3254" xr:uid="{4F226B07-2EC6-4F5E-B6B2-7F43F9ADA8E8}"/>
    <cellStyle name="Normal 9 21" xfId="3255" xr:uid="{4A43874B-029E-4EBE-9FC1-61F7A3E677E8}"/>
    <cellStyle name="Normal 9 22" xfId="3256" xr:uid="{5520CEEE-AEEE-4778-88A5-FD8C4F317746}"/>
    <cellStyle name="Normal 9 22 10" xfId="3257" xr:uid="{67E21739-97CF-4346-B79E-E4A94E7B8A56}"/>
    <cellStyle name="Normal 9 22 11" xfId="3258" xr:uid="{0E6B3933-B075-474B-9278-CFC1953A64C4}"/>
    <cellStyle name="Normal 9 22 12" xfId="3259" xr:uid="{5567F61C-4B53-4FCE-92A8-F33F049761CF}"/>
    <cellStyle name="Normal 9 22 13" xfId="3260" xr:uid="{FF96CF32-60F2-4902-90B9-96EB8A93DDA1}"/>
    <cellStyle name="Normal 9 22 2" xfId="3261" xr:uid="{72CE310A-413C-4D69-9357-498A6BBE24C3}"/>
    <cellStyle name="Normal 9 22 3" xfId="3262" xr:uid="{7CA62524-6896-4856-9924-36ACEA6BFCEA}"/>
    <cellStyle name="Normal 9 22 4" xfId="3263" xr:uid="{220757C2-88FA-492F-91B8-125301CC9BA9}"/>
    <cellStyle name="Normal 9 22 5" xfId="3264" xr:uid="{2CF09381-C0ED-4DDB-B65A-D9B7F1A71C07}"/>
    <cellStyle name="Normal 9 22 6" xfId="3265" xr:uid="{80AD9C78-A548-447A-808B-F138A8F2DD0C}"/>
    <cellStyle name="Normal 9 22 7" xfId="3266" xr:uid="{55F82501-0B66-4961-B877-FA8BE5E8B4C9}"/>
    <cellStyle name="Normal 9 22 8" xfId="3267" xr:uid="{10F8DD32-7F62-4970-BA75-B9663BAAE2BC}"/>
    <cellStyle name="Normal 9 22 9" xfId="3268" xr:uid="{308CD809-F59D-4DF6-B6ED-4EEDF791C7E6}"/>
    <cellStyle name="Normal 9 23" xfId="3269" xr:uid="{9813CD42-7EE3-4B00-A55A-DB69D567BF72}"/>
    <cellStyle name="Normal 9 23 10" xfId="3270" xr:uid="{287CCD5A-EAFE-43E2-855F-A66292C698CA}"/>
    <cellStyle name="Normal 9 23 11" xfId="3271" xr:uid="{458C7764-465A-4DAB-8150-69F13B4FFCDE}"/>
    <cellStyle name="Normal 9 23 12" xfId="3272" xr:uid="{53BE0A56-756F-4DC4-BFA0-09B3A9FDFF9E}"/>
    <cellStyle name="Normal 9 23 13" xfId="3273" xr:uid="{5E232991-FDBA-4589-8F47-8AE38BDF04C4}"/>
    <cellStyle name="Normal 9 23 2" xfId="3274" xr:uid="{396CA95F-D488-481F-AEB9-B6B77DB16BFF}"/>
    <cellStyle name="Normal 9 23 3" xfId="3275" xr:uid="{5D1C5EDF-928D-4B62-9973-6657C8FFF03C}"/>
    <cellStyle name="Normal 9 23 4" xfId="3276" xr:uid="{CD27E03B-388F-4812-920B-4726AE02D875}"/>
    <cellStyle name="Normal 9 23 5" xfId="3277" xr:uid="{64088932-8E04-4502-96CA-F8D4FD999F79}"/>
    <cellStyle name="Normal 9 23 6" xfId="3278" xr:uid="{2ED35664-92A3-4437-8EE8-AFF7B5C2C81C}"/>
    <cellStyle name="Normal 9 23 7" xfId="3279" xr:uid="{6B35576A-DD2B-4E11-9641-D110B2022E8B}"/>
    <cellStyle name="Normal 9 23 8" xfId="3280" xr:uid="{D26B6899-F157-4F79-81C2-B97D5997727D}"/>
    <cellStyle name="Normal 9 23 9" xfId="3281" xr:uid="{7C405C50-35BF-4854-9463-B01EE64963A4}"/>
    <cellStyle name="Normal 9 24" xfId="3282" xr:uid="{1EE80868-BFE7-4EAD-ACDB-D770D93C91E6}"/>
    <cellStyle name="Normal 9 24 10" xfId="3283" xr:uid="{A01F9B82-DBEB-41A6-9328-27368D19CE7B}"/>
    <cellStyle name="Normal 9 24 11" xfId="3284" xr:uid="{24C75B48-F8C9-466A-BB5A-E28337E225F8}"/>
    <cellStyle name="Normal 9 24 12" xfId="3285" xr:uid="{A98333E4-19BE-4A8E-8978-9E278796F91F}"/>
    <cellStyle name="Normal 9 24 13" xfId="3286" xr:uid="{852B14D4-EE38-4A5A-A2EC-B2576A7DD33E}"/>
    <cellStyle name="Normal 9 24 2" xfId="3287" xr:uid="{2C97919F-02B2-4F12-811D-46F462DE9EDD}"/>
    <cellStyle name="Normal 9 24 3" xfId="3288" xr:uid="{F60DCB94-A315-4CD1-BE33-BB477FCAD382}"/>
    <cellStyle name="Normal 9 24 4" xfId="3289" xr:uid="{2B038142-53D1-450A-AFE7-9567D0305F9C}"/>
    <cellStyle name="Normal 9 24 5" xfId="3290" xr:uid="{868331A0-C64E-4496-95F5-0828F5C96186}"/>
    <cellStyle name="Normal 9 24 6" xfId="3291" xr:uid="{6EFC979F-E68D-444C-AC59-AAA84F97E29B}"/>
    <cellStyle name="Normal 9 24 7" xfId="3292" xr:uid="{E04DBD91-6C5C-4BA6-A173-46811460602E}"/>
    <cellStyle name="Normal 9 24 8" xfId="3293" xr:uid="{43EEDA47-479B-442A-AF2D-CE0789061692}"/>
    <cellStyle name="Normal 9 24 9" xfId="3294" xr:uid="{4ACEA47B-E324-4B10-B1A5-9F6CE6A3751E}"/>
    <cellStyle name="Normal 9 25" xfId="3295" xr:uid="{890DA316-295A-4AC9-B093-15AADF7C7D6E}"/>
    <cellStyle name="Normal 9 25 2" xfId="3296" xr:uid="{D87277F1-5272-4D4F-9DA9-3489F4B703D0}"/>
    <cellStyle name="Normal 9 26" xfId="3297" xr:uid="{026FD438-8C21-4745-A048-4FDA99ECC0DF}"/>
    <cellStyle name="Normal 9 26 2" xfId="3298" xr:uid="{5395320A-3B2B-4438-A78E-A6AB3CA2D8F6}"/>
    <cellStyle name="Normal 9 27" xfId="3299" xr:uid="{E653BF5F-F5C0-4DA5-AA3E-623E20FCA34C}"/>
    <cellStyle name="Normal 9 27 2" xfId="3300" xr:uid="{4C0D295E-DCC9-46D1-8D85-818BCE29FD03}"/>
    <cellStyle name="Normal 9 28" xfId="3301" xr:uid="{1F766963-60DC-45C8-AF31-224BEF202271}"/>
    <cellStyle name="Normal 9 29" xfId="3302" xr:uid="{613E1CB1-40B2-4933-9E81-AFD63F429757}"/>
    <cellStyle name="Normal 9 3" xfId="3303" xr:uid="{2D86D113-4ACA-4029-AA3E-99538F5093FE}"/>
    <cellStyle name="Normal 9 3 2" xfId="3304" xr:uid="{1E00D214-FFDB-4934-A45F-AD50954C3171}"/>
    <cellStyle name="Normal 9 3 2 2" xfId="3305" xr:uid="{B9897FD9-4274-4DF6-9C60-7EC21FB9EF7C}"/>
    <cellStyle name="Normal 9 3 3" xfId="3306" xr:uid="{AF6DBCD4-8377-476E-9E26-F87B69CF4714}"/>
    <cellStyle name="Normal 9 30" xfId="3307" xr:uid="{A1B0C749-355A-4A35-A386-7BA8882EB013}"/>
    <cellStyle name="Normal 9 31" xfId="3308" xr:uid="{B0ECFD70-F9A0-494B-9BDC-E5063874C504}"/>
    <cellStyle name="Normal 9 32" xfId="3309" xr:uid="{6D7190B9-1C5D-4D31-8BC6-22F643D6D6C3}"/>
    <cellStyle name="Normal 9 33" xfId="3310" xr:uid="{5CCAD497-AB6A-43D7-AD57-5A1805CC3C9F}"/>
    <cellStyle name="Normal 9 34" xfId="3311" xr:uid="{F58A38BD-050C-468A-B749-01ED46F14FA8}"/>
    <cellStyle name="Normal 9 35" xfId="3312" xr:uid="{018F6560-20A0-4B7B-82E7-FEE6009EC12D}"/>
    <cellStyle name="Normal 9 36" xfId="3313" xr:uid="{B5EE554E-535F-4A07-9BBA-1DA0553C4BFD}"/>
    <cellStyle name="Normal 9 37" xfId="3314" xr:uid="{83713D99-59BF-499A-9951-487338150C9F}"/>
    <cellStyle name="Normal 9 38" xfId="3315" xr:uid="{514B5C75-1896-4162-8C27-F5C691EB460F}"/>
    <cellStyle name="Normal 9 39" xfId="3316" xr:uid="{2C3A7688-9338-4998-B882-976C19CF8385}"/>
    <cellStyle name="Normal 9 4" xfId="3317" xr:uid="{05C4F94D-7744-4C8C-B93A-51C900434A8C}"/>
    <cellStyle name="Normal 9 4 2" xfId="3318" xr:uid="{C13B27AF-31AF-4509-BB63-0FFA28D00B92}"/>
    <cellStyle name="Normal 9 4 2 2" xfId="3319" xr:uid="{7CC8F0D4-800E-44FA-A54D-581E18EBC646}"/>
    <cellStyle name="Normal 9 4 3" xfId="3320" xr:uid="{2B52F8D4-6241-4628-A265-4EE73570F6BB}"/>
    <cellStyle name="Normal 9 40" xfId="3321" xr:uid="{414B9F94-7F50-498C-9FF4-5A6284A136D6}"/>
    <cellStyle name="Normal 9 41" xfId="3322" xr:uid="{0CEB3FF2-B1D1-4B6F-B9F4-FC79514DC1D0}"/>
    <cellStyle name="Normal 9 42" xfId="3323" xr:uid="{334B6DF6-3DAB-457D-9C67-2D36C164DDD5}"/>
    <cellStyle name="Normal 9 43" xfId="3324" xr:uid="{59DA635A-DE60-47DB-A062-A2D6A2B89B62}"/>
    <cellStyle name="Normal 9 44" xfId="3325" xr:uid="{D58CCB41-3264-4E87-8E51-497C5A401EAC}"/>
    <cellStyle name="Normal 9 45" xfId="3326" xr:uid="{AA82EC07-B21B-4EC8-9726-16DC899789A5}"/>
    <cellStyle name="Normal 9 46" xfId="3327" xr:uid="{D7F8B26B-C7DC-40B0-8D1B-442176D8798D}"/>
    <cellStyle name="Normal 9 47" xfId="3328" xr:uid="{80902BAA-7586-4251-945E-39AC49D3F107}"/>
    <cellStyle name="Normal 9 48" xfId="3329" xr:uid="{5D519BE3-9C3E-477B-B0EF-B017F599206A}"/>
    <cellStyle name="Normal 9 49" xfId="3330" xr:uid="{4B83621D-DE25-4A87-93C6-20A790C87496}"/>
    <cellStyle name="Normal 9 5" xfId="3331" xr:uid="{81A6F305-1AFE-4BFC-99C9-4FE8F10F95F4}"/>
    <cellStyle name="Normal 9 5 2" xfId="3332" xr:uid="{91CCF2A6-9B66-4F60-B09D-92ADD8276C61}"/>
    <cellStyle name="Normal 9 5 2 2" xfId="3333" xr:uid="{7CBEE601-983B-468E-9016-F6E8FEE09E62}"/>
    <cellStyle name="Normal 9 50" xfId="3334" xr:uid="{354A152C-C12E-4DD3-A2E8-541511B34D9C}"/>
    <cellStyle name="Normal 9 51" xfId="3335" xr:uid="{1E75FB40-C51D-45F6-A93E-71926799079D}"/>
    <cellStyle name="Normal 9 52" xfId="3336" xr:uid="{2E08EBC1-854C-471C-B7AB-33824F12C044}"/>
    <cellStyle name="Normal 9 53" xfId="3337" xr:uid="{E86BCF59-DDC8-4818-96AD-2E44C0D6D5BB}"/>
    <cellStyle name="Normal 9 54" xfId="3338" xr:uid="{0CFCC664-0ABC-4ABE-BB7B-1ABCA46D6861}"/>
    <cellStyle name="Normal 9 55" xfId="3339" xr:uid="{E033CA03-D9E5-4E73-A205-BBA6B4BBE6E7}"/>
    <cellStyle name="Normal 9 56" xfId="3340" xr:uid="{C78655D2-6367-4114-B5C0-74F0C6C51786}"/>
    <cellStyle name="Normal 9 57" xfId="3341" xr:uid="{0C587530-E9A6-4BF1-9183-A9D5221E9490}"/>
    <cellStyle name="Normal 9 58" xfId="3342" xr:uid="{B2429DFF-9E54-4CA0-BA54-ACD6AF35493E}"/>
    <cellStyle name="Normal 9 59" xfId="3343" xr:uid="{FAE138C6-166E-4D39-B0A1-FB7A0847171F}"/>
    <cellStyle name="Normal 9 6" xfId="3344" xr:uid="{79C2D4FD-CED1-4E72-8ACF-1D7ACD75D24C}"/>
    <cellStyle name="Normal 9 6 2" xfId="3345" xr:uid="{944B7F2D-68E4-41E2-A972-08AEF2C8071E}"/>
    <cellStyle name="Normal 9 6 2 2" xfId="3346" xr:uid="{FA56A3BB-C244-4AF1-ABE2-5B0998A5E492}"/>
    <cellStyle name="Normal 9 60" xfId="3347" xr:uid="{629761EB-6D79-4B4B-8955-AD0A7D137D52}"/>
    <cellStyle name="Normal 9 61" xfId="3348" xr:uid="{D9FB77B3-E9C9-4BCA-B032-117E998D1BF5}"/>
    <cellStyle name="Normal 9 62" xfId="3349" xr:uid="{1E13A9B7-2ED1-4A4E-B165-8FFFB4C825A9}"/>
    <cellStyle name="Normal 9 63" xfId="3350" xr:uid="{7FFE41F6-F347-4C53-BEC1-09EA3F9CA3FD}"/>
    <cellStyle name="Normal 9 64" xfId="3351" xr:uid="{B147D07A-7F92-4630-9666-7ADBB3A39F9B}"/>
    <cellStyle name="Normal 9 65" xfId="3352" xr:uid="{A3A01E46-DA72-4D50-8AE5-AF0397994E2B}"/>
    <cellStyle name="Normal 9 66" xfId="3353" xr:uid="{5F6CB093-1506-4870-98AB-2F2A121C3C27}"/>
    <cellStyle name="Normal 9 67" xfId="3354" xr:uid="{741E1C8B-155A-465B-A667-7C2A85D2C44C}"/>
    <cellStyle name="Normal 9 68" xfId="3355" xr:uid="{34B6198C-F18D-4190-9ED9-6E772D233C6E}"/>
    <cellStyle name="Normal 9 69" xfId="3356" xr:uid="{930A180B-F33D-4D91-9F6A-092F82400B1B}"/>
    <cellStyle name="Normal 9 7" xfId="3357" xr:uid="{CBBCEBA3-AD95-4F84-AAAF-BB40C7FF8667}"/>
    <cellStyle name="Normal 9 7 2" xfId="3358" xr:uid="{23E28478-4DD4-4629-B1B9-D566FE03794F}"/>
    <cellStyle name="Normal 9 7 2 2" xfId="3359" xr:uid="{8DEFD1DA-E913-4541-B6B2-EC4CA7197FEC}"/>
    <cellStyle name="Normal 9 70" xfId="3360" xr:uid="{32BEA48B-11F6-4C40-A03E-AA36F9F2FA2D}"/>
    <cellStyle name="Normal 9 71" xfId="3361" xr:uid="{1F2E031B-B8BD-43F0-8364-ADAD30A1509C}"/>
    <cellStyle name="Normal 9 72" xfId="3362" xr:uid="{9B9FAE5E-57EA-47F9-81AD-C4A4A33A139B}"/>
    <cellStyle name="Normal 9 73" xfId="3363" xr:uid="{2F5C8757-D073-4EC2-8D10-374D56BB5593}"/>
    <cellStyle name="Normal 9 74" xfId="3364" xr:uid="{5DA39C58-2E6A-42E0-9A4A-373555AFFF4F}"/>
    <cellStyle name="Normal 9 75" xfId="3365" xr:uid="{993A0AB7-5BB6-486F-B181-3BA642B7134B}"/>
    <cellStyle name="Normal 9 76" xfId="3366" xr:uid="{88A725D6-03B3-497F-97BF-A4527D7BFFB5}"/>
    <cellStyle name="Normal 9 77" xfId="3367" xr:uid="{FB96E573-BF2E-4457-A601-45A53A87D6A3}"/>
    <cellStyle name="Normal 9 78" xfId="3368" xr:uid="{9EED7FB1-2A30-4C05-8363-1FC0AE9AD203}"/>
    <cellStyle name="Normal 9 79" xfId="3369" xr:uid="{83389CA4-5438-48E3-A181-104B6160C7E4}"/>
    <cellStyle name="Normal 9 8" xfId="3370" xr:uid="{DB59412A-76D7-4F39-82BE-BDD6B234C126}"/>
    <cellStyle name="Normal 9 8 10" xfId="3371" xr:uid="{74595F6C-649A-4F54-90AB-7291D7302375}"/>
    <cellStyle name="Normal 9 8 11" xfId="3372" xr:uid="{DE67163A-09C3-4A8A-9ED4-0D5228C6887B}"/>
    <cellStyle name="Normal 9 8 12" xfId="3373" xr:uid="{93FEFD92-4155-4ED4-BC1C-1759CADC0F81}"/>
    <cellStyle name="Normal 9 8 13" xfId="3374" xr:uid="{C67CF6E6-1470-4BD4-8141-5D46918A5BFE}"/>
    <cellStyle name="Normal 9 8 2" xfId="3375" xr:uid="{D4CA13C7-CF9C-46BF-A4DA-9DE9ACA008AF}"/>
    <cellStyle name="Normal 9 8 3" xfId="3376" xr:uid="{246CD013-5E6F-454C-9AA5-798B7B20122E}"/>
    <cellStyle name="Normal 9 8 4" xfId="3377" xr:uid="{674E77F1-A809-4825-B9E6-8CCF3206EAE5}"/>
    <cellStyle name="Normal 9 8 5" xfId="3378" xr:uid="{08EF6BA6-9021-4082-9773-3D44C97426ED}"/>
    <cellStyle name="Normal 9 8 6" xfId="3379" xr:uid="{191BFA43-DB35-464A-AFC7-16AD3D2E11E1}"/>
    <cellStyle name="Normal 9 8 7" xfId="3380" xr:uid="{9E3C6CF0-B377-4396-B9BF-3A841A0313FC}"/>
    <cellStyle name="Normal 9 8 8" xfId="3381" xr:uid="{8EE0B0E4-10DC-4D1B-A739-3BE1D95F9FC0}"/>
    <cellStyle name="Normal 9 8 9" xfId="3382" xr:uid="{CF7F1FC1-686B-40FA-92E0-408F83890CFC}"/>
    <cellStyle name="Normal 9 80" xfId="3383" xr:uid="{BFED21F5-8A57-417F-BDBF-A1B84D18A6AD}"/>
    <cellStyle name="Normal 9 81" xfId="3384" xr:uid="{8501FF51-AFBA-40AC-A40B-FA7319FC1DA2}"/>
    <cellStyle name="Normal 9 82" xfId="3385" xr:uid="{B828D929-3D60-4822-BB95-599CE3CE164B}"/>
    <cellStyle name="Normal 9 83" xfId="3386" xr:uid="{7BEDA04E-9E3D-42D4-B43D-1B60E4687461}"/>
    <cellStyle name="Normal 9 84" xfId="3387" xr:uid="{71160FB0-0D38-4825-9608-0C8D6177270A}"/>
    <cellStyle name="Normal 9 85" xfId="3388" xr:uid="{C3A096EB-9DFE-42A5-A252-A12820BA0CE6}"/>
    <cellStyle name="Normal 9 86" xfId="3389" xr:uid="{A4AC0FB7-03DD-407F-8B14-9427B88F252F}"/>
    <cellStyle name="Normal 9 87" xfId="3390" xr:uid="{375A1857-2DB2-44B6-A22A-AA8E8087F373}"/>
    <cellStyle name="Normal 9 88" xfId="3391" xr:uid="{88BF44F4-8036-4857-9531-A3FBE430AFAE}"/>
    <cellStyle name="Normal 9 89" xfId="3392" xr:uid="{ACE4AE9F-DFF1-45B9-AFB5-9A695229F951}"/>
    <cellStyle name="Normal 9 9" xfId="3393" xr:uid="{335F26BC-8FAA-4EDD-93F8-390294D91B8E}"/>
    <cellStyle name="Normal 9 9 10" xfId="3394" xr:uid="{D3BFE531-D86B-4D26-A7D8-802E70F417FB}"/>
    <cellStyle name="Normal 9 9 11" xfId="3395" xr:uid="{85E15BFA-5BBC-4D0B-A481-9AB6D9C81403}"/>
    <cellStyle name="Normal 9 9 12" xfId="3396" xr:uid="{FF666B29-A278-4C38-8E9B-3E56DE479ADF}"/>
    <cellStyle name="Normal 9 9 13" xfId="3397" xr:uid="{EF8F276F-356C-4DF4-9B15-3EDB4FEBA65B}"/>
    <cellStyle name="Normal 9 9 2" xfId="3398" xr:uid="{15F64FA5-1444-4091-9ADC-CCFD24F09946}"/>
    <cellStyle name="Normal 9 9 3" xfId="3399" xr:uid="{8D3234F5-6D25-4D04-A2B3-50A46EEC30A2}"/>
    <cellStyle name="Normal 9 9 4" xfId="3400" xr:uid="{9F805828-247F-44C7-BD41-5B877D03C529}"/>
    <cellStyle name="Normal 9 9 5" xfId="3401" xr:uid="{F516F57D-BD8C-400B-9E18-5FAA7919EA73}"/>
    <cellStyle name="Normal 9 9 6" xfId="3402" xr:uid="{97427A40-870D-483B-B99E-C58408572659}"/>
    <cellStyle name="Normal 9 9 7" xfId="3403" xr:uid="{D6135442-D94D-419F-B11D-B8F897207F2B}"/>
    <cellStyle name="Normal 9 9 8" xfId="3404" xr:uid="{325A0195-6D6E-4B65-99E4-7867AFAD7453}"/>
    <cellStyle name="Normal 9 9 9" xfId="3405" xr:uid="{20BD9E1C-B18D-438E-8634-B30205C9BAB1}"/>
    <cellStyle name="Normal 9 90" xfId="3406" xr:uid="{6CD2110B-238D-4408-9FE9-897DCF7E812E}"/>
    <cellStyle name="Normal 9 91" xfId="3407" xr:uid="{E41C7042-83C6-4DFB-9FD0-BA851DD483C9}"/>
    <cellStyle name="Normal 9 92" xfId="3408" xr:uid="{ACAC6F98-44B5-492D-B79E-86D0BFE2440F}"/>
    <cellStyle name="Normal 9 93" xfId="3409" xr:uid="{A4A27462-4200-4911-80AF-4E1D6CB4750B}"/>
    <cellStyle name="Normal 9 94" xfId="3410" xr:uid="{FE178A47-D969-4BDE-AB09-944467E9AEC8}"/>
    <cellStyle name="Normal 9 95" xfId="3411" xr:uid="{A1B7CE40-97E6-432E-9F7E-469D3551D049}"/>
    <cellStyle name="Normal 9 96" xfId="3412" xr:uid="{F0FE38F4-1268-4DC2-BF10-12E8318129A7}"/>
    <cellStyle name="Normal 9 97" xfId="3413" xr:uid="{DC3B62CA-C890-4446-A40C-17823904FA5F}"/>
    <cellStyle name="Normal 9 98" xfId="3414" xr:uid="{32B8AE6E-B5F8-43E2-89B9-92BAC1465E38}"/>
    <cellStyle name="Normal 9 99" xfId="3415" xr:uid="{A432EF56-9241-4A74-A44E-93545FA43159}"/>
    <cellStyle name="Per cent 2" xfId="4" xr:uid="{F5FBFBC4-75DC-45C0-89FB-C0A420ED1223}"/>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ASUZU, OBIOMA CHINENYENWA" id="{55EFCCD3-4313-49FF-AF21-739960F5828F}" userId="S::ASUZU23195@cbn.gov.ng::8ddb5d54-82f4-4ce4-9a2a-36542c20d65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3-10-16T21:32:02.44" personId="{55EFCCD3-4313-49FF-AF21-739960F5828F}" id="{F82D5D6C-533D-4966-BA9F-A22E71EE4194}">
    <text>End period for the quarter</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0FC6-178D-4BC6-A3CA-8A53D2CE5E82}">
  <dimension ref="A1:C27"/>
  <sheetViews>
    <sheetView workbookViewId="0">
      <selection activeCell="D1" sqref="D1"/>
    </sheetView>
  </sheetViews>
  <sheetFormatPr defaultColWidth="8.77734375" defaultRowHeight="13.8" x14ac:dyDescent="0.3"/>
  <cols>
    <col min="1" max="1" width="12.77734375" style="3" bestFit="1" customWidth="1"/>
    <col min="2" max="2" width="30.77734375" style="3" bestFit="1" customWidth="1"/>
    <col min="3" max="3" width="23.44140625" style="3" bestFit="1" customWidth="1"/>
    <col min="4" max="16384" width="8.77734375" style="3"/>
  </cols>
  <sheetData>
    <row r="1" spans="1:3" s="12" customFormat="1" x14ac:dyDescent="0.3">
      <c r="A1" s="12" t="s">
        <v>499</v>
      </c>
      <c r="B1" s="12" t="s">
        <v>500</v>
      </c>
      <c r="C1" s="12" t="s">
        <v>270</v>
      </c>
    </row>
    <row r="2" spans="1:3" x14ac:dyDescent="0.3">
      <c r="A2" s="3" t="s">
        <v>494</v>
      </c>
      <c r="B2" s="3" t="s">
        <v>501</v>
      </c>
      <c r="C2" s="3" t="s">
        <v>271</v>
      </c>
    </row>
    <row r="3" spans="1:3" x14ac:dyDescent="0.3">
      <c r="A3" s="3" t="s">
        <v>21</v>
      </c>
      <c r="B3" s="3" t="s">
        <v>502</v>
      </c>
      <c r="C3" s="3" t="s">
        <v>272</v>
      </c>
    </row>
    <row r="4" spans="1:3" x14ac:dyDescent="0.3">
      <c r="A4" s="3" t="s">
        <v>479</v>
      </c>
      <c r="B4" s="3" t="s">
        <v>503</v>
      </c>
      <c r="C4" s="3" t="s">
        <v>273</v>
      </c>
    </row>
    <row r="5" spans="1:3" x14ac:dyDescent="0.3">
      <c r="A5" s="3" t="s">
        <v>478</v>
      </c>
      <c r="B5" s="3" t="s">
        <v>504</v>
      </c>
      <c r="C5" s="3" t="s">
        <v>273</v>
      </c>
    </row>
    <row r="6" spans="1:3" x14ac:dyDescent="0.3">
      <c r="A6" s="3" t="s">
        <v>472</v>
      </c>
      <c r="B6" s="3" t="s">
        <v>518</v>
      </c>
      <c r="C6" s="3" t="s">
        <v>540</v>
      </c>
    </row>
    <row r="7" spans="1:3" x14ac:dyDescent="0.3">
      <c r="A7" s="3" t="s">
        <v>519</v>
      </c>
      <c r="B7" s="3" t="s">
        <v>529</v>
      </c>
      <c r="C7" s="3" t="s">
        <v>273</v>
      </c>
    </row>
    <row r="8" spans="1:3" x14ac:dyDescent="0.3">
      <c r="A8" s="3" t="s">
        <v>473</v>
      </c>
      <c r="B8" s="3" t="s">
        <v>505</v>
      </c>
      <c r="C8" s="3" t="s">
        <v>538</v>
      </c>
    </row>
    <row r="9" spans="1:3" x14ac:dyDescent="0.3">
      <c r="A9" s="3" t="s">
        <v>461</v>
      </c>
      <c r="B9" s="3" t="s">
        <v>506</v>
      </c>
      <c r="C9" s="3" t="s">
        <v>538</v>
      </c>
    </row>
    <row r="10" spans="1:3" x14ac:dyDescent="0.3">
      <c r="A10" s="3" t="s">
        <v>495</v>
      </c>
      <c r="B10" s="3" t="s">
        <v>507</v>
      </c>
      <c r="C10" s="3" t="s">
        <v>272</v>
      </c>
    </row>
    <row r="11" spans="1:3" x14ac:dyDescent="0.3">
      <c r="A11" s="3" t="s">
        <v>475</v>
      </c>
      <c r="B11" s="3" t="s">
        <v>508</v>
      </c>
      <c r="C11" s="3" t="s">
        <v>541</v>
      </c>
    </row>
    <row r="12" spans="1:3" x14ac:dyDescent="0.3">
      <c r="A12" s="3" t="s">
        <v>474</v>
      </c>
      <c r="B12" s="3" t="s">
        <v>509</v>
      </c>
      <c r="C12" s="3" t="s">
        <v>541</v>
      </c>
    </row>
    <row r="13" spans="1:3" x14ac:dyDescent="0.3">
      <c r="A13" s="3" t="s">
        <v>469</v>
      </c>
      <c r="B13" s="3" t="s">
        <v>539</v>
      </c>
      <c r="C13" s="3" t="s">
        <v>273</v>
      </c>
    </row>
    <row r="14" spans="1:3" x14ac:dyDescent="0.3">
      <c r="A14" s="3" t="s">
        <v>476</v>
      </c>
      <c r="B14" s="3" t="s">
        <v>510</v>
      </c>
      <c r="C14" s="3" t="s">
        <v>541</v>
      </c>
    </row>
    <row r="15" spans="1:3" x14ac:dyDescent="0.3">
      <c r="A15" s="3" t="s">
        <v>482</v>
      </c>
      <c r="B15" s="3" t="s">
        <v>511</v>
      </c>
      <c r="C15" s="3" t="s">
        <v>273</v>
      </c>
    </row>
    <row r="16" spans="1:3" x14ac:dyDescent="0.3">
      <c r="A16" s="3" t="s">
        <v>483</v>
      </c>
      <c r="B16" s="3" t="s">
        <v>512</v>
      </c>
      <c r="C16" s="3" t="s">
        <v>273</v>
      </c>
    </row>
    <row r="17" spans="1:3" x14ac:dyDescent="0.3">
      <c r="A17" s="3" t="s">
        <v>496</v>
      </c>
      <c r="B17" s="3" t="s">
        <v>513</v>
      </c>
      <c r="C17" s="3" t="s">
        <v>541</v>
      </c>
    </row>
    <row r="18" spans="1:3" x14ac:dyDescent="0.3">
      <c r="A18" s="3" t="s">
        <v>497</v>
      </c>
      <c r="B18" s="3" t="s">
        <v>514</v>
      </c>
      <c r="C18" s="3" t="s">
        <v>541</v>
      </c>
    </row>
    <row r="19" spans="1:3" x14ac:dyDescent="0.3">
      <c r="A19" s="3" t="s">
        <v>471</v>
      </c>
      <c r="B19" s="3" t="s">
        <v>515</v>
      </c>
      <c r="C19" s="3" t="s">
        <v>271</v>
      </c>
    </row>
    <row r="20" spans="1:3" x14ac:dyDescent="0.3">
      <c r="A20" s="3" t="s">
        <v>467</v>
      </c>
      <c r="B20" s="3" t="s">
        <v>516</v>
      </c>
      <c r="C20" s="3" t="s">
        <v>273</v>
      </c>
    </row>
    <row r="21" spans="1:3" x14ac:dyDescent="0.3">
      <c r="A21" s="3" t="s">
        <v>498</v>
      </c>
      <c r="B21" s="3" t="s">
        <v>517</v>
      </c>
      <c r="C21" s="3" t="s">
        <v>541</v>
      </c>
    </row>
    <row r="22" spans="1:3" x14ac:dyDescent="0.3">
      <c r="A22" s="3" t="s">
        <v>522</v>
      </c>
      <c r="B22" s="3" t="s">
        <v>530</v>
      </c>
      <c r="C22" s="3" t="s">
        <v>541</v>
      </c>
    </row>
    <row r="23" spans="1:3" x14ac:dyDescent="0.3">
      <c r="A23" s="3" t="s">
        <v>523</v>
      </c>
      <c r="B23" s="3" t="s">
        <v>531</v>
      </c>
      <c r="C23" s="3" t="s">
        <v>541</v>
      </c>
    </row>
    <row r="24" spans="1:3" x14ac:dyDescent="0.3">
      <c r="A24" s="3" t="s">
        <v>542</v>
      </c>
      <c r="B24" s="3" t="s">
        <v>532</v>
      </c>
      <c r="C24" s="3" t="s">
        <v>541</v>
      </c>
    </row>
    <row r="25" spans="1:3" x14ac:dyDescent="0.3">
      <c r="A25" s="3" t="s">
        <v>524</v>
      </c>
      <c r="B25" s="3" t="s">
        <v>533</v>
      </c>
      <c r="C25" s="3" t="s">
        <v>541</v>
      </c>
    </row>
    <row r="26" spans="1:3" x14ac:dyDescent="0.3">
      <c r="A26" s="3" t="s">
        <v>525</v>
      </c>
      <c r="B26" s="3" t="s">
        <v>534</v>
      </c>
      <c r="C26" s="3" t="s">
        <v>541</v>
      </c>
    </row>
    <row r="27" spans="1:3" x14ac:dyDescent="0.3">
      <c r="A27" s="3" t="s">
        <v>526</v>
      </c>
      <c r="B27" s="3" t="s">
        <v>535</v>
      </c>
      <c r="C27" s="3" t="s">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2C70-5D91-4ED7-96A6-781CF8D475B7}">
  <dimension ref="A1:O471"/>
  <sheetViews>
    <sheetView workbookViewId="0">
      <pane ySplit="1" topLeftCell="A2" activePane="bottomLeft" state="frozen"/>
      <selection pane="bottomLeft" activeCell="I2" sqref="I2"/>
    </sheetView>
  </sheetViews>
  <sheetFormatPr defaultColWidth="8.77734375" defaultRowHeight="13.8" x14ac:dyDescent="0.3"/>
  <cols>
    <col min="1" max="1" width="11.44140625" style="3" bestFit="1" customWidth="1"/>
    <col min="2" max="2" width="11.21875" style="3" bestFit="1" customWidth="1"/>
    <col min="3" max="4" width="12.6640625" style="3" bestFit="1" customWidth="1"/>
    <col min="5" max="6" width="13.21875" style="3" customWidth="1"/>
    <col min="7" max="7" width="12.5546875" style="3" bestFit="1" customWidth="1"/>
    <col min="8" max="9" width="13.21875" style="3" bestFit="1" customWidth="1"/>
    <col min="10" max="11" width="13.21875" style="3" customWidth="1"/>
    <col min="12" max="12" width="12.6640625" style="3" customWidth="1"/>
    <col min="13" max="14" width="8.77734375" style="3"/>
    <col min="15" max="15" width="13.21875" style="3" customWidth="1"/>
    <col min="16" max="16384" width="8.77734375" style="3"/>
  </cols>
  <sheetData>
    <row r="1" spans="1:15" x14ac:dyDescent="0.3">
      <c r="A1" s="28" t="s">
        <v>0</v>
      </c>
      <c r="B1" s="28" t="s">
        <v>424</v>
      </c>
      <c r="C1" s="28" t="s">
        <v>21</v>
      </c>
      <c r="D1" s="28" t="s">
        <v>469</v>
      </c>
      <c r="E1" s="28" t="s">
        <v>482</v>
      </c>
      <c r="F1" s="28" t="s">
        <v>483</v>
      </c>
      <c r="G1" s="28" t="s">
        <v>489</v>
      </c>
      <c r="H1" s="28" t="s">
        <v>478</v>
      </c>
      <c r="I1" s="28" t="s">
        <v>479</v>
      </c>
      <c r="J1" s="28" t="s">
        <v>461</v>
      </c>
      <c r="K1" s="28" t="s">
        <v>495</v>
      </c>
      <c r="L1" s="28" t="s">
        <v>470</v>
      </c>
      <c r="M1" s="28" t="s">
        <v>474</v>
      </c>
      <c r="N1" s="28"/>
      <c r="O1" s="28"/>
    </row>
    <row r="2" spans="1:15" x14ac:dyDescent="0.3">
      <c r="A2" s="80">
        <v>44929</v>
      </c>
      <c r="B2" s="35">
        <v>21.816324933850566</v>
      </c>
      <c r="C2" s="35">
        <v>6.3621233046496029</v>
      </c>
      <c r="D2" s="3">
        <v>3016852.0706132054</v>
      </c>
      <c r="E2" s="3">
        <v>6626886.0887915958</v>
      </c>
      <c r="F2" s="3">
        <v>6845389.0783998016</v>
      </c>
      <c r="G2" s="65">
        <v>740</v>
      </c>
      <c r="H2" s="35">
        <v>83.98</v>
      </c>
      <c r="I2" s="3">
        <v>461.4</v>
      </c>
      <c r="J2" s="11">
        <v>2.4323809989691516</v>
      </c>
      <c r="K2" s="11">
        <v>4.6266666666666678</v>
      </c>
      <c r="L2" s="35">
        <v>5278095</v>
      </c>
      <c r="M2" s="11">
        <f>J2-K2</f>
        <v>-2.1942856676975162</v>
      </c>
      <c r="O2" s="35"/>
    </row>
    <row r="3" spans="1:15" x14ac:dyDescent="0.3">
      <c r="A3" s="80">
        <v>44930</v>
      </c>
      <c r="B3" s="35">
        <v>21.816324933850566</v>
      </c>
      <c r="C3" s="35">
        <v>6.3621233046496029</v>
      </c>
      <c r="D3" s="3">
        <v>3016852.0706132054</v>
      </c>
      <c r="E3" s="3">
        <v>6626886.0887915958</v>
      </c>
      <c r="F3" s="3">
        <v>6845389.0783998016</v>
      </c>
      <c r="G3" s="65">
        <v>743</v>
      </c>
      <c r="H3" s="35">
        <v>83.98</v>
      </c>
      <c r="I3" s="3">
        <v>461.75</v>
      </c>
      <c r="J3" s="11">
        <v>2.4323809989691516</v>
      </c>
      <c r="K3" s="11">
        <v>4.6266666666666678</v>
      </c>
      <c r="L3" s="35">
        <v>5278095</v>
      </c>
      <c r="M3" s="11">
        <f t="shared" ref="M3:M66" si="0">J3-K3</f>
        <v>-2.1942856676975162</v>
      </c>
      <c r="O3" s="5"/>
    </row>
    <row r="4" spans="1:15" x14ac:dyDescent="0.3">
      <c r="A4" s="80">
        <v>44931</v>
      </c>
      <c r="B4" s="35">
        <v>21.816324933850566</v>
      </c>
      <c r="C4" s="35">
        <v>6.3621233046496029</v>
      </c>
      <c r="D4" s="3">
        <v>3016852.0706132054</v>
      </c>
      <c r="E4" s="3">
        <v>6626886.0887915958</v>
      </c>
      <c r="F4" s="3">
        <v>6845389.0783998016</v>
      </c>
      <c r="G4" s="65">
        <v>743</v>
      </c>
      <c r="H4" s="35">
        <v>83.98</v>
      </c>
      <c r="I4" s="3">
        <v>461.33</v>
      </c>
      <c r="J4" s="11">
        <v>2.4323809989691516</v>
      </c>
      <c r="K4" s="11">
        <v>4.6266666666666678</v>
      </c>
      <c r="L4" s="35">
        <v>5278095</v>
      </c>
      <c r="M4" s="11">
        <f t="shared" si="0"/>
        <v>-2.1942856676975162</v>
      </c>
      <c r="O4" s="5"/>
    </row>
    <row r="5" spans="1:15" x14ac:dyDescent="0.3">
      <c r="A5" s="80">
        <v>44932</v>
      </c>
      <c r="B5" s="35">
        <v>21.816324933850566</v>
      </c>
      <c r="C5" s="35">
        <v>6.3621233046496029</v>
      </c>
      <c r="D5" s="3">
        <v>3016852.0706132054</v>
      </c>
      <c r="E5" s="3">
        <v>6626886.0887915958</v>
      </c>
      <c r="F5" s="3">
        <v>6845389.0783998016</v>
      </c>
      <c r="G5" s="65">
        <v>745</v>
      </c>
      <c r="H5" s="35">
        <v>83.98</v>
      </c>
      <c r="I5" s="3">
        <v>461.5</v>
      </c>
      <c r="J5" s="11">
        <v>2.4323809989691516</v>
      </c>
      <c r="K5" s="11">
        <v>4.6266666666666678</v>
      </c>
      <c r="L5" s="35">
        <v>5278095</v>
      </c>
      <c r="M5" s="11">
        <f t="shared" si="0"/>
        <v>-2.1942856676975162</v>
      </c>
      <c r="O5" s="5"/>
    </row>
    <row r="6" spans="1:15" x14ac:dyDescent="0.3">
      <c r="A6" s="80">
        <v>44935</v>
      </c>
      <c r="B6" s="35">
        <v>21.816324933850566</v>
      </c>
      <c r="C6" s="35">
        <v>6.3621233046496029</v>
      </c>
      <c r="D6" s="3">
        <v>3016852.0706132054</v>
      </c>
      <c r="E6" s="3">
        <v>6626886.0887915958</v>
      </c>
      <c r="F6" s="3">
        <v>6845389.0783998016</v>
      </c>
      <c r="G6" s="65">
        <v>745</v>
      </c>
      <c r="H6" s="35">
        <v>83.98</v>
      </c>
      <c r="I6" s="3">
        <v>461.25</v>
      </c>
      <c r="J6" s="11">
        <v>2.4323809989691516</v>
      </c>
      <c r="K6" s="11">
        <v>4.6266666666666678</v>
      </c>
      <c r="L6" s="35">
        <v>5278095</v>
      </c>
      <c r="M6" s="11">
        <f t="shared" si="0"/>
        <v>-2.1942856676975162</v>
      </c>
      <c r="O6" s="5"/>
    </row>
    <row r="7" spans="1:15" x14ac:dyDescent="0.3">
      <c r="A7" s="80">
        <v>44936</v>
      </c>
      <c r="B7" s="35">
        <v>21.816324933850566</v>
      </c>
      <c r="C7" s="35">
        <v>6.3621233046496029</v>
      </c>
      <c r="D7" s="3">
        <v>3016852.0706132054</v>
      </c>
      <c r="E7" s="3">
        <v>6626886.0887915958</v>
      </c>
      <c r="F7" s="3">
        <v>6845389.0783998016</v>
      </c>
      <c r="G7" s="65">
        <v>745</v>
      </c>
      <c r="H7" s="35">
        <v>83.98</v>
      </c>
      <c r="I7" s="3">
        <v>461</v>
      </c>
      <c r="J7" s="11">
        <v>2.4323809989691516</v>
      </c>
      <c r="K7" s="11">
        <v>4.6266666666666678</v>
      </c>
      <c r="L7" s="35">
        <v>5278095</v>
      </c>
      <c r="M7" s="11">
        <f t="shared" si="0"/>
        <v>-2.1942856676975162</v>
      </c>
      <c r="O7" s="5"/>
    </row>
    <row r="8" spans="1:15" x14ac:dyDescent="0.3">
      <c r="A8" s="80">
        <v>44937</v>
      </c>
      <c r="B8" s="35">
        <v>21.816324933850566</v>
      </c>
      <c r="C8" s="35">
        <v>6.3621233046496029</v>
      </c>
      <c r="D8" s="3">
        <v>3016852.0706132054</v>
      </c>
      <c r="E8" s="3">
        <v>6626886.0887915958</v>
      </c>
      <c r="F8" s="3">
        <v>6845389.0783998016</v>
      </c>
      <c r="G8" s="65">
        <v>745</v>
      </c>
      <c r="H8" s="35">
        <v>83.98</v>
      </c>
      <c r="I8" s="3">
        <v>461.5</v>
      </c>
      <c r="J8" s="11">
        <v>2.4323809989691516</v>
      </c>
      <c r="K8" s="11">
        <v>4.6266666666666678</v>
      </c>
      <c r="L8" s="35">
        <v>5278095</v>
      </c>
      <c r="M8" s="11">
        <f t="shared" si="0"/>
        <v>-2.1942856676975162</v>
      </c>
      <c r="O8" s="5"/>
    </row>
    <row r="9" spans="1:15" x14ac:dyDescent="0.3">
      <c r="A9" s="80">
        <v>44938</v>
      </c>
      <c r="B9" s="35">
        <v>21.816324933850566</v>
      </c>
      <c r="C9" s="35">
        <v>6.3621233046496029</v>
      </c>
      <c r="D9" s="3">
        <v>3016852.0706132054</v>
      </c>
      <c r="E9" s="3">
        <v>6626886.0887915958</v>
      </c>
      <c r="F9" s="3">
        <v>6845389.0783998016</v>
      </c>
      <c r="G9" s="65">
        <v>745</v>
      </c>
      <c r="H9" s="35">
        <v>83.98</v>
      </c>
      <c r="I9" s="3">
        <v>461.67</v>
      </c>
      <c r="J9" s="11">
        <v>2.4323809989691516</v>
      </c>
      <c r="K9" s="11">
        <v>4.6266666666666678</v>
      </c>
      <c r="L9" s="35">
        <v>5278095</v>
      </c>
      <c r="M9" s="11">
        <f t="shared" si="0"/>
        <v>-2.1942856676975162</v>
      </c>
      <c r="O9" s="5"/>
    </row>
    <row r="10" spans="1:15" x14ac:dyDescent="0.3">
      <c r="A10" s="80">
        <v>44939</v>
      </c>
      <c r="B10" s="35">
        <v>21.816324933850566</v>
      </c>
      <c r="C10" s="35">
        <v>6.3621233046496029</v>
      </c>
      <c r="D10" s="3">
        <v>3016852.0706132054</v>
      </c>
      <c r="E10" s="3">
        <v>6626886.0887915958</v>
      </c>
      <c r="F10" s="3">
        <v>6845389.0783998016</v>
      </c>
      <c r="G10" s="65">
        <v>745</v>
      </c>
      <c r="H10" s="35">
        <v>83.98</v>
      </c>
      <c r="I10" s="3">
        <v>461.42</v>
      </c>
      <c r="J10" s="11">
        <v>2.4323809989691516</v>
      </c>
      <c r="K10" s="11">
        <v>4.6266666666666678</v>
      </c>
      <c r="L10" s="35">
        <v>5278095</v>
      </c>
      <c r="M10" s="11">
        <f t="shared" si="0"/>
        <v>-2.1942856676975162</v>
      </c>
      <c r="O10" s="5"/>
    </row>
    <row r="11" spans="1:15" x14ac:dyDescent="0.3">
      <c r="A11" s="80">
        <v>44942</v>
      </c>
      <c r="B11" s="35">
        <v>21.816324933850566</v>
      </c>
      <c r="C11" s="35">
        <v>6.3621233046496029</v>
      </c>
      <c r="D11" s="3">
        <v>3016852.0706132054</v>
      </c>
      <c r="E11" s="3">
        <v>6626886.0887915958</v>
      </c>
      <c r="F11" s="3">
        <v>6845389.0783998016</v>
      </c>
      <c r="G11" s="65">
        <v>745</v>
      </c>
      <c r="H11" s="35">
        <v>83.98</v>
      </c>
      <c r="I11" s="3">
        <v>461.09</v>
      </c>
      <c r="J11" s="11">
        <v>2.4323809989691516</v>
      </c>
      <c r="K11" s="11">
        <v>4.6266666666666678</v>
      </c>
      <c r="L11" s="35">
        <v>5278095</v>
      </c>
      <c r="M11" s="11">
        <f t="shared" si="0"/>
        <v>-2.1942856676975162</v>
      </c>
      <c r="O11" s="5"/>
    </row>
    <row r="12" spans="1:15" x14ac:dyDescent="0.3">
      <c r="A12" s="80">
        <v>44943</v>
      </c>
      <c r="B12" s="35">
        <v>21.816324933850566</v>
      </c>
      <c r="C12" s="35">
        <v>6.3621233046496029</v>
      </c>
      <c r="D12" s="3">
        <v>3016852.0706132054</v>
      </c>
      <c r="E12" s="3">
        <v>6626886.0887915958</v>
      </c>
      <c r="F12" s="3">
        <v>6845389.0783998016</v>
      </c>
      <c r="G12" s="65">
        <v>745</v>
      </c>
      <c r="H12" s="35">
        <v>83.98</v>
      </c>
      <c r="I12" s="3">
        <v>462</v>
      </c>
      <c r="J12" s="11">
        <v>2.4323809989691516</v>
      </c>
      <c r="K12" s="11">
        <v>4.6266666666666678</v>
      </c>
      <c r="L12" s="35">
        <v>5278095</v>
      </c>
      <c r="M12" s="11">
        <f t="shared" si="0"/>
        <v>-2.1942856676975162</v>
      </c>
      <c r="O12" s="5"/>
    </row>
    <row r="13" spans="1:15" x14ac:dyDescent="0.3">
      <c r="A13" s="80">
        <v>44944</v>
      </c>
      <c r="B13" s="35">
        <v>21.816324933850566</v>
      </c>
      <c r="C13" s="35">
        <v>6.3621233046496029</v>
      </c>
      <c r="D13" s="3">
        <v>3016852.0706132054</v>
      </c>
      <c r="E13" s="3">
        <v>6626886.0887915958</v>
      </c>
      <c r="F13" s="3">
        <v>6845389.0783998016</v>
      </c>
      <c r="G13" s="65">
        <v>745</v>
      </c>
      <c r="H13" s="35">
        <v>83.98</v>
      </c>
      <c r="I13" s="3">
        <v>461.83</v>
      </c>
      <c r="J13" s="11">
        <v>2.4323809989691516</v>
      </c>
      <c r="K13" s="11">
        <v>4.6266666666666678</v>
      </c>
      <c r="L13" s="35">
        <v>5278095</v>
      </c>
      <c r="M13" s="11">
        <f t="shared" si="0"/>
        <v>-2.1942856676975162</v>
      </c>
      <c r="O13" s="5"/>
    </row>
    <row r="14" spans="1:15" x14ac:dyDescent="0.3">
      <c r="A14" s="80">
        <v>44945</v>
      </c>
      <c r="B14" s="35">
        <v>21.816324933850566</v>
      </c>
      <c r="C14" s="35">
        <v>6.3621233046496029</v>
      </c>
      <c r="D14" s="3">
        <v>3016852.0706132054</v>
      </c>
      <c r="E14" s="3">
        <v>6626886.0887915958</v>
      </c>
      <c r="F14" s="3">
        <v>6845389.0783998016</v>
      </c>
      <c r="G14" s="65">
        <v>745</v>
      </c>
      <c r="H14" s="35">
        <v>83.98</v>
      </c>
      <c r="I14" s="3">
        <v>461.5</v>
      </c>
      <c r="J14" s="11">
        <v>2.4323809989691516</v>
      </c>
      <c r="K14" s="11">
        <v>4.6266666666666678</v>
      </c>
      <c r="L14" s="35">
        <v>5278095</v>
      </c>
      <c r="M14" s="11">
        <f t="shared" si="0"/>
        <v>-2.1942856676975162</v>
      </c>
      <c r="O14" s="5"/>
    </row>
    <row r="15" spans="1:15" x14ac:dyDescent="0.3">
      <c r="A15" s="80">
        <v>44946</v>
      </c>
      <c r="B15" s="35">
        <v>21.816324933850566</v>
      </c>
      <c r="C15" s="35">
        <v>6.3621233046496029</v>
      </c>
      <c r="D15" s="3">
        <v>3016852.0706132054</v>
      </c>
      <c r="E15" s="3">
        <v>6626886.0887915958</v>
      </c>
      <c r="F15" s="3">
        <v>6845389.0783998016</v>
      </c>
      <c r="G15" s="65">
        <v>750</v>
      </c>
      <c r="H15" s="35">
        <v>83.98</v>
      </c>
      <c r="I15" s="3">
        <v>462</v>
      </c>
      <c r="J15" s="11">
        <v>2.4323809989691516</v>
      </c>
      <c r="K15" s="11">
        <v>4.6266666666666678</v>
      </c>
      <c r="L15" s="35">
        <v>5278095</v>
      </c>
      <c r="M15" s="11">
        <f t="shared" si="0"/>
        <v>-2.1942856676975162</v>
      </c>
      <c r="O15" s="5"/>
    </row>
    <row r="16" spans="1:15" x14ac:dyDescent="0.3">
      <c r="A16" s="80">
        <v>44949</v>
      </c>
      <c r="B16" s="35">
        <v>21.816324933850566</v>
      </c>
      <c r="C16" s="35">
        <v>6.3621233046496029</v>
      </c>
      <c r="D16" s="3">
        <v>3016852.0706132054</v>
      </c>
      <c r="E16" s="3">
        <v>6626886.0887915958</v>
      </c>
      <c r="F16" s="3">
        <v>6845389.0783998016</v>
      </c>
      <c r="G16" s="65">
        <v>750</v>
      </c>
      <c r="H16" s="35">
        <v>83.98</v>
      </c>
      <c r="I16" s="3">
        <v>461.5</v>
      </c>
      <c r="J16" s="11">
        <v>2.4323809989691516</v>
      </c>
      <c r="K16" s="11">
        <v>4.6266666666666678</v>
      </c>
      <c r="L16" s="35">
        <v>5278095</v>
      </c>
      <c r="M16" s="11">
        <f t="shared" si="0"/>
        <v>-2.1942856676975162</v>
      </c>
      <c r="O16" s="5"/>
    </row>
    <row r="17" spans="1:15" x14ac:dyDescent="0.3">
      <c r="A17" s="80">
        <v>44950</v>
      </c>
      <c r="B17" s="35">
        <v>21.816324933850566</v>
      </c>
      <c r="C17" s="35">
        <v>6.3621233046496029</v>
      </c>
      <c r="D17" s="3">
        <v>3016852.0706132054</v>
      </c>
      <c r="E17" s="3">
        <v>6626886.0887915958</v>
      </c>
      <c r="F17" s="3">
        <v>6845389.0783998016</v>
      </c>
      <c r="G17" s="65">
        <v>750</v>
      </c>
      <c r="H17" s="35">
        <v>83.98</v>
      </c>
      <c r="I17" s="3">
        <v>461.67</v>
      </c>
      <c r="J17" s="11">
        <v>2.4323809989691516</v>
      </c>
      <c r="K17" s="11">
        <v>4.6266666666666678</v>
      </c>
      <c r="L17" s="35">
        <v>5278095</v>
      </c>
      <c r="M17" s="11">
        <f t="shared" si="0"/>
        <v>-2.1942856676975162</v>
      </c>
      <c r="O17" s="5"/>
    </row>
    <row r="18" spans="1:15" x14ac:dyDescent="0.3">
      <c r="A18" s="80">
        <v>44951</v>
      </c>
      <c r="B18" s="35">
        <v>21.816324933850566</v>
      </c>
      <c r="C18" s="35">
        <v>6.3621233046496029</v>
      </c>
      <c r="D18" s="3">
        <v>3016852.0706132054</v>
      </c>
      <c r="E18" s="3">
        <v>6626886.0887915958</v>
      </c>
      <c r="F18" s="3">
        <v>6845389.0783998016</v>
      </c>
      <c r="G18" s="65">
        <v>750</v>
      </c>
      <c r="H18" s="35">
        <v>83.98</v>
      </c>
      <c r="I18" s="3">
        <v>461.33</v>
      </c>
      <c r="J18" s="11">
        <v>2.4323809989691516</v>
      </c>
      <c r="K18" s="11">
        <v>4.6266666666666678</v>
      </c>
      <c r="L18" s="35">
        <v>5278095</v>
      </c>
      <c r="M18" s="11">
        <f t="shared" si="0"/>
        <v>-2.1942856676975162</v>
      </c>
      <c r="O18" s="5"/>
    </row>
    <row r="19" spans="1:15" x14ac:dyDescent="0.3">
      <c r="A19" s="80">
        <v>44952</v>
      </c>
      <c r="B19" s="35">
        <v>21.816324933850566</v>
      </c>
      <c r="C19" s="35">
        <v>6.3621233046496029</v>
      </c>
      <c r="D19" s="3">
        <v>3016852.0706132054</v>
      </c>
      <c r="E19" s="3">
        <v>6626886.0887915958</v>
      </c>
      <c r="F19" s="3">
        <v>6845389.0783998016</v>
      </c>
      <c r="G19" s="65">
        <v>750</v>
      </c>
      <c r="H19" s="35">
        <v>83.98</v>
      </c>
      <c r="I19" s="3">
        <v>461.5</v>
      </c>
      <c r="J19" s="11">
        <v>2.4323809989691516</v>
      </c>
      <c r="K19" s="11">
        <v>4.6266666666666678</v>
      </c>
      <c r="L19" s="35">
        <v>5278095</v>
      </c>
      <c r="M19" s="11">
        <f t="shared" si="0"/>
        <v>-2.1942856676975162</v>
      </c>
      <c r="O19" s="5"/>
    </row>
    <row r="20" spans="1:15" x14ac:dyDescent="0.3">
      <c r="A20" s="80">
        <v>44953</v>
      </c>
      <c r="B20" s="35">
        <v>21.816324933850566</v>
      </c>
      <c r="C20" s="35">
        <v>6.3621233046496029</v>
      </c>
      <c r="D20" s="3">
        <v>3016852.0706132054</v>
      </c>
      <c r="E20" s="3">
        <v>6626886.0887915958</v>
      </c>
      <c r="F20" s="3">
        <v>6845389.0783998016</v>
      </c>
      <c r="G20" s="65">
        <v>750</v>
      </c>
      <c r="H20" s="35">
        <v>83.98</v>
      </c>
      <c r="I20" s="3">
        <v>461.75</v>
      </c>
      <c r="J20" s="11">
        <v>2.4323809989691516</v>
      </c>
      <c r="K20" s="11">
        <v>4.6266666666666678</v>
      </c>
      <c r="L20" s="35">
        <v>5278095</v>
      </c>
      <c r="M20" s="11">
        <f t="shared" si="0"/>
        <v>-2.1942856676975162</v>
      </c>
      <c r="O20" s="5"/>
    </row>
    <row r="21" spans="1:15" x14ac:dyDescent="0.3">
      <c r="A21" s="80">
        <v>44956</v>
      </c>
      <c r="B21" s="35">
        <v>21.816324933850566</v>
      </c>
      <c r="C21" s="35">
        <v>6.3621233046496029</v>
      </c>
      <c r="D21" s="3">
        <v>3016852.0706132054</v>
      </c>
      <c r="E21" s="3">
        <v>6626886.0887915958</v>
      </c>
      <c r="F21" s="3">
        <v>6845389.0783998016</v>
      </c>
      <c r="G21" s="65">
        <v>750</v>
      </c>
      <c r="H21" s="35">
        <v>83.98</v>
      </c>
      <c r="I21" s="3">
        <v>461.24</v>
      </c>
      <c r="J21" s="11">
        <v>2.4323809989691516</v>
      </c>
      <c r="K21" s="11">
        <v>4.6266666666666678</v>
      </c>
      <c r="L21" s="35">
        <v>5278095</v>
      </c>
      <c r="M21" s="11">
        <f t="shared" si="0"/>
        <v>-2.1942856676975162</v>
      </c>
      <c r="O21" s="5"/>
    </row>
    <row r="22" spans="1:15" x14ac:dyDescent="0.3">
      <c r="A22" s="80">
        <v>44957</v>
      </c>
      <c r="B22" s="35">
        <v>21.816324933850566</v>
      </c>
      <c r="C22" s="35">
        <v>6.3621233046496029</v>
      </c>
      <c r="D22" s="3">
        <v>3016852.0706132054</v>
      </c>
      <c r="E22" s="3">
        <v>6626886.0887915958</v>
      </c>
      <c r="F22" s="3">
        <v>6845389.0783998016</v>
      </c>
      <c r="G22" s="65">
        <v>750</v>
      </c>
      <c r="H22" s="35">
        <v>83.98</v>
      </c>
      <c r="I22" s="3">
        <v>461.5</v>
      </c>
      <c r="J22" s="11">
        <v>2.4323809989691516</v>
      </c>
      <c r="K22" s="11">
        <v>4.6266666666666678</v>
      </c>
      <c r="L22" s="35">
        <v>5278095</v>
      </c>
      <c r="M22" s="11">
        <f t="shared" si="0"/>
        <v>-2.1942856676975162</v>
      </c>
      <c r="O22" s="5"/>
    </row>
    <row r="23" spans="1:15" x14ac:dyDescent="0.3">
      <c r="A23" s="80">
        <v>44958</v>
      </c>
      <c r="B23" s="35">
        <v>21.909733496709393</v>
      </c>
      <c r="C23" s="35">
        <v>5.9655226949232976</v>
      </c>
      <c r="D23" s="3">
        <v>3016852.0706132054</v>
      </c>
      <c r="E23" s="3">
        <v>6626886.0887915958</v>
      </c>
      <c r="F23" s="3">
        <v>6845389.0783998016</v>
      </c>
      <c r="G23" s="65">
        <v>750</v>
      </c>
      <c r="H23" s="35">
        <v>83.98</v>
      </c>
      <c r="I23" s="3">
        <v>461.38</v>
      </c>
      <c r="J23" s="11">
        <v>2.4323809989691516</v>
      </c>
      <c r="K23" s="11">
        <v>4.6266666666666678</v>
      </c>
      <c r="L23" s="35">
        <v>5278095</v>
      </c>
      <c r="M23" s="11">
        <f t="shared" si="0"/>
        <v>-2.1942856676975162</v>
      </c>
      <c r="O23" s="5"/>
    </row>
    <row r="24" spans="1:15" x14ac:dyDescent="0.3">
      <c r="A24" s="80">
        <v>44959</v>
      </c>
      <c r="B24" s="35">
        <v>21.909733496709393</v>
      </c>
      <c r="C24" s="35">
        <v>5.9655226949232976</v>
      </c>
      <c r="D24" s="3">
        <v>3016852.0706132054</v>
      </c>
      <c r="E24" s="3">
        <v>6626886.0887915958</v>
      </c>
      <c r="F24" s="3">
        <v>6845389.0783998016</v>
      </c>
      <c r="G24" s="65">
        <v>750</v>
      </c>
      <c r="H24" s="35">
        <v>83.98</v>
      </c>
      <c r="I24" s="3">
        <v>463.5</v>
      </c>
      <c r="J24" s="11">
        <v>2.4323809989691516</v>
      </c>
      <c r="K24" s="11">
        <v>4.6266666666666678</v>
      </c>
      <c r="L24" s="35">
        <v>5278095</v>
      </c>
      <c r="M24" s="11">
        <f t="shared" si="0"/>
        <v>-2.1942856676975162</v>
      </c>
      <c r="O24" s="5"/>
    </row>
    <row r="25" spans="1:15" x14ac:dyDescent="0.3">
      <c r="A25" s="80">
        <v>44960</v>
      </c>
      <c r="B25" s="35">
        <v>21.909733496709393</v>
      </c>
      <c r="C25" s="35">
        <v>5.9655226949232976</v>
      </c>
      <c r="D25" s="3">
        <v>3016852.0706132054</v>
      </c>
      <c r="E25" s="3">
        <v>6626886.0887915958</v>
      </c>
      <c r="F25" s="3">
        <v>6845389.0783998016</v>
      </c>
      <c r="G25" s="65">
        <v>750</v>
      </c>
      <c r="H25" s="35">
        <v>83.98</v>
      </c>
      <c r="I25" s="3">
        <v>463.3</v>
      </c>
      <c r="J25" s="11">
        <v>2.4323809989691516</v>
      </c>
      <c r="K25" s="11">
        <v>4.6266666666666678</v>
      </c>
      <c r="L25" s="35">
        <v>5278095</v>
      </c>
      <c r="M25" s="11">
        <f t="shared" si="0"/>
        <v>-2.1942856676975162</v>
      </c>
      <c r="O25" s="5"/>
    </row>
    <row r="26" spans="1:15" x14ac:dyDescent="0.3">
      <c r="A26" s="80">
        <v>44963</v>
      </c>
      <c r="B26" s="35">
        <v>21.909733496709393</v>
      </c>
      <c r="C26" s="35">
        <v>5.9655226949232976</v>
      </c>
      <c r="D26" s="3">
        <v>3016852.0706132054</v>
      </c>
      <c r="E26" s="3">
        <v>6626886.0887915958</v>
      </c>
      <c r="F26" s="3">
        <v>6845389.0783998016</v>
      </c>
      <c r="G26" s="65">
        <v>750</v>
      </c>
      <c r="H26" s="35">
        <v>83.98</v>
      </c>
      <c r="I26" s="3">
        <v>463.75</v>
      </c>
      <c r="J26" s="11">
        <v>2.4323809989691516</v>
      </c>
      <c r="K26" s="11">
        <v>4.6266666666666678</v>
      </c>
      <c r="L26" s="35">
        <v>5278095</v>
      </c>
      <c r="M26" s="11">
        <f t="shared" si="0"/>
        <v>-2.1942856676975162</v>
      </c>
      <c r="O26" s="5"/>
    </row>
    <row r="27" spans="1:15" x14ac:dyDescent="0.3">
      <c r="A27" s="80">
        <v>44964</v>
      </c>
      <c r="B27" s="35">
        <v>21.909733496709393</v>
      </c>
      <c r="C27" s="35">
        <v>5.9655226949232976</v>
      </c>
      <c r="D27" s="3">
        <v>3016852.0706132054</v>
      </c>
      <c r="E27" s="3">
        <v>6626886.0887915958</v>
      </c>
      <c r="F27" s="3">
        <v>6845389.0783998016</v>
      </c>
      <c r="G27" s="65">
        <v>750</v>
      </c>
      <c r="H27" s="35">
        <v>83.98</v>
      </c>
      <c r="I27" s="3">
        <v>463.25</v>
      </c>
      <c r="J27" s="11">
        <v>2.4323809989691516</v>
      </c>
      <c r="K27" s="11">
        <v>4.6266666666666678</v>
      </c>
      <c r="L27" s="35">
        <v>5278095</v>
      </c>
      <c r="M27" s="11">
        <f t="shared" si="0"/>
        <v>-2.1942856676975162</v>
      </c>
      <c r="O27" s="5"/>
    </row>
    <row r="28" spans="1:15" x14ac:dyDescent="0.3">
      <c r="A28" s="80">
        <v>44965</v>
      </c>
      <c r="B28" s="35">
        <v>21.909733496709393</v>
      </c>
      <c r="C28" s="35">
        <v>5.9655226949232976</v>
      </c>
      <c r="D28" s="3">
        <v>3016852.0706132054</v>
      </c>
      <c r="E28" s="3">
        <v>6626886.0887915958</v>
      </c>
      <c r="F28" s="3">
        <v>6845389.0783998016</v>
      </c>
      <c r="G28" s="65">
        <v>750</v>
      </c>
      <c r="H28" s="35">
        <v>83.98</v>
      </c>
      <c r="I28" s="3">
        <v>462.88</v>
      </c>
      <c r="J28" s="11">
        <v>2.4323809989691516</v>
      </c>
      <c r="K28" s="11">
        <v>4.6266666666666678</v>
      </c>
      <c r="L28" s="35">
        <v>5278095</v>
      </c>
      <c r="M28" s="11">
        <f t="shared" si="0"/>
        <v>-2.1942856676975162</v>
      </c>
      <c r="O28" s="5"/>
    </row>
    <row r="29" spans="1:15" x14ac:dyDescent="0.3">
      <c r="A29" s="80">
        <v>44966</v>
      </c>
      <c r="B29" s="35">
        <v>21.909733496709393</v>
      </c>
      <c r="C29" s="35">
        <v>5.9655226949232976</v>
      </c>
      <c r="D29" s="3">
        <v>3016852.0706132054</v>
      </c>
      <c r="E29" s="3">
        <v>6626886.0887915958</v>
      </c>
      <c r="F29" s="3">
        <v>6845389.0783998016</v>
      </c>
      <c r="G29" s="65">
        <v>750</v>
      </c>
      <c r="H29" s="35">
        <v>83.98</v>
      </c>
      <c r="I29" s="3">
        <v>463.67</v>
      </c>
      <c r="J29" s="11">
        <v>2.4323809989691516</v>
      </c>
      <c r="K29" s="11">
        <v>4.6266666666666678</v>
      </c>
      <c r="L29" s="35">
        <v>5278095</v>
      </c>
      <c r="M29" s="11">
        <f t="shared" si="0"/>
        <v>-2.1942856676975162</v>
      </c>
      <c r="O29" s="5"/>
    </row>
    <row r="30" spans="1:15" x14ac:dyDescent="0.3">
      <c r="A30" s="80">
        <v>44967</v>
      </c>
      <c r="B30" s="35">
        <v>21.909733496709393</v>
      </c>
      <c r="C30" s="35">
        <v>5.9655226949232976</v>
      </c>
      <c r="D30" s="3">
        <v>3016852.0706132054</v>
      </c>
      <c r="E30" s="3">
        <v>6626886.0887915958</v>
      </c>
      <c r="F30" s="3">
        <v>6845389.0783998016</v>
      </c>
      <c r="G30" s="65">
        <v>750</v>
      </c>
      <c r="H30" s="35">
        <v>83.98</v>
      </c>
      <c r="I30" s="3">
        <v>462.83</v>
      </c>
      <c r="J30" s="11">
        <v>2.4323809989691516</v>
      </c>
      <c r="K30" s="11">
        <v>4.6266666666666678</v>
      </c>
      <c r="L30" s="35">
        <v>5278095</v>
      </c>
      <c r="M30" s="11">
        <f t="shared" si="0"/>
        <v>-2.1942856676975162</v>
      </c>
      <c r="O30" s="5"/>
    </row>
    <row r="31" spans="1:15" x14ac:dyDescent="0.3">
      <c r="A31" s="80">
        <v>44970</v>
      </c>
      <c r="B31" s="35">
        <v>21.909733496709393</v>
      </c>
      <c r="C31" s="35">
        <v>5.9655226949232976</v>
      </c>
      <c r="D31" s="3">
        <v>3016852.0706132054</v>
      </c>
      <c r="E31" s="3">
        <v>6626886.0887915958</v>
      </c>
      <c r="F31" s="3">
        <v>6845389.0783998016</v>
      </c>
      <c r="G31" s="65">
        <v>750</v>
      </c>
      <c r="H31" s="35">
        <v>83.98</v>
      </c>
      <c r="I31" s="3">
        <v>464</v>
      </c>
      <c r="J31" s="11">
        <v>2.4323809989691516</v>
      </c>
      <c r="K31" s="11">
        <v>4.6266666666666678</v>
      </c>
      <c r="L31" s="35">
        <v>5278095</v>
      </c>
      <c r="M31" s="11">
        <f t="shared" si="0"/>
        <v>-2.1942856676975162</v>
      </c>
      <c r="O31" s="5"/>
    </row>
    <row r="32" spans="1:15" x14ac:dyDescent="0.3">
      <c r="A32" s="80">
        <v>44971</v>
      </c>
      <c r="B32" s="35">
        <v>21.909733496709393</v>
      </c>
      <c r="C32" s="35">
        <v>5.9655226949232976</v>
      </c>
      <c r="D32" s="3">
        <v>3016852.0706132054</v>
      </c>
      <c r="E32" s="3">
        <v>6626886.0887915958</v>
      </c>
      <c r="F32" s="3">
        <v>6845389.0783998016</v>
      </c>
      <c r="G32" s="65">
        <v>750</v>
      </c>
      <c r="H32" s="35">
        <v>83.98</v>
      </c>
      <c r="I32" s="3">
        <v>462.25</v>
      </c>
      <c r="J32" s="11">
        <v>2.4323809989691516</v>
      </c>
      <c r="K32" s="11">
        <v>4.6266666666666678</v>
      </c>
      <c r="L32" s="35">
        <v>5278095</v>
      </c>
      <c r="M32" s="11">
        <f t="shared" si="0"/>
        <v>-2.1942856676975162</v>
      </c>
      <c r="O32" s="5"/>
    </row>
    <row r="33" spans="1:15" x14ac:dyDescent="0.3">
      <c r="A33" s="80">
        <v>44972</v>
      </c>
      <c r="B33" s="35">
        <v>21.909733496709393</v>
      </c>
      <c r="C33" s="35">
        <v>5.9655226949232976</v>
      </c>
      <c r="D33" s="3">
        <v>3016852.0706132054</v>
      </c>
      <c r="E33" s="3">
        <v>6626886.0887915958</v>
      </c>
      <c r="F33" s="3">
        <v>6845389.0783998016</v>
      </c>
      <c r="G33" s="65">
        <v>755</v>
      </c>
      <c r="H33" s="35">
        <v>83.98</v>
      </c>
      <c r="I33" s="3">
        <v>463.25</v>
      </c>
      <c r="J33" s="11">
        <v>2.4323809989691516</v>
      </c>
      <c r="K33" s="11">
        <v>4.6266666666666678</v>
      </c>
      <c r="L33" s="35">
        <v>5278095</v>
      </c>
      <c r="M33" s="11">
        <f t="shared" si="0"/>
        <v>-2.1942856676975162</v>
      </c>
      <c r="O33" s="5"/>
    </row>
    <row r="34" spans="1:15" x14ac:dyDescent="0.3">
      <c r="A34" s="80">
        <v>44973</v>
      </c>
      <c r="B34" s="35">
        <v>21.909733496709393</v>
      </c>
      <c r="C34" s="35">
        <v>5.9655226949232976</v>
      </c>
      <c r="D34" s="3">
        <v>3016852.0706132054</v>
      </c>
      <c r="E34" s="3">
        <v>6626886.0887915958</v>
      </c>
      <c r="F34" s="3">
        <v>6845389.0783998016</v>
      </c>
      <c r="G34" s="65">
        <v>760</v>
      </c>
      <c r="H34" s="35">
        <v>83.98</v>
      </c>
      <c r="I34" s="3">
        <v>462.5</v>
      </c>
      <c r="J34" s="11">
        <v>2.4323809989691516</v>
      </c>
      <c r="K34" s="11">
        <v>4.6266666666666678</v>
      </c>
      <c r="L34" s="35">
        <v>5278095</v>
      </c>
      <c r="M34" s="11">
        <f t="shared" si="0"/>
        <v>-2.1942856676975162</v>
      </c>
      <c r="O34" s="5"/>
    </row>
    <row r="35" spans="1:15" x14ac:dyDescent="0.3">
      <c r="A35" s="80">
        <v>44974</v>
      </c>
      <c r="B35" s="35">
        <v>21.909733496709393</v>
      </c>
      <c r="C35" s="35">
        <v>5.9655226949232976</v>
      </c>
      <c r="D35" s="3">
        <v>3016852.0706132054</v>
      </c>
      <c r="E35" s="3">
        <v>6626886.0887915958</v>
      </c>
      <c r="F35" s="3">
        <v>6845389.0783998016</v>
      </c>
      <c r="G35" s="65">
        <v>760</v>
      </c>
      <c r="H35" s="35">
        <v>83.98</v>
      </c>
      <c r="I35" s="3">
        <v>463.67</v>
      </c>
      <c r="J35" s="11">
        <v>2.4323809989691516</v>
      </c>
      <c r="K35" s="11">
        <v>4.6266666666666678</v>
      </c>
      <c r="L35" s="35">
        <v>5278095</v>
      </c>
      <c r="M35" s="11">
        <f t="shared" si="0"/>
        <v>-2.1942856676975162</v>
      </c>
      <c r="O35" s="5"/>
    </row>
    <row r="36" spans="1:15" x14ac:dyDescent="0.3">
      <c r="A36" s="80">
        <v>44977</v>
      </c>
      <c r="B36" s="35">
        <v>21.909733496709393</v>
      </c>
      <c r="C36" s="35">
        <v>5.9655226949232976</v>
      </c>
      <c r="D36" s="3">
        <v>3016852.0706132054</v>
      </c>
      <c r="E36" s="3">
        <v>6626886.0887915958</v>
      </c>
      <c r="F36" s="3">
        <v>6845389.0783998016</v>
      </c>
      <c r="G36" s="65">
        <v>760</v>
      </c>
      <c r="H36" s="35">
        <v>83.98</v>
      </c>
      <c r="I36" s="3">
        <v>463.44</v>
      </c>
      <c r="J36" s="11">
        <v>2.4323809989691516</v>
      </c>
      <c r="K36" s="11">
        <v>4.6266666666666678</v>
      </c>
      <c r="L36" s="35">
        <v>5278095</v>
      </c>
      <c r="M36" s="11">
        <f t="shared" si="0"/>
        <v>-2.1942856676975162</v>
      </c>
      <c r="O36" s="5"/>
    </row>
    <row r="37" spans="1:15" x14ac:dyDescent="0.3">
      <c r="A37" s="80">
        <v>44978</v>
      </c>
      <c r="B37" s="35">
        <v>21.909733496709393</v>
      </c>
      <c r="C37" s="35">
        <v>5.9655226949232976</v>
      </c>
      <c r="D37" s="3">
        <v>3016852.0706132054</v>
      </c>
      <c r="E37" s="3">
        <v>6626886.0887915958</v>
      </c>
      <c r="F37" s="3">
        <v>6845389.0783998016</v>
      </c>
      <c r="G37" s="65">
        <v>765</v>
      </c>
      <c r="H37" s="35">
        <v>83.98</v>
      </c>
      <c r="I37" s="3">
        <v>462.13</v>
      </c>
      <c r="J37" s="11">
        <v>2.4323809989691516</v>
      </c>
      <c r="K37" s="11">
        <v>4.6266666666666678</v>
      </c>
      <c r="L37" s="35">
        <v>5278095</v>
      </c>
      <c r="M37" s="11">
        <f t="shared" si="0"/>
        <v>-2.1942856676975162</v>
      </c>
      <c r="O37" s="5"/>
    </row>
    <row r="38" spans="1:15" x14ac:dyDescent="0.3">
      <c r="A38" s="80">
        <v>44979</v>
      </c>
      <c r="B38" s="35">
        <v>21.909733496709393</v>
      </c>
      <c r="C38" s="35">
        <v>5.9655226949232976</v>
      </c>
      <c r="D38" s="3">
        <v>3016852.0706132054</v>
      </c>
      <c r="E38" s="3">
        <v>6626886.0887915958</v>
      </c>
      <c r="F38" s="3">
        <v>6845389.0783998016</v>
      </c>
      <c r="G38" s="65">
        <v>765</v>
      </c>
      <c r="H38" s="35">
        <v>83.98</v>
      </c>
      <c r="I38" s="3">
        <v>462</v>
      </c>
      <c r="J38" s="11">
        <v>2.4323809989691516</v>
      </c>
      <c r="K38" s="11">
        <v>4.6266666666666678</v>
      </c>
      <c r="L38" s="35">
        <v>5278095</v>
      </c>
      <c r="M38" s="11">
        <f t="shared" si="0"/>
        <v>-2.1942856676975162</v>
      </c>
      <c r="O38" s="5"/>
    </row>
    <row r="39" spans="1:15" x14ac:dyDescent="0.3">
      <c r="A39" s="80">
        <v>44980</v>
      </c>
      <c r="B39" s="35">
        <v>21.909733496709393</v>
      </c>
      <c r="C39" s="35">
        <v>5.9655226949232976</v>
      </c>
      <c r="D39" s="3">
        <v>3016852.0706132054</v>
      </c>
      <c r="E39" s="3">
        <v>6626886.0887915958</v>
      </c>
      <c r="F39" s="3">
        <v>6845389.0783998016</v>
      </c>
      <c r="G39" s="65">
        <v>765</v>
      </c>
      <c r="H39" s="35">
        <v>83.98</v>
      </c>
      <c r="I39" s="3">
        <v>463</v>
      </c>
      <c r="J39" s="11">
        <v>2.4323809989691516</v>
      </c>
      <c r="K39" s="11">
        <v>4.6266666666666678</v>
      </c>
      <c r="L39" s="35">
        <v>5278095</v>
      </c>
      <c r="M39" s="11">
        <f t="shared" si="0"/>
        <v>-2.1942856676975162</v>
      </c>
      <c r="O39" s="5"/>
    </row>
    <row r="40" spans="1:15" x14ac:dyDescent="0.3">
      <c r="A40" s="80">
        <v>44981</v>
      </c>
      <c r="B40" s="35">
        <v>21.909733496709393</v>
      </c>
      <c r="C40" s="35">
        <v>5.9655226949232976</v>
      </c>
      <c r="D40" s="3">
        <v>3016852.0706132054</v>
      </c>
      <c r="E40" s="3">
        <v>6626886.0887915958</v>
      </c>
      <c r="F40" s="3">
        <v>6845389.0783998016</v>
      </c>
      <c r="G40" s="65">
        <v>765</v>
      </c>
      <c r="H40" s="35">
        <v>83.98</v>
      </c>
      <c r="I40" s="3">
        <v>462.33</v>
      </c>
      <c r="J40" s="11">
        <v>2.4323809989691516</v>
      </c>
      <c r="K40" s="11">
        <v>4.6266666666666678</v>
      </c>
      <c r="L40" s="35">
        <v>5278095</v>
      </c>
      <c r="M40" s="11">
        <f t="shared" si="0"/>
        <v>-2.1942856676975162</v>
      </c>
      <c r="O40" s="5"/>
    </row>
    <row r="41" spans="1:15" x14ac:dyDescent="0.3">
      <c r="A41" s="80">
        <v>44984</v>
      </c>
      <c r="B41" s="35">
        <v>21.909733496709393</v>
      </c>
      <c r="C41" s="35">
        <v>5.9655226949232976</v>
      </c>
      <c r="D41" s="3">
        <v>3016852.0706132054</v>
      </c>
      <c r="E41" s="3">
        <v>6626886.0887915958</v>
      </c>
      <c r="F41" s="3">
        <v>6845389.0783998016</v>
      </c>
      <c r="G41" s="65">
        <v>760</v>
      </c>
      <c r="H41" s="35">
        <v>83.98</v>
      </c>
      <c r="I41" s="3">
        <v>463</v>
      </c>
      <c r="J41" s="11">
        <v>2.4323809989691516</v>
      </c>
      <c r="K41" s="11">
        <v>4.6266666666666678</v>
      </c>
      <c r="L41" s="35">
        <v>5278095</v>
      </c>
      <c r="M41" s="11">
        <f t="shared" si="0"/>
        <v>-2.1942856676975162</v>
      </c>
      <c r="O41" s="5"/>
    </row>
    <row r="42" spans="1:15" x14ac:dyDescent="0.3">
      <c r="A42" s="80">
        <v>44985</v>
      </c>
      <c r="B42" s="35">
        <v>21.909733496709393</v>
      </c>
      <c r="C42" s="35">
        <v>5.9655226949232976</v>
      </c>
      <c r="D42" s="3">
        <v>3016852.0706132054</v>
      </c>
      <c r="E42" s="3">
        <v>6626886.0887915958</v>
      </c>
      <c r="F42" s="3">
        <v>6845389.0783998016</v>
      </c>
      <c r="G42" s="65">
        <v>765</v>
      </c>
      <c r="H42" s="35">
        <v>83.98</v>
      </c>
      <c r="I42" s="3">
        <v>462.88</v>
      </c>
      <c r="J42" s="11">
        <v>2.4323809989691516</v>
      </c>
      <c r="K42" s="11">
        <v>4.6266666666666678</v>
      </c>
      <c r="L42" s="35">
        <v>5278095</v>
      </c>
      <c r="M42" s="11">
        <f t="shared" si="0"/>
        <v>-2.1942856676975162</v>
      </c>
      <c r="O42" s="5"/>
    </row>
    <row r="43" spans="1:15" x14ac:dyDescent="0.3">
      <c r="A43" s="80">
        <v>44986</v>
      </c>
      <c r="B43" s="35">
        <v>22.043274316260238</v>
      </c>
      <c r="C43" s="35">
        <v>4.9350902268451513</v>
      </c>
      <c r="D43" s="3">
        <v>3016852.0706132054</v>
      </c>
      <c r="E43" s="3">
        <v>6626886.0887915958</v>
      </c>
      <c r="F43" s="3">
        <v>6845389.0783998016</v>
      </c>
      <c r="G43" s="65">
        <v>760</v>
      </c>
      <c r="H43" s="35">
        <v>83.98</v>
      </c>
      <c r="I43" s="3">
        <v>462.33</v>
      </c>
      <c r="J43" s="11">
        <v>2.4323809989691516</v>
      </c>
      <c r="K43" s="11">
        <v>4.6266666666666678</v>
      </c>
      <c r="L43" s="35">
        <v>5278095</v>
      </c>
      <c r="M43" s="11">
        <f t="shared" si="0"/>
        <v>-2.1942856676975162</v>
      </c>
      <c r="O43" s="5"/>
    </row>
    <row r="44" spans="1:15" x14ac:dyDescent="0.3">
      <c r="A44" s="80">
        <v>44987</v>
      </c>
      <c r="B44" s="35">
        <v>22.043274316260238</v>
      </c>
      <c r="C44" s="35">
        <v>4.9350902268451513</v>
      </c>
      <c r="D44" s="3">
        <v>3016852.0706132054</v>
      </c>
      <c r="E44" s="3">
        <v>6626886.0887915958</v>
      </c>
      <c r="F44" s="3">
        <v>6845389.0783998016</v>
      </c>
      <c r="G44" s="65">
        <v>760</v>
      </c>
      <c r="H44" s="35">
        <v>83.98</v>
      </c>
      <c r="I44" s="3">
        <v>462.78</v>
      </c>
      <c r="J44" s="11">
        <v>2.4323809989691516</v>
      </c>
      <c r="K44" s="11">
        <v>4.6266666666666678</v>
      </c>
      <c r="L44" s="35">
        <v>5278095</v>
      </c>
      <c r="M44" s="11">
        <f t="shared" si="0"/>
        <v>-2.1942856676975162</v>
      </c>
      <c r="O44" s="5"/>
    </row>
    <row r="45" spans="1:15" x14ac:dyDescent="0.3">
      <c r="A45" s="80">
        <v>44988</v>
      </c>
      <c r="B45" s="35">
        <v>22.043274316260238</v>
      </c>
      <c r="C45" s="35">
        <v>4.9350902268451513</v>
      </c>
      <c r="D45" s="3">
        <v>3016852.0706132054</v>
      </c>
      <c r="E45" s="3">
        <v>6626886.0887915958</v>
      </c>
      <c r="F45" s="3">
        <v>6845389.0783998016</v>
      </c>
      <c r="G45" s="65">
        <v>760</v>
      </c>
      <c r="H45" s="35">
        <v>83.98</v>
      </c>
      <c r="I45" s="3">
        <v>462.25</v>
      </c>
      <c r="J45" s="11">
        <v>2.4323809989691516</v>
      </c>
      <c r="K45" s="11">
        <v>4.6266666666666678</v>
      </c>
      <c r="L45" s="35">
        <v>5278095</v>
      </c>
      <c r="M45" s="11">
        <f t="shared" si="0"/>
        <v>-2.1942856676975162</v>
      </c>
      <c r="O45" s="5"/>
    </row>
    <row r="46" spans="1:15" x14ac:dyDescent="0.3">
      <c r="A46" s="80">
        <v>44991</v>
      </c>
      <c r="B46" s="35">
        <v>22.043274316260238</v>
      </c>
      <c r="C46" s="35">
        <v>4.9350902268451513</v>
      </c>
      <c r="D46" s="3">
        <v>3016852.0706132054</v>
      </c>
      <c r="E46" s="3">
        <v>6626886.0887915958</v>
      </c>
      <c r="F46" s="3">
        <v>6845389.0783998016</v>
      </c>
      <c r="G46" s="65">
        <v>760</v>
      </c>
      <c r="H46" s="35">
        <v>83.98</v>
      </c>
      <c r="I46" s="3">
        <v>463.02</v>
      </c>
      <c r="J46" s="11">
        <v>2.4323809989691516</v>
      </c>
      <c r="K46" s="11">
        <v>4.6266666666666678</v>
      </c>
      <c r="L46" s="35">
        <v>5278095</v>
      </c>
      <c r="M46" s="11">
        <f t="shared" si="0"/>
        <v>-2.1942856676975162</v>
      </c>
      <c r="O46" s="5"/>
    </row>
    <row r="47" spans="1:15" x14ac:dyDescent="0.3">
      <c r="A47" s="80">
        <v>44992</v>
      </c>
      <c r="B47" s="35">
        <v>22.043274316260238</v>
      </c>
      <c r="C47" s="35">
        <v>4.9350902268451513</v>
      </c>
      <c r="D47" s="3">
        <v>3016852.0706132054</v>
      </c>
      <c r="E47" s="3">
        <v>6626886.0887915958</v>
      </c>
      <c r="F47" s="3">
        <v>6845389.0783998016</v>
      </c>
      <c r="G47" s="65">
        <v>760</v>
      </c>
      <c r="H47" s="35">
        <v>83.98</v>
      </c>
      <c r="I47" s="3">
        <v>462.73</v>
      </c>
      <c r="J47" s="11">
        <v>2.4323809989691516</v>
      </c>
      <c r="K47" s="11">
        <v>4.6266666666666678</v>
      </c>
      <c r="L47" s="35">
        <v>5278095</v>
      </c>
      <c r="M47" s="11">
        <f t="shared" si="0"/>
        <v>-2.1942856676975162</v>
      </c>
      <c r="O47" s="5"/>
    </row>
    <row r="48" spans="1:15" x14ac:dyDescent="0.3">
      <c r="A48" s="80">
        <v>44993</v>
      </c>
      <c r="B48" s="35">
        <v>22.043274316260238</v>
      </c>
      <c r="C48" s="35">
        <v>4.9350902268451513</v>
      </c>
      <c r="D48" s="3">
        <v>3016852.0706132054</v>
      </c>
      <c r="E48" s="3">
        <v>6626886.0887915958</v>
      </c>
      <c r="F48" s="3">
        <v>6845389.0783998016</v>
      </c>
      <c r="G48" s="65">
        <v>760</v>
      </c>
      <c r="H48" s="35">
        <v>83.98</v>
      </c>
      <c r="I48" s="3">
        <v>462.33</v>
      </c>
      <c r="J48" s="11">
        <v>2.4323809989691516</v>
      </c>
      <c r="K48" s="11">
        <v>4.6266666666666678</v>
      </c>
      <c r="L48" s="35">
        <v>5278095</v>
      </c>
      <c r="M48" s="11">
        <f t="shared" si="0"/>
        <v>-2.1942856676975162</v>
      </c>
      <c r="O48" s="5"/>
    </row>
    <row r="49" spans="1:15" x14ac:dyDescent="0.3">
      <c r="A49" s="80">
        <v>44994</v>
      </c>
      <c r="B49" s="35">
        <v>22.043274316260238</v>
      </c>
      <c r="C49" s="35">
        <v>4.9350902268451513</v>
      </c>
      <c r="D49" s="3">
        <v>3016852.0706132054</v>
      </c>
      <c r="E49" s="3">
        <v>6626886.0887915958</v>
      </c>
      <c r="F49" s="3">
        <v>6845389.0783998016</v>
      </c>
      <c r="G49" s="65">
        <v>760</v>
      </c>
      <c r="H49" s="35">
        <v>83.98</v>
      </c>
      <c r="I49" s="3">
        <v>464</v>
      </c>
      <c r="J49" s="11">
        <v>2.4323809989691516</v>
      </c>
      <c r="K49" s="11">
        <v>4.6266666666666678</v>
      </c>
      <c r="L49" s="35">
        <v>5278095</v>
      </c>
      <c r="M49" s="11">
        <f t="shared" si="0"/>
        <v>-2.1942856676975162</v>
      </c>
      <c r="O49" s="5"/>
    </row>
    <row r="50" spans="1:15" x14ac:dyDescent="0.3">
      <c r="A50" s="80">
        <v>44995</v>
      </c>
      <c r="B50" s="35">
        <v>22.043274316260238</v>
      </c>
      <c r="C50" s="35">
        <v>4.9350902268451513</v>
      </c>
      <c r="D50" s="3">
        <v>3016852.0706132054</v>
      </c>
      <c r="E50" s="3">
        <v>6626886.0887915958</v>
      </c>
      <c r="F50" s="3">
        <v>6845389.0783998016</v>
      </c>
      <c r="G50" s="65">
        <v>755</v>
      </c>
      <c r="H50" s="35">
        <v>83.98</v>
      </c>
      <c r="I50" s="3">
        <v>464.67</v>
      </c>
      <c r="J50" s="11">
        <v>2.4323809989691516</v>
      </c>
      <c r="K50" s="11">
        <v>4.6266666666666678</v>
      </c>
      <c r="L50" s="35">
        <v>5278095</v>
      </c>
      <c r="M50" s="11">
        <f t="shared" si="0"/>
        <v>-2.1942856676975162</v>
      </c>
      <c r="O50" s="5"/>
    </row>
    <row r="51" spans="1:15" x14ac:dyDescent="0.3">
      <c r="A51" s="80">
        <v>44998</v>
      </c>
      <c r="B51" s="35">
        <v>22.043274316260238</v>
      </c>
      <c r="C51" s="35">
        <v>4.9350902268451513</v>
      </c>
      <c r="D51" s="3">
        <v>3016852.0706132054</v>
      </c>
      <c r="E51" s="3">
        <v>6626886.0887915958</v>
      </c>
      <c r="F51" s="3">
        <v>6845389.0783998016</v>
      </c>
      <c r="G51" s="65">
        <v>755</v>
      </c>
      <c r="H51" s="35">
        <v>83.98</v>
      </c>
      <c r="I51" s="3">
        <v>465.13</v>
      </c>
      <c r="J51" s="11">
        <v>2.4323809989691516</v>
      </c>
      <c r="K51" s="11">
        <v>4.6266666666666678</v>
      </c>
      <c r="L51" s="35">
        <v>5278095</v>
      </c>
      <c r="M51" s="11">
        <f t="shared" si="0"/>
        <v>-2.1942856676975162</v>
      </c>
      <c r="O51" s="5"/>
    </row>
    <row r="52" spans="1:15" x14ac:dyDescent="0.3">
      <c r="A52" s="80">
        <v>44999</v>
      </c>
      <c r="B52" s="35">
        <v>22.043274316260238</v>
      </c>
      <c r="C52" s="35">
        <v>4.9350902268451513</v>
      </c>
      <c r="D52" s="3">
        <v>3016852.0706132054</v>
      </c>
      <c r="E52" s="3">
        <v>6626886.0887915958</v>
      </c>
      <c r="F52" s="3">
        <v>6845389.0783998016</v>
      </c>
      <c r="G52" s="65">
        <v>750</v>
      </c>
      <c r="H52" s="35">
        <v>83.98</v>
      </c>
      <c r="I52" s="3">
        <v>463</v>
      </c>
      <c r="J52" s="11">
        <v>2.4323809989691516</v>
      </c>
      <c r="K52" s="11">
        <v>4.6266666666666678</v>
      </c>
      <c r="L52" s="35">
        <v>5278095</v>
      </c>
      <c r="M52" s="11">
        <f t="shared" si="0"/>
        <v>-2.1942856676975162</v>
      </c>
      <c r="O52" s="5"/>
    </row>
    <row r="53" spans="1:15" x14ac:dyDescent="0.3">
      <c r="A53" s="80">
        <v>45000</v>
      </c>
      <c r="B53" s="35">
        <v>22.043274316260238</v>
      </c>
      <c r="C53" s="35">
        <v>4.9350902268451513</v>
      </c>
      <c r="D53" s="3">
        <v>3016852.0706132054</v>
      </c>
      <c r="E53" s="3">
        <v>6626886.0887915958</v>
      </c>
      <c r="F53" s="3">
        <v>6845389.0783998016</v>
      </c>
      <c r="G53" s="65">
        <v>750</v>
      </c>
      <c r="H53" s="35">
        <v>83.98</v>
      </c>
      <c r="I53" s="3">
        <v>463</v>
      </c>
      <c r="J53" s="11">
        <v>2.4323809989691516</v>
      </c>
      <c r="K53" s="11">
        <v>4.6266666666666678</v>
      </c>
      <c r="L53" s="35">
        <v>5278095</v>
      </c>
      <c r="M53" s="11">
        <f t="shared" si="0"/>
        <v>-2.1942856676975162</v>
      </c>
      <c r="O53" s="5"/>
    </row>
    <row r="54" spans="1:15" x14ac:dyDescent="0.3">
      <c r="A54" s="80">
        <v>45001</v>
      </c>
      <c r="B54" s="35">
        <v>22.043274316260238</v>
      </c>
      <c r="C54" s="35">
        <v>4.9350902268451513</v>
      </c>
      <c r="D54" s="3">
        <v>3016852.0706132054</v>
      </c>
      <c r="E54" s="3">
        <v>6626886.0887915958</v>
      </c>
      <c r="F54" s="3">
        <v>6845389.0783998016</v>
      </c>
      <c r="G54" s="65">
        <v>750</v>
      </c>
      <c r="H54" s="35">
        <v>83.98</v>
      </c>
      <c r="I54" s="3">
        <v>463.5</v>
      </c>
      <c r="J54" s="11">
        <v>2.4323809989691516</v>
      </c>
      <c r="K54" s="11">
        <v>4.6266666666666678</v>
      </c>
      <c r="L54" s="35">
        <v>5278095</v>
      </c>
      <c r="M54" s="11">
        <f t="shared" si="0"/>
        <v>-2.1942856676975162</v>
      </c>
      <c r="O54" s="5"/>
    </row>
    <row r="55" spans="1:15" x14ac:dyDescent="0.3">
      <c r="A55" s="80">
        <v>45002</v>
      </c>
      <c r="B55" s="35">
        <v>22.043274316260238</v>
      </c>
      <c r="C55" s="35">
        <v>4.9350902268451513</v>
      </c>
      <c r="D55" s="3">
        <v>3016852.0706132054</v>
      </c>
      <c r="E55" s="3">
        <v>6626886.0887915958</v>
      </c>
      <c r="F55" s="3">
        <v>6845389.0783998016</v>
      </c>
      <c r="G55" s="65">
        <v>750</v>
      </c>
      <c r="H55" s="35">
        <v>83.98</v>
      </c>
      <c r="I55" s="3">
        <v>464.42</v>
      </c>
      <c r="J55" s="11">
        <v>2.4323809989691516</v>
      </c>
      <c r="K55" s="11">
        <v>4.6266666666666678</v>
      </c>
      <c r="L55" s="35">
        <v>5278095</v>
      </c>
      <c r="M55" s="11">
        <f t="shared" si="0"/>
        <v>-2.1942856676975162</v>
      </c>
      <c r="O55" s="5"/>
    </row>
    <row r="56" spans="1:15" x14ac:dyDescent="0.3">
      <c r="A56" s="80">
        <v>45005</v>
      </c>
      <c r="B56" s="35">
        <v>22.043274316260238</v>
      </c>
      <c r="C56" s="35">
        <v>4.9350902268451513</v>
      </c>
      <c r="D56" s="3">
        <v>3016852.0706132054</v>
      </c>
      <c r="E56" s="3">
        <v>6626886.0887915958</v>
      </c>
      <c r="F56" s="3">
        <v>6845389.0783998016</v>
      </c>
      <c r="G56" s="65">
        <v>755</v>
      </c>
      <c r="H56" s="35">
        <v>83.98</v>
      </c>
      <c r="I56" s="3">
        <v>463.33</v>
      </c>
      <c r="J56" s="11">
        <v>2.4323809989691516</v>
      </c>
      <c r="K56" s="11">
        <v>4.6266666666666678</v>
      </c>
      <c r="L56" s="35">
        <v>5278095</v>
      </c>
      <c r="M56" s="11">
        <f t="shared" si="0"/>
        <v>-2.1942856676975162</v>
      </c>
      <c r="O56" s="5"/>
    </row>
    <row r="57" spans="1:15" x14ac:dyDescent="0.3">
      <c r="A57" s="80">
        <v>45006</v>
      </c>
      <c r="B57" s="35">
        <v>22.043274316260238</v>
      </c>
      <c r="C57" s="35">
        <v>4.9350902268451513</v>
      </c>
      <c r="D57" s="3">
        <v>3016852.0706132054</v>
      </c>
      <c r="E57" s="3">
        <v>6626886.0887915958</v>
      </c>
      <c r="F57" s="3">
        <v>6845389.0783998016</v>
      </c>
      <c r="G57" s="65">
        <v>755</v>
      </c>
      <c r="H57" s="35">
        <v>83.98</v>
      </c>
      <c r="I57" s="3">
        <v>463.67</v>
      </c>
      <c r="J57" s="11">
        <v>2.4323809989691516</v>
      </c>
      <c r="K57" s="11">
        <v>4.6266666666666678</v>
      </c>
      <c r="L57" s="35">
        <v>5278095</v>
      </c>
      <c r="M57" s="11">
        <f t="shared" si="0"/>
        <v>-2.1942856676975162</v>
      </c>
      <c r="O57" s="5"/>
    </row>
    <row r="58" spans="1:15" x14ac:dyDescent="0.3">
      <c r="A58" s="80">
        <v>45007</v>
      </c>
      <c r="B58" s="35">
        <v>22.043274316260238</v>
      </c>
      <c r="C58" s="35">
        <v>4.9350902268451513</v>
      </c>
      <c r="D58" s="3">
        <v>3016852.0706132054</v>
      </c>
      <c r="E58" s="3">
        <v>6626886.0887915958</v>
      </c>
      <c r="F58" s="3">
        <v>6845389.0783998016</v>
      </c>
      <c r="G58" s="65">
        <v>755</v>
      </c>
      <c r="H58" s="35">
        <v>83.98</v>
      </c>
      <c r="I58" s="3">
        <v>464.51</v>
      </c>
      <c r="J58" s="11">
        <v>2.4323809989691516</v>
      </c>
      <c r="K58" s="11">
        <v>4.6266666666666678</v>
      </c>
      <c r="L58" s="35">
        <v>5278095</v>
      </c>
      <c r="M58" s="11">
        <f t="shared" si="0"/>
        <v>-2.1942856676975162</v>
      </c>
      <c r="O58" s="5"/>
    </row>
    <row r="59" spans="1:15" x14ac:dyDescent="0.3">
      <c r="A59" s="80">
        <v>45008</v>
      </c>
      <c r="B59" s="35">
        <v>22.043274316260238</v>
      </c>
      <c r="C59" s="35">
        <v>4.9350902268451513</v>
      </c>
      <c r="D59" s="3">
        <v>3016852.0706132054</v>
      </c>
      <c r="E59" s="3">
        <v>6626886.0887915958</v>
      </c>
      <c r="F59" s="3">
        <v>6845389.0783998016</v>
      </c>
      <c r="G59" s="65">
        <v>755</v>
      </c>
      <c r="H59" s="35">
        <v>83.98</v>
      </c>
      <c r="I59" s="3">
        <v>464.5</v>
      </c>
      <c r="J59" s="11">
        <v>2.4323809989691516</v>
      </c>
      <c r="K59" s="11">
        <v>4.6266666666666678</v>
      </c>
      <c r="L59" s="35">
        <v>5278095</v>
      </c>
      <c r="M59" s="11">
        <f t="shared" si="0"/>
        <v>-2.1942856676975162</v>
      </c>
      <c r="O59" s="5"/>
    </row>
    <row r="60" spans="1:15" x14ac:dyDescent="0.3">
      <c r="A60" s="80">
        <v>45009</v>
      </c>
      <c r="B60" s="35">
        <v>22.043274316260238</v>
      </c>
      <c r="C60" s="35">
        <v>4.9350902268451513</v>
      </c>
      <c r="D60" s="3">
        <v>3016852.0706132054</v>
      </c>
      <c r="E60" s="3">
        <v>6626886.0887915958</v>
      </c>
      <c r="F60" s="3">
        <v>6845389.0783998016</v>
      </c>
      <c r="G60" s="65">
        <v>750</v>
      </c>
      <c r="H60" s="35">
        <v>83.98</v>
      </c>
      <c r="I60" s="3">
        <v>464.67</v>
      </c>
      <c r="J60" s="11">
        <v>2.4323809989691516</v>
      </c>
      <c r="K60" s="11">
        <v>4.6266666666666678</v>
      </c>
      <c r="L60" s="35">
        <v>5278095</v>
      </c>
      <c r="M60" s="11">
        <f t="shared" si="0"/>
        <v>-2.1942856676975162</v>
      </c>
      <c r="O60" s="5"/>
    </row>
    <row r="61" spans="1:15" x14ac:dyDescent="0.3">
      <c r="A61" s="80">
        <v>45012</v>
      </c>
      <c r="B61" s="35">
        <v>22.043274316260238</v>
      </c>
      <c r="C61" s="35">
        <v>4.9350902268451513</v>
      </c>
      <c r="D61" s="3">
        <v>3016852.0706132054</v>
      </c>
      <c r="E61" s="3">
        <v>6626886.0887915958</v>
      </c>
      <c r="F61" s="3">
        <v>6845389.0783998016</v>
      </c>
      <c r="G61" s="65">
        <v>750</v>
      </c>
      <c r="H61" s="35">
        <v>83.98</v>
      </c>
      <c r="I61" s="3">
        <v>464.67</v>
      </c>
      <c r="J61" s="11">
        <v>2.4323809989691516</v>
      </c>
      <c r="K61" s="11">
        <v>4.6266666666666678</v>
      </c>
      <c r="L61" s="35">
        <v>5278095</v>
      </c>
      <c r="M61" s="11">
        <f t="shared" si="0"/>
        <v>-2.1942856676975162</v>
      </c>
      <c r="O61" s="5"/>
    </row>
    <row r="62" spans="1:15" x14ac:dyDescent="0.3">
      <c r="A62" s="80">
        <v>45013</v>
      </c>
      <c r="B62" s="35">
        <v>22.043274316260238</v>
      </c>
      <c r="C62" s="35">
        <v>4.9350902268451513</v>
      </c>
      <c r="D62" s="3">
        <v>3016852.0706132054</v>
      </c>
      <c r="E62" s="3">
        <v>6626886.0887915958</v>
      </c>
      <c r="F62" s="3">
        <v>6845389.0783998016</v>
      </c>
      <c r="G62" s="65">
        <v>750</v>
      </c>
      <c r="H62" s="35">
        <v>83.98</v>
      </c>
      <c r="I62" s="3">
        <v>464.67</v>
      </c>
      <c r="J62" s="11">
        <v>2.4323809989691516</v>
      </c>
      <c r="K62" s="11">
        <v>4.6266666666666678</v>
      </c>
      <c r="L62" s="35">
        <v>5278095</v>
      </c>
      <c r="M62" s="11">
        <f t="shared" si="0"/>
        <v>-2.1942856676975162</v>
      </c>
      <c r="O62" s="5"/>
    </row>
    <row r="63" spans="1:15" x14ac:dyDescent="0.3">
      <c r="A63" s="80">
        <v>45014</v>
      </c>
      <c r="B63" s="35">
        <v>22.043274316260238</v>
      </c>
      <c r="C63" s="35">
        <v>4.9350902268451513</v>
      </c>
      <c r="D63" s="3">
        <v>3016852.0706132054</v>
      </c>
      <c r="E63" s="3">
        <v>6626886.0887915958</v>
      </c>
      <c r="F63" s="3">
        <v>6845389.0783998016</v>
      </c>
      <c r="G63" s="65">
        <v>750</v>
      </c>
      <c r="H63" s="35">
        <v>83.98</v>
      </c>
      <c r="I63" s="3">
        <v>464.67</v>
      </c>
      <c r="J63" s="11">
        <v>2.4323809989691516</v>
      </c>
      <c r="K63" s="11">
        <v>4.6266666666666678</v>
      </c>
      <c r="L63" s="35">
        <v>5278095</v>
      </c>
      <c r="M63" s="11">
        <f t="shared" si="0"/>
        <v>-2.1942856676975162</v>
      </c>
      <c r="O63" s="5"/>
    </row>
    <row r="64" spans="1:15" x14ac:dyDescent="0.3">
      <c r="A64" s="80">
        <v>45015</v>
      </c>
      <c r="B64" s="35">
        <v>22.043274316260238</v>
      </c>
      <c r="C64" s="35">
        <v>4.9350902268451513</v>
      </c>
      <c r="D64" s="3">
        <v>3016852.0706132054</v>
      </c>
      <c r="E64" s="3">
        <v>6626886.0887915958</v>
      </c>
      <c r="F64" s="3">
        <v>6845389.0783998016</v>
      </c>
      <c r="G64" s="65">
        <v>750</v>
      </c>
      <c r="H64" s="35">
        <v>83.98</v>
      </c>
      <c r="I64" s="3">
        <v>464.67</v>
      </c>
      <c r="J64" s="11">
        <v>2.4323809989691516</v>
      </c>
      <c r="K64" s="11">
        <v>4.6266666666666678</v>
      </c>
      <c r="L64" s="35">
        <v>5278095</v>
      </c>
      <c r="M64" s="11">
        <f t="shared" si="0"/>
        <v>-2.1942856676975162</v>
      </c>
      <c r="O64" s="5"/>
    </row>
    <row r="65" spans="1:15" x14ac:dyDescent="0.3">
      <c r="A65" s="80">
        <v>45016</v>
      </c>
      <c r="B65" s="35">
        <v>22.043274316260238</v>
      </c>
      <c r="C65" s="35">
        <v>4.9350902268451513</v>
      </c>
      <c r="D65" s="3">
        <v>3016852.0706132054</v>
      </c>
      <c r="E65" s="3">
        <v>6626886.0887915958</v>
      </c>
      <c r="F65" s="3">
        <v>6845389.0783998016</v>
      </c>
      <c r="G65" s="65">
        <v>750</v>
      </c>
      <c r="H65" s="35">
        <v>83.98</v>
      </c>
      <c r="I65" s="3">
        <v>464.67</v>
      </c>
      <c r="J65" s="11">
        <v>2.4323809989691516</v>
      </c>
      <c r="K65" s="11">
        <v>4.6266666666666678</v>
      </c>
      <c r="L65" s="35">
        <v>5278095</v>
      </c>
      <c r="M65" s="11">
        <f t="shared" si="0"/>
        <v>-2.1942856676975162</v>
      </c>
      <c r="O65" s="5"/>
    </row>
    <row r="66" spans="1:15" x14ac:dyDescent="0.3">
      <c r="A66" s="80">
        <v>45019</v>
      </c>
      <c r="B66" s="35">
        <v>22.222246534689049</v>
      </c>
      <c r="C66" s="35">
        <v>4.9410591347951893</v>
      </c>
      <c r="D66" s="3">
        <v>5751865.3234524056</v>
      </c>
      <c r="E66" s="3">
        <v>6585587.0728144413</v>
      </c>
      <c r="F66" s="3">
        <v>6640217.1183062848</v>
      </c>
      <c r="G66" s="65">
        <v>750</v>
      </c>
      <c r="H66" s="35">
        <v>80.149850000000001</v>
      </c>
      <c r="I66" s="3">
        <v>469.5</v>
      </c>
      <c r="J66" s="11">
        <v>4.1938517861590263</v>
      </c>
      <c r="K66" s="11">
        <v>5.0733333333333333</v>
      </c>
      <c r="L66" s="35">
        <v>4114168</v>
      </c>
      <c r="M66" s="11">
        <f t="shared" si="0"/>
        <v>-0.87948154717430693</v>
      </c>
      <c r="O66" s="5"/>
    </row>
    <row r="67" spans="1:15" x14ac:dyDescent="0.3">
      <c r="A67" s="80">
        <v>45020</v>
      </c>
      <c r="B67" s="35">
        <v>22.222246534689049</v>
      </c>
      <c r="C67" s="35">
        <v>4.9410591347951893</v>
      </c>
      <c r="D67" s="3">
        <v>5751865.3234524056</v>
      </c>
      <c r="E67" s="3">
        <v>6585587.0728144413</v>
      </c>
      <c r="F67" s="3">
        <v>6640217.1183062848</v>
      </c>
      <c r="G67" s="65">
        <v>750</v>
      </c>
      <c r="H67" s="35">
        <v>80.149850000000001</v>
      </c>
      <c r="I67" s="3">
        <v>472.5</v>
      </c>
      <c r="J67" s="11">
        <v>4.1938517861590263</v>
      </c>
      <c r="K67" s="11">
        <v>5.0733333333333333</v>
      </c>
      <c r="L67" s="35">
        <v>4114168</v>
      </c>
      <c r="M67" s="11">
        <f t="shared" ref="M67:M102" si="1">J67-K67</f>
        <v>-0.87948154717430693</v>
      </c>
      <c r="O67" s="5"/>
    </row>
    <row r="68" spans="1:15" x14ac:dyDescent="0.3">
      <c r="A68" s="80">
        <v>45021</v>
      </c>
      <c r="B68" s="35">
        <v>22.222246534689049</v>
      </c>
      <c r="C68" s="35">
        <v>4.9410591347951893</v>
      </c>
      <c r="D68" s="3">
        <v>5751865.3234524056</v>
      </c>
      <c r="E68" s="3">
        <v>6585587.0728144413</v>
      </c>
      <c r="F68" s="3">
        <v>6640217.1183062848</v>
      </c>
      <c r="G68" s="65">
        <v>750</v>
      </c>
      <c r="H68" s="35">
        <v>80.149850000000001</v>
      </c>
      <c r="I68" s="3">
        <v>471.67</v>
      </c>
      <c r="J68" s="11">
        <v>4.1938517861590263</v>
      </c>
      <c r="K68" s="11">
        <v>5.0733333333333333</v>
      </c>
      <c r="L68" s="35">
        <v>4114168</v>
      </c>
      <c r="M68" s="11">
        <f t="shared" si="1"/>
        <v>-0.87948154717430693</v>
      </c>
      <c r="O68" s="5"/>
    </row>
    <row r="69" spans="1:15" x14ac:dyDescent="0.3">
      <c r="A69" s="80">
        <v>45022</v>
      </c>
      <c r="B69" s="35">
        <v>22.222246534689049</v>
      </c>
      <c r="C69" s="35">
        <v>4.9410591347951893</v>
      </c>
      <c r="D69" s="3">
        <v>5751865.3234524056</v>
      </c>
      <c r="E69" s="3">
        <v>6585587.0728144413</v>
      </c>
      <c r="F69" s="3">
        <v>6640217.1183062848</v>
      </c>
      <c r="G69" s="65">
        <v>750</v>
      </c>
      <c r="H69" s="35">
        <v>80.149850000000001</v>
      </c>
      <c r="I69" s="3">
        <v>664.04</v>
      </c>
      <c r="J69" s="11">
        <v>4.1938517861590263</v>
      </c>
      <c r="K69" s="11">
        <v>5.0733333333333333</v>
      </c>
      <c r="L69" s="35">
        <v>4114168</v>
      </c>
      <c r="M69" s="11">
        <f t="shared" si="1"/>
        <v>-0.87948154717430693</v>
      </c>
      <c r="O69" s="5"/>
    </row>
    <row r="70" spans="1:15" x14ac:dyDescent="0.3">
      <c r="A70" s="80">
        <v>45027</v>
      </c>
      <c r="B70" s="35">
        <v>22.222246534689049</v>
      </c>
      <c r="C70" s="35">
        <v>4.9410591347951893</v>
      </c>
      <c r="D70" s="3">
        <v>5751865.3234524056</v>
      </c>
      <c r="E70" s="3">
        <v>6585587.0728144413</v>
      </c>
      <c r="F70" s="3">
        <v>6640217.1183062848</v>
      </c>
      <c r="G70" s="65">
        <v>750</v>
      </c>
      <c r="H70" s="35">
        <v>80.149850000000001</v>
      </c>
      <c r="I70" s="3">
        <v>702.19</v>
      </c>
      <c r="J70" s="11">
        <v>4.1938517861590263</v>
      </c>
      <c r="K70" s="11">
        <v>5.0733333333333333</v>
      </c>
      <c r="L70" s="35">
        <v>4114168</v>
      </c>
      <c r="M70" s="11">
        <f t="shared" si="1"/>
        <v>-0.87948154717430693</v>
      </c>
    </row>
    <row r="71" spans="1:15" x14ac:dyDescent="0.3">
      <c r="A71" s="80">
        <v>45028</v>
      </c>
      <c r="B71" s="35">
        <v>22.222246534689049</v>
      </c>
      <c r="C71" s="35">
        <v>4.9410591347951893</v>
      </c>
      <c r="D71" s="3">
        <v>5751865.3234524056</v>
      </c>
      <c r="E71" s="3">
        <v>6585587.0728144413</v>
      </c>
      <c r="F71" s="3">
        <v>6640217.1183062848</v>
      </c>
      <c r="G71" s="65">
        <v>745</v>
      </c>
      <c r="H71" s="35">
        <v>80.149850000000001</v>
      </c>
      <c r="I71" s="3">
        <v>663.04</v>
      </c>
      <c r="J71" s="11">
        <v>4.1938517861590263</v>
      </c>
      <c r="K71" s="11">
        <v>5.0733333333333333</v>
      </c>
      <c r="L71" s="35">
        <v>4114168</v>
      </c>
      <c r="M71" s="11">
        <f t="shared" si="1"/>
        <v>-0.87948154717430693</v>
      </c>
    </row>
    <row r="72" spans="1:15" x14ac:dyDescent="0.3">
      <c r="A72" s="80">
        <v>45029</v>
      </c>
      <c r="B72" s="35">
        <v>22.222246534689049</v>
      </c>
      <c r="C72" s="35">
        <v>4.9410591347951893</v>
      </c>
      <c r="D72" s="3">
        <v>5751865.3234524056</v>
      </c>
      <c r="E72" s="3">
        <v>6585587.0728144413</v>
      </c>
      <c r="F72" s="3">
        <v>6640217.1183062848</v>
      </c>
      <c r="G72" s="65">
        <v>740</v>
      </c>
      <c r="H72" s="35">
        <v>80.149850000000001</v>
      </c>
      <c r="I72" s="3">
        <v>770.38</v>
      </c>
      <c r="J72" s="11">
        <v>4.1938517861590263</v>
      </c>
      <c r="K72" s="11">
        <v>5.0733333333333333</v>
      </c>
      <c r="L72" s="35">
        <v>4114168</v>
      </c>
      <c r="M72" s="11">
        <f t="shared" si="1"/>
        <v>-0.87948154717430693</v>
      </c>
    </row>
    <row r="73" spans="1:15" x14ac:dyDescent="0.3">
      <c r="A73" s="80">
        <v>45030</v>
      </c>
      <c r="B73" s="35">
        <v>22.222246534689049</v>
      </c>
      <c r="C73" s="35">
        <v>4.9410591347951893</v>
      </c>
      <c r="D73" s="3">
        <v>5751865.3234524056</v>
      </c>
      <c r="E73" s="3">
        <v>6585587.0728144413</v>
      </c>
      <c r="F73" s="3">
        <v>6640217.1183062848</v>
      </c>
      <c r="G73" s="65">
        <v>740</v>
      </c>
      <c r="H73" s="35">
        <v>80.149850000000001</v>
      </c>
      <c r="I73" s="3">
        <v>756.61</v>
      </c>
      <c r="J73" s="11">
        <v>4.1938517861590263</v>
      </c>
      <c r="K73" s="11">
        <v>5.0733333333333333</v>
      </c>
      <c r="L73" s="35">
        <v>4114168</v>
      </c>
      <c r="M73" s="11">
        <f t="shared" si="1"/>
        <v>-0.87948154717430693</v>
      </c>
    </row>
    <row r="74" spans="1:15" x14ac:dyDescent="0.3">
      <c r="A74" s="80">
        <v>45033</v>
      </c>
      <c r="B74" s="35">
        <v>22.222246534689049</v>
      </c>
      <c r="C74" s="35">
        <v>4.9410591347951893</v>
      </c>
      <c r="D74" s="3">
        <v>5751865.3234524056</v>
      </c>
      <c r="E74" s="3">
        <v>6585587.0728144413</v>
      </c>
      <c r="F74" s="3">
        <v>6640217.1183062848</v>
      </c>
      <c r="G74" s="65">
        <v>740</v>
      </c>
      <c r="H74" s="35">
        <v>80.149850000000001</v>
      </c>
      <c r="I74" s="3">
        <v>763.17</v>
      </c>
      <c r="J74" s="11">
        <v>4.1938517861590263</v>
      </c>
      <c r="K74" s="11">
        <v>5.0733333333333333</v>
      </c>
      <c r="L74" s="35">
        <v>4114168</v>
      </c>
      <c r="M74" s="11">
        <f t="shared" si="1"/>
        <v>-0.87948154717430693</v>
      </c>
    </row>
    <row r="75" spans="1:15" x14ac:dyDescent="0.3">
      <c r="A75" s="80">
        <v>45034</v>
      </c>
      <c r="B75" s="35">
        <v>22.222246534689049</v>
      </c>
      <c r="C75" s="35">
        <v>4.9410591347951893</v>
      </c>
      <c r="D75" s="3">
        <v>5751865.3234524056</v>
      </c>
      <c r="E75" s="3">
        <v>6585587.0728144413</v>
      </c>
      <c r="F75" s="3">
        <v>6640217.1183062848</v>
      </c>
      <c r="G75" s="65">
        <v>740</v>
      </c>
      <c r="H75" s="35">
        <v>80.149850000000001</v>
      </c>
      <c r="I75" s="3">
        <v>765.13</v>
      </c>
      <c r="J75" s="11">
        <v>4.1938517861590263</v>
      </c>
      <c r="K75" s="11">
        <v>5.0733333333333333</v>
      </c>
      <c r="L75" s="35">
        <v>4114168</v>
      </c>
      <c r="M75" s="11">
        <f t="shared" si="1"/>
        <v>-0.87948154717430693</v>
      </c>
    </row>
    <row r="76" spans="1:15" x14ac:dyDescent="0.3">
      <c r="A76" s="80">
        <v>45035</v>
      </c>
      <c r="B76" s="35">
        <v>22.222246534689049</v>
      </c>
      <c r="C76" s="35">
        <v>4.9410591347951893</v>
      </c>
      <c r="D76" s="3">
        <v>5751865.3234524056</v>
      </c>
      <c r="E76" s="3">
        <v>6585587.0728144413</v>
      </c>
      <c r="F76" s="3">
        <v>6640217.1183062848</v>
      </c>
      <c r="G76" s="65">
        <v>740</v>
      </c>
      <c r="H76" s="35">
        <v>80.149850000000001</v>
      </c>
      <c r="I76" s="3">
        <v>770.17</v>
      </c>
      <c r="J76" s="11">
        <v>4.1938517861590263</v>
      </c>
      <c r="K76" s="11">
        <v>5.0733333333333333</v>
      </c>
      <c r="L76" s="35">
        <v>4114168</v>
      </c>
      <c r="M76" s="11">
        <f t="shared" si="1"/>
        <v>-0.87948154717430693</v>
      </c>
    </row>
    <row r="77" spans="1:15" x14ac:dyDescent="0.3">
      <c r="A77" s="80">
        <v>45036</v>
      </c>
      <c r="B77" s="35">
        <v>22.222246534689049</v>
      </c>
      <c r="C77" s="35">
        <v>4.9410591347951893</v>
      </c>
      <c r="D77" s="3">
        <v>5751865.3234524056</v>
      </c>
      <c r="E77" s="3">
        <v>6585587.0728144413</v>
      </c>
      <c r="F77" s="3">
        <v>6640217.1183062848</v>
      </c>
      <c r="G77" s="65">
        <v>740</v>
      </c>
      <c r="H77" s="35">
        <v>80.149850000000001</v>
      </c>
      <c r="I77" s="3">
        <v>768.17</v>
      </c>
      <c r="J77" s="11">
        <v>4.1938517861590263</v>
      </c>
      <c r="K77" s="11">
        <v>5.0733333333333333</v>
      </c>
      <c r="L77" s="35">
        <v>4114168</v>
      </c>
      <c r="M77" s="11">
        <f t="shared" si="1"/>
        <v>-0.87948154717430693</v>
      </c>
    </row>
    <row r="78" spans="1:15" x14ac:dyDescent="0.3">
      <c r="A78" s="80">
        <v>45041</v>
      </c>
      <c r="B78" s="35">
        <v>22.222246534689049</v>
      </c>
      <c r="C78" s="35">
        <v>4.9410591347951893</v>
      </c>
      <c r="D78" s="3">
        <v>5751865.3234524056</v>
      </c>
      <c r="E78" s="3">
        <v>6585587.0728144413</v>
      </c>
      <c r="F78" s="3">
        <v>6640217.1183062848</v>
      </c>
      <c r="G78" s="65">
        <v>740</v>
      </c>
      <c r="H78" s="35">
        <v>80.149850000000001</v>
      </c>
      <c r="I78" s="3">
        <v>763</v>
      </c>
      <c r="J78" s="11">
        <v>4.1938517861590263</v>
      </c>
      <c r="K78" s="11">
        <v>5.0733333333333333</v>
      </c>
      <c r="L78" s="35">
        <v>4114168</v>
      </c>
      <c r="M78" s="11">
        <f t="shared" si="1"/>
        <v>-0.87948154717430693</v>
      </c>
    </row>
    <row r="79" spans="1:15" x14ac:dyDescent="0.3">
      <c r="A79" s="80">
        <v>45042</v>
      </c>
      <c r="B79" s="35">
        <v>22.222246534689049</v>
      </c>
      <c r="C79" s="35">
        <v>4.9410591347951893</v>
      </c>
      <c r="D79" s="3">
        <v>5751865.3234524056</v>
      </c>
      <c r="E79" s="3">
        <v>6585587.0728144413</v>
      </c>
      <c r="F79" s="3">
        <v>6640217.1183062848</v>
      </c>
      <c r="G79" s="65">
        <v>740</v>
      </c>
      <c r="H79" s="35">
        <v>80.149850000000001</v>
      </c>
      <c r="I79" s="3">
        <v>769.25</v>
      </c>
      <c r="J79" s="11">
        <v>4.1938517861590263</v>
      </c>
      <c r="K79" s="11">
        <v>5.0733333333333333</v>
      </c>
      <c r="L79" s="35">
        <v>4114168</v>
      </c>
      <c r="M79" s="11">
        <f t="shared" si="1"/>
        <v>-0.87948154717430693</v>
      </c>
    </row>
    <row r="80" spans="1:15" x14ac:dyDescent="0.3">
      <c r="A80" s="80">
        <v>45043</v>
      </c>
      <c r="B80" s="35">
        <v>22.222246534689049</v>
      </c>
      <c r="C80" s="35">
        <v>4.9410591347951893</v>
      </c>
      <c r="D80" s="3">
        <v>5751865.3234524056</v>
      </c>
      <c r="E80" s="3">
        <v>6585587.0728144413</v>
      </c>
      <c r="F80" s="3">
        <v>6640217.1183062848</v>
      </c>
      <c r="G80" s="65">
        <v>740</v>
      </c>
      <c r="H80" s="35">
        <v>80.149850000000001</v>
      </c>
      <c r="I80" s="3">
        <v>741.5</v>
      </c>
      <c r="J80" s="11">
        <v>4.1938517861590263</v>
      </c>
      <c r="K80" s="11">
        <v>5.0733333333333333</v>
      </c>
      <c r="L80" s="35">
        <v>4114168</v>
      </c>
      <c r="M80" s="11">
        <f t="shared" si="1"/>
        <v>-0.87948154717430693</v>
      </c>
    </row>
    <row r="81" spans="1:13" x14ac:dyDescent="0.3">
      <c r="A81" s="80">
        <v>45044</v>
      </c>
      <c r="B81" s="35">
        <v>22.222246534689049</v>
      </c>
      <c r="C81" s="35">
        <v>4.9410591347951893</v>
      </c>
      <c r="D81" s="3">
        <v>5751865.3234524056</v>
      </c>
      <c r="E81" s="3">
        <v>6585587.0728144413</v>
      </c>
      <c r="F81" s="3">
        <v>6640217.1183062848</v>
      </c>
      <c r="G81" s="65">
        <v>740</v>
      </c>
      <c r="H81" s="35">
        <v>80.149850000000001</v>
      </c>
      <c r="I81" s="3">
        <v>768.44</v>
      </c>
      <c r="J81" s="11">
        <v>4.1938517861590263</v>
      </c>
      <c r="K81" s="11">
        <v>5.0733333333333333</v>
      </c>
      <c r="L81" s="35">
        <v>4114168</v>
      </c>
      <c r="M81" s="11">
        <f t="shared" si="1"/>
        <v>-0.87948154717430693</v>
      </c>
    </row>
    <row r="82" spans="1:13" x14ac:dyDescent="0.3">
      <c r="A82" s="80">
        <v>45048</v>
      </c>
      <c r="B82" s="35">
        <v>22.413409601988945</v>
      </c>
      <c r="C82" s="35">
        <v>4.120689595996696</v>
      </c>
      <c r="D82" s="3">
        <v>5751865.3234524056</v>
      </c>
      <c r="E82" s="3">
        <v>6585587.0728144413</v>
      </c>
      <c r="F82" s="3">
        <v>6640217.1183062848</v>
      </c>
      <c r="G82" s="65">
        <v>740</v>
      </c>
      <c r="H82" s="35">
        <v>80.149850000000001</v>
      </c>
      <c r="I82" s="3">
        <v>767</v>
      </c>
      <c r="J82" s="11">
        <v>4.1938517861590263</v>
      </c>
      <c r="K82" s="11">
        <v>5.0733333333333333</v>
      </c>
      <c r="L82" s="35">
        <v>4114168</v>
      </c>
      <c r="M82" s="11">
        <f t="shared" si="1"/>
        <v>-0.87948154717430693</v>
      </c>
    </row>
    <row r="83" spans="1:13" x14ac:dyDescent="0.3">
      <c r="A83" s="80">
        <v>45049</v>
      </c>
      <c r="B83" s="35">
        <v>22.413409601988945</v>
      </c>
      <c r="C83" s="35">
        <v>4.120689595996696</v>
      </c>
      <c r="D83" s="3">
        <v>5751865.3234524056</v>
      </c>
      <c r="E83" s="3">
        <v>6585587.0728144413</v>
      </c>
      <c r="F83" s="3">
        <v>6640217.1183062848</v>
      </c>
      <c r="G83" s="65">
        <v>740</v>
      </c>
      <c r="H83" s="35">
        <v>80.149850000000001</v>
      </c>
      <c r="I83" s="3">
        <v>791</v>
      </c>
      <c r="J83" s="11">
        <v>4.1938517861590263</v>
      </c>
      <c r="K83" s="11">
        <v>5.0733333333333333</v>
      </c>
      <c r="L83" s="35">
        <v>4114168</v>
      </c>
      <c r="M83" s="11">
        <f t="shared" si="1"/>
        <v>-0.87948154717430693</v>
      </c>
    </row>
    <row r="84" spans="1:13" x14ac:dyDescent="0.3">
      <c r="A84" s="80">
        <v>45050</v>
      </c>
      <c r="B84" s="35">
        <v>22.413409601988945</v>
      </c>
      <c r="C84" s="35">
        <v>4.120689595996696</v>
      </c>
      <c r="D84" s="3">
        <v>5751865.3234524056</v>
      </c>
      <c r="E84" s="3">
        <v>6585587.0728144413</v>
      </c>
      <c r="F84" s="3">
        <v>6640217.1183062848</v>
      </c>
      <c r="G84" s="65">
        <v>740</v>
      </c>
      <c r="H84" s="35">
        <v>80.149850000000001</v>
      </c>
      <c r="I84" s="3">
        <v>791</v>
      </c>
      <c r="J84" s="11">
        <v>4.1938517861590263</v>
      </c>
      <c r="K84" s="11">
        <v>5.0733333333333333</v>
      </c>
      <c r="L84" s="35">
        <v>4114168</v>
      </c>
      <c r="M84" s="11">
        <f t="shared" si="1"/>
        <v>-0.87948154717430693</v>
      </c>
    </row>
    <row r="85" spans="1:13" x14ac:dyDescent="0.3">
      <c r="A85" s="80">
        <v>45051</v>
      </c>
      <c r="B85" s="35">
        <v>22.413409601988945</v>
      </c>
      <c r="C85" s="35">
        <v>4.120689595996696</v>
      </c>
      <c r="D85" s="3">
        <v>5751865.3234524056</v>
      </c>
      <c r="E85" s="3">
        <v>6585587.0728144413</v>
      </c>
      <c r="F85" s="3">
        <v>6640217.1183062848</v>
      </c>
      <c r="G85" s="65">
        <v>740</v>
      </c>
      <c r="H85" s="35">
        <v>80.149850000000001</v>
      </c>
      <c r="I85" s="3">
        <v>794</v>
      </c>
      <c r="J85" s="11">
        <v>4.1938517861590263</v>
      </c>
      <c r="K85" s="11">
        <v>5.0733333333333333</v>
      </c>
      <c r="L85" s="35">
        <v>4114168</v>
      </c>
      <c r="M85" s="11">
        <f t="shared" si="1"/>
        <v>-0.87948154717430693</v>
      </c>
    </row>
    <row r="86" spans="1:13" x14ac:dyDescent="0.3">
      <c r="A86" s="80">
        <v>45054</v>
      </c>
      <c r="B86" s="35">
        <v>22.413409601988945</v>
      </c>
      <c r="C86" s="35">
        <v>4.120689595996696</v>
      </c>
      <c r="D86" s="3">
        <v>5751865.3234524056</v>
      </c>
      <c r="E86" s="3">
        <v>6585587.0728144413</v>
      </c>
      <c r="F86" s="3">
        <v>6640217.1183062848</v>
      </c>
      <c r="G86" s="65">
        <v>735</v>
      </c>
      <c r="H86" s="35">
        <v>80.149850000000001</v>
      </c>
      <c r="I86" s="3">
        <v>788.42</v>
      </c>
      <c r="J86" s="11">
        <v>4.1938517861590263</v>
      </c>
      <c r="K86" s="11">
        <v>5.0733333333333333</v>
      </c>
      <c r="L86" s="35">
        <v>4114168</v>
      </c>
      <c r="M86" s="11">
        <f t="shared" si="1"/>
        <v>-0.87948154717430693</v>
      </c>
    </row>
    <row r="87" spans="1:13" x14ac:dyDescent="0.3">
      <c r="A87" s="80">
        <v>45055</v>
      </c>
      <c r="B87" s="35">
        <v>22.413409601988945</v>
      </c>
      <c r="C87" s="35">
        <v>4.120689595996696</v>
      </c>
      <c r="D87" s="3">
        <v>5751865.3234524056</v>
      </c>
      <c r="E87" s="3">
        <v>6585587.0728144413</v>
      </c>
      <c r="F87" s="3">
        <v>6640217.1183062848</v>
      </c>
      <c r="G87" s="65">
        <v>740</v>
      </c>
      <c r="H87" s="35">
        <v>80.149850000000001</v>
      </c>
      <c r="I87" s="3">
        <v>782.49</v>
      </c>
      <c r="J87" s="11">
        <v>4.1938517861590263</v>
      </c>
      <c r="K87" s="11">
        <v>5.0733333333333333</v>
      </c>
      <c r="L87" s="35">
        <v>4114168</v>
      </c>
      <c r="M87" s="11">
        <f t="shared" si="1"/>
        <v>-0.87948154717430693</v>
      </c>
    </row>
    <row r="88" spans="1:13" x14ac:dyDescent="0.3">
      <c r="A88" s="80">
        <v>45056</v>
      </c>
      <c r="B88" s="35">
        <v>22.413409601988945</v>
      </c>
      <c r="C88" s="35">
        <v>4.120689595996696</v>
      </c>
      <c r="D88" s="3">
        <v>5751865.3234524056</v>
      </c>
      <c r="E88" s="3">
        <v>6585587.0728144413</v>
      </c>
      <c r="F88" s="3">
        <v>6640217.1183062848</v>
      </c>
      <c r="G88" s="65">
        <v>740</v>
      </c>
      <c r="H88" s="35">
        <v>80.149850000000001</v>
      </c>
      <c r="I88" s="3">
        <v>746.28</v>
      </c>
      <c r="J88" s="11">
        <v>4.1938517861590263</v>
      </c>
      <c r="K88" s="11">
        <v>5.0733333333333333</v>
      </c>
      <c r="L88" s="35">
        <v>4114168</v>
      </c>
      <c r="M88" s="11">
        <f t="shared" si="1"/>
        <v>-0.87948154717430693</v>
      </c>
    </row>
    <row r="89" spans="1:13" x14ac:dyDescent="0.3">
      <c r="A89" s="80">
        <v>45057</v>
      </c>
      <c r="B89" s="35">
        <v>22.413409601988945</v>
      </c>
      <c r="C89" s="35">
        <v>4.120689595996696</v>
      </c>
      <c r="D89" s="3">
        <v>5751865.3234524056</v>
      </c>
      <c r="E89" s="3">
        <v>6585587.0728144413</v>
      </c>
      <c r="F89" s="3">
        <v>6640217.1183062848</v>
      </c>
      <c r="G89" s="65">
        <v>740</v>
      </c>
      <c r="H89" s="35">
        <v>80.149850000000001</v>
      </c>
      <c r="I89" s="3">
        <v>803.9</v>
      </c>
      <c r="J89" s="11">
        <v>4.1938517861590263</v>
      </c>
      <c r="K89" s="11">
        <v>5.0733333333333333</v>
      </c>
      <c r="L89" s="35">
        <v>4114168</v>
      </c>
      <c r="M89" s="11">
        <f t="shared" si="1"/>
        <v>-0.87948154717430693</v>
      </c>
    </row>
    <row r="90" spans="1:13" x14ac:dyDescent="0.3">
      <c r="A90" s="80">
        <v>45058</v>
      </c>
      <c r="B90" s="35">
        <v>22.413409601988945</v>
      </c>
      <c r="C90" s="35">
        <v>4.120689595996696</v>
      </c>
      <c r="D90" s="3">
        <v>5751865.3234524056</v>
      </c>
      <c r="E90" s="3">
        <v>6585587.0728144413</v>
      </c>
      <c r="F90" s="3">
        <v>6640217.1183062848</v>
      </c>
      <c r="G90" s="65">
        <v>740</v>
      </c>
      <c r="H90" s="35">
        <v>80.149850000000001</v>
      </c>
      <c r="I90" s="3">
        <v>795.28</v>
      </c>
      <c r="J90" s="11">
        <v>4.1938517861590263</v>
      </c>
      <c r="K90" s="11">
        <v>5.0733333333333333</v>
      </c>
      <c r="L90" s="35">
        <v>4114168</v>
      </c>
      <c r="M90" s="11">
        <f t="shared" si="1"/>
        <v>-0.87948154717430693</v>
      </c>
    </row>
    <row r="91" spans="1:13" x14ac:dyDescent="0.3">
      <c r="A91" s="80">
        <v>45061</v>
      </c>
      <c r="B91" s="35">
        <v>22.413409601988945</v>
      </c>
      <c r="C91" s="35">
        <v>4.120689595996696</v>
      </c>
      <c r="D91" s="3">
        <v>5751865.3234524056</v>
      </c>
      <c r="E91" s="3">
        <v>6585587.0728144413</v>
      </c>
      <c r="F91" s="3">
        <v>6640217.1183062848</v>
      </c>
      <c r="G91" s="65">
        <v>745</v>
      </c>
      <c r="H91" s="35">
        <v>80.149850000000001</v>
      </c>
      <c r="I91" s="3">
        <v>742.93</v>
      </c>
      <c r="J91" s="11">
        <v>4.1938517861590263</v>
      </c>
      <c r="K91" s="11">
        <v>5.0733333333333333</v>
      </c>
      <c r="L91" s="35">
        <v>4114168</v>
      </c>
      <c r="M91" s="11">
        <f t="shared" si="1"/>
        <v>-0.87948154717430693</v>
      </c>
    </row>
    <row r="92" spans="1:13" x14ac:dyDescent="0.3">
      <c r="A92" s="80">
        <v>45062</v>
      </c>
      <c r="B92" s="35">
        <v>22.413409601988945</v>
      </c>
      <c r="C92" s="35">
        <v>4.120689595996696</v>
      </c>
      <c r="D92" s="3">
        <v>5751865.3234524056</v>
      </c>
      <c r="E92" s="3">
        <v>6585587.0728144413</v>
      </c>
      <c r="F92" s="3">
        <v>6640217.1183062848</v>
      </c>
      <c r="G92" s="65">
        <v>745</v>
      </c>
      <c r="H92" s="35">
        <v>80.149850000000001</v>
      </c>
      <c r="I92" s="3">
        <v>852.25</v>
      </c>
      <c r="J92" s="11">
        <v>4.1938517861590263</v>
      </c>
      <c r="K92" s="11">
        <v>5.0733333333333333</v>
      </c>
      <c r="L92" s="35">
        <v>4114168</v>
      </c>
      <c r="M92" s="11">
        <f t="shared" si="1"/>
        <v>-0.87948154717430693</v>
      </c>
    </row>
    <row r="93" spans="1:13" x14ac:dyDescent="0.3">
      <c r="A93" s="80">
        <v>45063</v>
      </c>
      <c r="B93" s="35">
        <v>22.413409601988945</v>
      </c>
      <c r="C93" s="35">
        <v>4.120689595996696</v>
      </c>
      <c r="D93" s="3">
        <v>5751865.3234524056</v>
      </c>
      <c r="E93" s="3">
        <v>6585587.0728144413</v>
      </c>
      <c r="F93" s="3">
        <v>6640217.1183062848</v>
      </c>
      <c r="G93" s="65">
        <v>750</v>
      </c>
      <c r="H93" s="35">
        <v>80.149850000000001</v>
      </c>
      <c r="I93" s="3">
        <v>768.16</v>
      </c>
      <c r="J93" s="11">
        <v>4.1938517861590263</v>
      </c>
      <c r="K93" s="11">
        <v>5.0733333333333333</v>
      </c>
      <c r="L93" s="35">
        <v>4114168</v>
      </c>
      <c r="M93" s="11">
        <f t="shared" si="1"/>
        <v>-0.87948154717430693</v>
      </c>
    </row>
    <row r="94" spans="1:13" x14ac:dyDescent="0.3">
      <c r="A94" s="80">
        <v>45064</v>
      </c>
      <c r="B94" s="35">
        <v>22.413409601988945</v>
      </c>
      <c r="C94" s="35">
        <v>4.120689595996696</v>
      </c>
      <c r="D94" s="3">
        <v>5751865.3234524056</v>
      </c>
      <c r="E94" s="3">
        <v>6585587.0728144413</v>
      </c>
      <c r="F94" s="3">
        <v>6640217.1183062848</v>
      </c>
      <c r="G94" s="65">
        <v>750</v>
      </c>
      <c r="H94" s="35">
        <v>80.149850000000001</v>
      </c>
      <c r="I94" s="3">
        <v>777.82</v>
      </c>
      <c r="J94" s="11">
        <v>4.1938517861590263</v>
      </c>
      <c r="K94" s="11">
        <v>5.0733333333333333</v>
      </c>
      <c r="L94" s="35">
        <v>4114168</v>
      </c>
      <c r="M94" s="11">
        <f t="shared" si="1"/>
        <v>-0.87948154717430693</v>
      </c>
    </row>
    <row r="95" spans="1:13" x14ac:dyDescent="0.3">
      <c r="A95" s="80">
        <v>45065</v>
      </c>
      <c r="B95" s="35">
        <v>22.413409601988945</v>
      </c>
      <c r="C95" s="35">
        <v>4.120689595996696</v>
      </c>
      <c r="D95" s="3">
        <v>5751865.3234524056</v>
      </c>
      <c r="E95" s="3">
        <v>6585587.0728144413</v>
      </c>
      <c r="F95" s="3">
        <v>6640217.1183062848</v>
      </c>
      <c r="G95" s="65">
        <v>755</v>
      </c>
      <c r="H95" s="35">
        <v>80.149850000000001</v>
      </c>
      <c r="I95" s="3">
        <v>792.04</v>
      </c>
      <c r="J95" s="11">
        <v>4.1938517861590263</v>
      </c>
      <c r="K95" s="11">
        <v>5.0733333333333333</v>
      </c>
      <c r="L95" s="35">
        <v>4114168</v>
      </c>
      <c r="M95" s="11">
        <f t="shared" si="1"/>
        <v>-0.87948154717430693</v>
      </c>
    </row>
    <row r="96" spans="1:13" x14ac:dyDescent="0.3">
      <c r="A96" s="80">
        <v>45068</v>
      </c>
      <c r="B96" s="35">
        <v>22.413409601988945</v>
      </c>
      <c r="C96" s="35">
        <v>4.120689595996696</v>
      </c>
      <c r="D96" s="3">
        <v>5751865.3234524056</v>
      </c>
      <c r="E96" s="3">
        <v>6585587.0728144413</v>
      </c>
      <c r="F96" s="3">
        <v>6640217.1183062848</v>
      </c>
      <c r="G96" s="65">
        <v>770</v>
      </c>
      <c r="H96" s="35">
        <v>80.149850000000001</v>
      </c>
      <c r="I96" s="3">
        <v>791.42</v>
      </c>
      <c r="J96" s="11">
        <v>4.1938517861590263</v>
      </c>
      <c r="K96" s="11">
        <v>5.0733333333333333</v>
      </c>
      <c r="L96" s="35">
        <v>4114168</v>
      </c>
      <c r="M96" s="11">
        <f t="shared" si="1"/>
        <v>-0.87948154717430693</v>
      </c>
    </row>
    <row r="97" spans="1:13" x14ac:dyDescent="0.3">
      <c r="A97" s="80">
        <v>45069</v>
      </c>
      <c r="B97" s="35">
        <v>22.413409601988945</v>
      </c>
      <c r="C97" s="35">
        <v>4.120689595996696</v>
      </c>
      <c r="D97" s="3">
        <v>5751865.3234524056</v>
      </c>
      <c r="E97" s="3">
        <v>6585587.0728144413</v>
      </c>
      <c r="F97" s="3">
        <v>6640217.1183062848</v>
      </c>
      <c r="G97" s="65">
        <v>765</v>
      </c>
      <c r="H97" s="35">
        <v>80.149850000000001</v>
      </c>
      <c r="I97" s="3">
        <v>740.08</v>
      </c>
      <c r="J97" s="11">
        <v>4.1938517861590263</v>
      </c>
      <c r="K97" s="11">
        <v>5.0733333333333333</v>
      </c>
      <c r="L97" s="35">
        <v>4114168</v>
      </c>
      <c r="M97" s="11">
        <f t="shared" si="1"/>
        <v>-0.87948154717430693</v>
      </c>
    </row>
    <row r="98" spans="1:13" x14ac:dyDescent="0.3">
      <c r="A98" s="80">
        <v>45070</v>
      </c>
      <c r="B98" s="35">
        <v>22.413409601988945</v>
      </c>
      <c r="C98" s="35">
        <v>4.120689595996696</v>
      </c>
      <c r="D98" s="3">
        <v>5751865.3234524056</v>
      </c>
      <c r="E98" s="3">
        <v>6585587.0728144413</v>
      </c>
      <c r="F98" s="3">
        <v>6640217.1183062848</v>
      </c>
      <c r="G98" s="65">
        <v>765</v>
      </c>
      <c r="H98" s="35">
        <v>80.149850000000001</v>
      </c>
      <c r="I98" s="3">
        <v>768.6</v>
      </c>
      <c r="J98" s="11">
        <v>4.1938517861590263</v>
      </c>
      <c r="K98" s="11">
        <v>5.0733333333333333</v>
      </c>
      <c r="L98" s="35">
        <v>4114168</v>
      </c>
      <c r="M98" s="11">
        <f t="shared" si="1"/>
        <v>-0.87948154717430693</v>
      </c>
    </row>
    <row r="99" spans="1:13" x14ac:dyDescent="0.3">
      <c r="A99" s="80">
        <v>45071</v>
      </c>
      <c r="B99" s="35">
        <v>22.413409601988945</v>
      </c>
      <c r="C99" s="35">
        <v>4.120689595996696</v>
      </c>
      <c r="D99" s="3">
        <v>5751865.3234524056</v>
      </c>
      <c r="E99" s="3">
        <v>6585587.0728144413</v>
      </c>
      <c r="F99" s="3">
        <v>6640217.1183062848</v>
      </c>
      <c r="G99" s="65">
        <v>765</v>
      </c>
      <c r="H99" s="35">
        <v>80.149850000000001</v>
      </c>
      <c r="I99" s="3">
        <v>775.78</v>
      </c>
      <c r="J99" s="11">
        <v>4.1938517861590263</v>
      </c>
      <c r="K99" s="11">
        <v>5.0733333333333333</v>
      </c>
      <c r="L99" s="35">
        <v>4114168</v>
      </c>
      <c r="M99" s="11">
        <f t="shared" si="1"/>
        <v>-0.87948154717430693</v>
      </c>
    </row>
    <row r="100" spans="1:13" x14ac:dyDescent="0.3">
      <c r="A100" s="80">
        <v>45072</v>
      </c>
      <c r="B100" s="35">
        <v>22.413409601988945</v>
      </c>
      <c r="C100" s="35">
        <v>4.120689595996696</v>
      </c>
      <c r="D100" s="3">
        <v>5751865.3234524056</v>
      </c>
      <c r="E100" s="3">
        <v>6585587.0728144413</v>
      </c>
      <c r="F100" s="3">
        <v>6640217.1183062848</v>
      </c>
      <c r="G100" s="65">
        <v>765</v>
      </c>
      <c r="H100" s="35">
        <v>80.149850000000001</v>
      </c>
      <c r="I100" s="3">
        <v>758.02</v>
      </c>
      <c r="J100" s="11">
        <v>4.1938517861590263</v>
      </c>
      <c r="K100" s="11">
        <v>5.0733333333333333</v>
      </c>
      <c r="L100" s="35">
        <v>4114168</v>
      </c>
      <c r="M100" s="11">
        <f t="shared" si="1"/>
        <v>-0.87948154717430693</v>
      </c>
    </row>
    <row r="101" spans="1:13" x14ac:dyDescent="0.3">
      <c r="A101" s="80">
        <v>45076</v>
      </c>
      <c r="B101" s="35">
        <v>22.413409601988945</v>
      </c>
      <c r="C101" s="35">
        <v>4.120689595996696</v>
      </c>
      <c r="D101" s="3">
        <v>5751865.3234524056</v>
      </c>
      <c r="E101" s="3">
        <v>6585587.0728144413</v>
      </c>
      <c r="F101" s="3">
        <v>6640217.1183062848</v>
      </c>
      <c r="G101" s="65">
        <v>755</v>
      </c>
      <c r="H101" s="35">
        <v>80.149850000000001</v>
      </c>
      <c r="I101" s="3">
        <v>789.08</v>
      </c>
      <c r="J101" s="11">
        <v>4.1938517861590263</v>
      </c>
      <c r="K101" s="11">
        <v>5.0733333333333333</v>
      </c>
      <c r="L101" s="35">
        <v>4114168</v>
      </c>
      <c r="M101" s="11">
        <f t="shared" si="1"/>
        <v>-0.87948154717430693</v>
      </c>
    </row>
    <row r="102" spans="1:13" x14ac:dyDescent="0.3">
      <c r="A102" s="80">
        <v>45077</v>
      </c>
      <c r="B102" s="35">
        <v>22.413409601988945</v>
      </c>
      <c r="C102" s="35">
        <v>4.120689595996696</v>
      </c>
      <c r="D102" s="3">
        <v>5751865.3234524056</v>
      </c>
      <c r="E102" s="3">
        <v>6585587.0728144413</v>
      </c>
      <c r="F102" s="3">
        <v>6640217.1183062848</v>
      </c>
      <c r="G102" s="65">
        <v>755</v>
      </c>
      <c r="H102" s="35">
        <v>80.149850000000001</v>
      </c>
      <c r="I102" s="3">
        <v>741.64</v>
      </c>
      <c r="J102" s="11">
        <v>4.1938517861590263</v>
      </c>
      <c r="K102" s="11">
        <v>5.0733333333333333</v>
      </c>
      <c r="L102" s="35">
        <v>4114168</v>
      </c>
      <c r="M102" s="11">
        <f t="shared" si="1"/>
        <v>-0.87948154717430693</v>
      </c>
    </row>
    <row r="103" spans="1:13" x14ac:dyDescent="0.3">
      <c r="A103" s="6">
        <v>45078</v>
      </c>
      <c r="B103" s="35">
        <v>22.789488998108709</v>
      </c>
      <c r="C103" s="35">
        <v>3.0532617391422212</v>
      </c>
      <c r="D103" s="3">
        <v>5751865.3234524056</v>
      </c>
      <c r="E103" s="3">
        <v>2801198.2087151827</v>
      </c>
      <c r="F103" s="3">
        <v>1844811.3239072803</v>
      </c>
      <c r="G103" s="65">
        <v>755</v>
      </c>
      <c r="H103" s="35">
        <v>80.149850000000001</v>
      </c>
      <c r="I103" s="3">
        <v>776.5</v>
      </c>
      <c r="J103" s="3">
        <v>4.1938517861590263</v>
      </c>
      <c r="K103" s="3">
        <v>5.0733333333333333</v>
      </c>
      <c r="L103" s="35">
        <v>4114168</v>
      </c>
      <c r="M103" s="35">
        <f t="shared" ref="M103:M291" si="2">J103-K103</f>
        <v>-0.87948154717430693</v>
      </c>
    </row>
    <row r="104" spans="1:13" x14ac:dyDescent="0.3">
      <c r="A104" s="6">
        <v>45079</v>
      </c>
      <c r="B104" s="35">
        <v>22.789488998108709</v>
      </c>
      <c r="C104" s="35">
        <v>3.0532617391422212</v>
      </c>
      <c r="D104" s="3">
        <v>5751865.3234524056</v>
      </c>
      <c r="E104" s="3">
        <v>2801198.2087151827</v>
      </c>
      <c r="F104" s="3">
        <v>1844811.3239072803</v>
      </c>
      <c r="G104" s="65">
        <v>755</v>
      </c>
      <c r="H104" s="35">
        <v>80.149850000000001</v>
      </c>
      <c r="I104" s="3">
        <v>743.07</v>
      </c>
      <c r="J104" s="3">
        <v>4.1938517861590263</v>
      </c>
      <c r="K104" s="3">
        <v>5.0733333333333333</v>
      </c>
      <c r="L104" s="35">
        <v>4114168</v>
      </c>
      <c r="M104" s="35">
        <f t="shared" ref="M104:M121" si="3">J104-K104</f>
        <v>-0.87948154717430693</v>
      </c>
    </row>
    <row r="105" spans="1:13" x14ac:dyDescent="0.3">
      <c r="A105" s="6">
        <v>45082</v>
      </c>
      <c r="B105" s="35">
        <v>22.789488998108709</v>
      </c>
      <c r="C105" s="35">
        <v>3.0532617391422212</v>
      </c>
      <c r="D105" s="3">
        <v>5751865.3234524056</v>
      </c>
      <c r="E105" s="3">
        <v>2801198.2087151827</v>
      </c>
      <c r="F105" s="3">
        <v>1844811.3239072803</v>
      </c>
      <c r="G105" s="65">
        <v>755</v>
      </c>
      <c r="H105" s="35">
        <v>80.149850000000001</v>
      </c>
      <c r="I105" s="3">
        <v>774.78</v>
      </c>
      <c r="J105" s="3">
        <v>4.1938517861590263</v>
      </c>
      <c r="K105" s="3">
        <v>5.0733333333333333</v>
      </c>
      <c r="L105" s="35">
        <v>4114168</v>
      </c>
      <c r="M105" s="35">
        <f t="shared" si="3"/>
        <v>-0.87948154717430693</v>
      </c>
    </row>
    <row r="106" spans="1:13" x14ac:dyDescent="0.3">
      <c r="A106" s="6">
        <v>45083</v>
      </c>
      <c r="B106" s="35">
        <v>22.789488998108709</v>
      </c>
      <c r="C106" s="35">
        <v>3.0532617391422212</v>
      </c>
      <c r="D106" s="3">
        <v>5751865.3234524056</v>
      </c>
      <c r="E106" s="3">
        <v>2801198.2087151827</v>
      </c>
      <c r="F106" s="3">
        <v>1844811.3239072803</v>
      </c>
      <c r="G106" s="65">
        <v>755</v>
      </c>
      <c r="H106" s="35">
        <v>80.149850000000001</v>
      </c>
      <c r="I106" s="3">
        <v>757.51</v>
      </c>
      <c r="J106" s="3">
        <v>4.1938517861590263</v>
      </c>
      <c r="K106" s="3">
        <v>5.0733333333333333</v>
      </c>
      <c r="L106" s="35">
        <v>4114168</v>
      </c>
      <c r="M106" s="35">
        <f t="shared" si="3"/>
        <v>-0.87948154717430693</v>
      </c>
    </row>
    <row r="107" spans="1:13" x14ac:dyDescent="0.3">
      <c r="A107" s="6">
        <v>45084</v>
      </c>
      <c r="B107" s="35">
        <v>22.789488998108709</v>
      </c>
      <c r="C107" s="35">
        <v>3.0532617391422212</v>
      </c>
      <c r="D107" s="3">
        <v>5751865.3234524056</v>
      </c>
      <c r="E107" s="3">
        <v>2801198.2087151827</v>
      </c>
      <c r="F107" s="3">
        <v>1844811.3239072803</v>
      </c>
      <c r="G107" s="65">
        <v>755</v>
      </c>
      <c r="H107" s="35">
        <v>80.149850000000001</v>
      </c>
      <c r="I107" s="3">
        <v>782.38</v>
      </c>
      <c r="J107" s="3">
        <v>4.1938517861590263</v>
      </c>
      <c r="K107" s="3">
        <v>5.0733333333333333</v>
      </c>
      <c r="L107" s="35">
        <v>4114168</v>
      </c>
      <c r="M107" s="35">
        <f t="shared" si="3"/>
        <v>-0.87948154717430693</v>
      </c>
    </row>
    <row r="108" spans="1:13" x14ac:dyDescent="0.3">
      <c r="A108" s="6">
        <v>45085</v>
      </c>
      <c r="B108" s="35">
        <v>22.789488998108709</v>
      </c>
      <c r="C108" s="35">
        <v>3.0532617391422212</v>
      </c>
      <c r="D108" s="3">
        <v>5751865.3234524056</v>
      </c>
      <c r="E108" s="3">
        <v>2801198.2087151827</v>
      </c>
      <c r="F108" s="3">
        <v>1844811.3239072803</v>
      </c>
      <c r="G108" s="65">
        <v>760</v>
      </c>
      <c r="H108" s="35">
        <v>80.149850000000001</v>
      </c>
      <c r="I108" s="3">
        <v>781.34</v>
      </c>
      <c r="J108" s="3">
        <v>4.1938517861590263</v>
      </c>
      <c r="K108" s="3">
        <v>5.0733333333333333</v>
      </c>
      <c r="L108" s="35">
        <v>4114168</v>
      </c>
      <c r="M108" s="35">
        <f t="shared" si="3"/>
        <v>-0.87948154717430693</v>
      </c>
    </row>
    <row r="109" spans="1:13" x14ac:dyDescent="0.3">
      <c r="A109" s="6">
        <v>45086</v>
      </c>
      <c r="B109" s="35">
        <v>22.789488998108709</v>
      </c>
      <c r="C109" s="35">
        <v>3.0532617391422212</v>
      </c>
      <c r="D109" s="3">
        <v>5751865.3234524056</v>
      </c>
      <c r="E109" s="3">
        <v>2801198.2087151827</v>
      </c>
      <c r="F109" s="3">
        <v>1844811.3239072803</v>
      </c>
      <c r="G109" s="65">
        <v>760</v>
      </c>
      <c r="H109" s="35">
        <v>80.149850000000001</v>
      </c>
      <c r="I109" s="3">
        <v>740.6</v>
      </c>
      <c r="J109" s="3">
        <v>4.1938517861590263</v>
      </c>
      <c r="K109" s="3">
        <v>5.0733333333333333</v>
      </c>
      <c r="L109" s="35">
        <v>4114168</v>
      </c>
      <c r="M109" s="35">
        <f t="shared" si="3"/>
        <v>-0.87948154717430693</v>
      </c>
    </row>
    <row r="110" spans="1:13" x14ac:dyDescent="0.3">
      <c r="A110" s="6">
        <v>45090</v>
      </c>
      <c r="B110" s="35">
        <v>22.789488998108709</v>
      </c>
      <c r="C110" s="35">
        <v>3.0532617391422212</v>
      </c>
      <c r="D110" s="3">
        <v>5751865.3234524056</v>
      </c>
      <c r="E110" s="3">
        <v>2801198.2087151827</v>
      </c>
      <c r="F110" s="3">
        <v>1844811.3239072803</v>
      </c>
      <c r="G110" s="65">
        <v>755</v>
      </c>
      <c r="H110" s="35">
        <v>80.149850000000001</v>
      </c>
      <c r="I110" s="3">
        <v>744.41</v>
      </c>
      <c r="J110" s="3">
        <v>4.1938517861590263</v>
      </c>
      <c r="K110" s="3">
        <v>5.0733333333333333</v>
      </c>
      <c r="L110" s="35">
        <v>4114168</v>
      </c>
      <c r="M110" s="35">
        <f t="shared" si="3"/>
        <v>-0.87948154717430693</v>
      </c>
    </row>
    <row r="111" spans="1:13" x14ac:dyDescent="0.3">
      <c r="A111" s="6">
        <v>45091</v>
      </c>
      <c r="B111" s="35">
        <v>22.789488998108709</v>
      </c>
      <c r="C111" s="35">
        <v>3.0532617391422212</v>
      </c>
      <c r="D111" s="3">
        <v>5751865.3234524056</v>
      </c>
      <c r="E111" s="3">
        <v>2801198.2087151827</v>
      </c>
      <c r="F111" s="3">
        <v>1844811.3239072803</v>
      </c>
      <c r="G111" s="65">
        <v>755</v>
      </c>
      <c r="H111" s="35">
        <v>80.149850000000001</v>
      </c>
      <c r="I111" s="3">
        <v>774.77</v>
      </c>
      <c r="J111" s="3">
        <v>4.1938517861590263</v>
      </c>
      <c r="K111" s="3">
        <v>5.0733333333333333</v>
      </c>
      <c r="L111" s="35">
        <v>4114168</v>
      </c>
      <c r="M111" s="35">
        <f t="shared" si="3"/>
        <v>-0.87948154717430693</v>
      </c>
    </row>
    <row r="112" spans="1:13" x14ac:dyDescent="0.3">
      <c r="A112" s="6">
        <v>45092</v>
      </c>
      <c r="B112" s="35">
        <v>22.789488998108709</v>
      </c>
      <c r="C112" s="35">
        <v>3.0532617391422212</v>
      </c>
      <c r="D112" s="3">
        <v>5751865.3234524056</v>
      </c>
      <c r="E112" s="3">
        <v>2801198.2087151827</v>
      </c>
      <c r="F112" s="3">
        <v>1844811.3239072803</v>
      </c>
      <c r="G112" s="65">
        <v>755</v>
      </c>
      <c r="H112" s="35">
        <v>80.149850000000001</v>
      </c>
      <c r="I112" s="3">
        <v>759.86</v>
      </c>
      <c r="J112" s="3">
        <v>4.1938517861590263</v>
      </c>
      <c r="K112" s="3">
        <v>5.0733333333333333</v>
      </c>
      <c r="L112" s="35">
        <v>4114168</v>
      </c>
      <c r="M112" s="35">
        <f t="shared" si="3"/>
        <v>-0.87948154717430693</v>
      </c>
    </row>
    <row r="113" spans="1:13" x14ac:dyDescent="0.3">
      <c r="A113" s="6">
        <v>45093</v>
      </c>
      <c r="B113" s="35">
        <v>22.789488998108709</v>
      </c>
      <c r="C113" s="35">
        <v>3.0532617391422212</v>
      </c>
      <c r="D113" s="3">
        <v>5751865.3234524056</v>
      </c>
      <c r="E113" s="3">
        <v>2801198.2087151827</v>
      </c>
      <c r="F113" s="3">
        <v>1844811.3239072803</v>
      </c>
      <c r="G113" s="65">
        <v>755</v>
      </c>
      <c r="H113" s="35">
        <v>80.149850000000001</v>
      </c>
      <c r="I113" s="3">
        <v>740.67</v>
      </c>
      <c r="J113" s="3">
        <v>4.1938517861590263</v>
      </c>
      <c r="K113" s="3">
        <v>5.0733333333333333</v>
      </c>
      <c r="L113" s="35">
        <v>4114168</v>
      </c>
      <c r="M113" s="35">
        <f t="shared" si="3"/>
        <v>-0.87948154717430693</v>
      </c>
    </row>
    <row r="114" spans="1:13" x14ac:dyDescent="0.3">
      <c r="A114" s="6">
        <v>45096</v>
      </c>
      <c r="B114" s="35">
        <v>22.789488998108709</v>
      </c>
      <c r="C114" s="35">
        <v>3.0532617391422212</v>
      </c>
      <c r="D114" s="3">
        <v>5751865.3234524056</v>
      </c>
      <c r="E114" s="3">
        <v>2801198.2087151827</v>
      </c>
      <c r="F114" s="3">
        <v>1844811.3239072803</v>
      </c>
      <c r="G114" s="65">
        <v>755</v>
      </c>
      <c r="H114" s="35">
        <v>80.149850000000001</v>
      </c>
      <c r="I114" s="3">
        <v>739.52</v>
      </c>
      <c r="J114" s="3">
        <v>4.1938517861590263</v>
      </c>
      <c r="K114" s="3">
        <v>5.0733333333333333</v>
      </c>
      <c r="L114" s="35">
        <v>4114168</v>
      </c>
      <c r="M114" s="35">
        <f t="shared" si="3"/>
        <v>-0.87948154717430693</v>
      </c>
    </row>
    <row r="115" spans="1:13" x14ac:dyDescent="0.3">
      <c r="A115" s="6">
        <v>45097</v>
      </c>
      <c r="B115" s="35">
        <v>22.789488998108709</v>
      </c>
      <c r="C115" s="35">
        <v>3.0532617391422212</v>
      </c>
      <c r="D115" s="3">
        <v>5751865.3234524056</v>
      </c>
      <c r="E115" s="3">
        <v>2801198.2087151827</v>
      </c>
      <c r="F115" s="3">
        <v>1844811.3239072803</v>
      </c>
      <c r="G115" s="65">
        <v>760</v>
      </c>
      <c r="H115" s="35">
        <v>80.149850000000001</v>
      </c>
      <c r="I115" s="3">
        <v>761.32</v>
      </c>
      <c r="J115" s="3">
        <v>4.1938517861590263</v>
      </c>
      <c r="K115" s="3">
        <v>5.0733333333333333</v>
      </c>
      <c r="L115" s="35">
        <v>4114168</v>
      </c>
      <c r="M115" s="35">
        <f t="shared" si="3"/>
        <v>-0.87948154717430693</v>
      </c>
    </row>
    <row r="116" spans="1:13" x14ac:dyDescent="0.3">
      <c r="A116" s="6">
        <v>45098</v>
      </c>
      <c r="B116" s="35">
        <v>22.789488998108709</v>
      </c>
      <c r="C116" s="35">
        <v>3.0532617391422212</v>
      </c>
      <c r="D116" s="3">
        <v>5751865.3234524056</v>
      </c>
      <c r="E116" s="3">
        <v>2801198.2087151827</v>
      </c>
      <c r="F116" s="3">
        <v>1844811.3239072803</v>
      </c>
      <c r="G116" s="65">
        <v>770</v>
      </c>
      <c r="H116" s="35">
        <v>80.149850000000001</v>
      </c>
      <c r="I116" s="3">
        <v>770.72</v>
      </c>
      <c r="J116" s="3">
        <v>4.1938517861590263</v>
      </c>
      <c r="K116" s="3">
        <v>5.0733333333333333</v>
      </c>
      <c r="L116" s="35">
        <v>4114168</v>
      </c>
      <c r="M116" s="35">
        <f t="shared" si="3"/>
        <v>-0.87948154717430693</v>
      </c>
    </row>
    <row r="117" spans="1:13" x14ac:dyDescent="0.3">
      <c r="A117" s="6">
        <v>45099</v>
      </c>
      <c r="B117" s="35">
        <v>22.789488998108709</v>
      </c>
      <c r="C117" s="35">
        <v>3.0532617391422212</v>
      </c>
      <c r="D117" s="3">
        <v>5751865.3234524056</v>
      </c>
      <c r="E117" s="3">
        <v>2801198.2087151827</v>
      </c>
      <c r="F117" s="3">
        <v>1844811.3239072803</v>
      </c>
      <c r="G117" s="65">
        <v>770</v>
      </c>
      <c r="H117" s="35">
        <v>80.149850000000001</v>
      </c>
      <c r="I117" s="3">
        <v>773.42</v>
      </c>
      <c r="J117" s="3">
        <v>4.1938517861590263</v>
      </c>
      <c r="K117" s="3">
        <v>5.0733333333333333</v>
      </c>
      <c r="L117" s="35">
        <v>4114168</v>
      </c>
      <c r="M117" s="35">
        <f t="shared" si="3"/>
        <v>-0.87948154717430693</v>
      </c>
    </row>
    <row r="118" spans="1:13" x14ac:dyDescent="0.3">
      <c r="A118" s="6">
        <v>45100</v>
      </c>
      <c r="B118" s="35">
        <v>22.789488998108709</v>
      </c>
      <c r="C118" s="35">
        <v>3.0532617391422212</v>
      </c>
      <c r="D118" s="3">
        <v>5751865.3234524056</v>
      </c>
      <c r="E118" s="3">
        <v>2801198.2087151827</v>
      </c>
      <c r="F118" s="3">
        <v>1844811.3239072803</v>
      </c>
      <c r="G118" s="65">
        <v>770</v>
      </c>
      <c r="H118" s="35">
        <v>80.149850000000001</v>
      </c>
      <c r="I118" s="3">
        <v>771.69</v>
      </c>
      <c r="J118" s="3">
        <v>4.1938517861590263</v>
      </c>
      <c r="K118" s="3">
        <v>5.0733333333333333</v>
      </c>
      <c r="L118" s="35">
        <v>4114168</v>
      </c>
      <c r="M118" s="35">
        <f t="shared" si="3"/>
        <v>-0.87948154717430693</v>
      </c>
    </row>
    <row r="119" spans="1:13" x14ac:dyDescent="0.3">
      <c r="A119" s="6">
        <v>45103</v>
      </c>
      <c r="B119" s="35">
        <v>22.789488998108709</v>
      </c>
      <c r="C119" s="35">
        <v>3.0532617391422212</v>
      </c>
      <c r="D119" s="3">
        <v>5751865.3234524056</v>
      </c>
      <c r="E119" s="3">
        <v>2801198.2087151827</v>
      </c>
      <c r="F119" s="3">
        <v>1844811.3239072803</v>
      </c>
      <c r="G119" s="65">
        <v>765</v>
      </c>
      <c r="H119" s="35">
        <v>80.149850000000001</v>
      </c>
      <c r="I119" s="3">
        <v>778.42</v>
      </c>
      <c r="J119" s="3">
        <v>4.1938517861590263</v>
      </c>
      <c r="K119" s="3">
        <v>5.0733333333333333</v>
      </c>
      <c r="L119" s="35">
        <v>4114168</v>
      </c>
      <c r="M119" s="35">
        <f t="shared" si="3"/>
        <v>-0.87948154717430693</v>
      </c>
    </row>
    <row r="120" spans="1:13" x14ac:dyDescent="0.3">
      <c r="A120" s="6">
        <v>45104</v>
      </c>
      <c r="B120" s="35">
        <v>22.789488998108709</v>
      </c>
      <c r="C120" s="35">
        <v>3.0532617391422212</v>
      </c>
      <c r="D120" s="3">
        <v>5751865.3234524056</v>
      </c>
      <c r="E120" s="3">
        <v>2801198.2087151827</v>
      </c>
      <c r="F120" s="3">
        <v>1844811.3239072803</v>
      </c>
      <c r="G120" s="65">
        <v>770</v>
      </c>
      <c r="H120" s="35">
        <v>80.149850000000001</v>
      </c>
      <c r="I120" s="3">
        <v>772.12</v>
      </c>
      <c r="J120" s="3">
        <v>4.1938517861590263</v>
      </c>
      <c r="K120" s="3">
        <v>5.0733333333333333</v>
      </c>
      <c r="L120" s="35">
        <v>4114168</v>
      </c>
      <c r="M120" s="35">
        <f t="shared" si="3"/>
        <v>-0.87948154717430693</v>
      </c>
    </row>
    <row r="121" spans="1:13" x14ac:dyDescent="0.3">
      <c r="A121" s="6">
        <v>45107</v>
      </c>
      <c r="B121" s="35">
        <v>22.789488998108709</v>
      </c>
      <c r="C121" s="35">
        <v>3.0532617391422212</v>
      </c>
      <c r="D121" s="3">
        <v>5751865.3234524056</v>
      </c>
      <c r="E121" s="3">
        <v>2801198.2087151827</v>
      </c>
      <c r="F121" s="3">
        <v>1844811.3239072803</v>
      </c>
      <c r="G121" s="65">
        <v>775</v>
      </c>
      <c r="H121" s="35">
        <v>80.149850000000001</v>
      </c>
      <c r="I121" s="3">
        <v>775.34</v>
      </c>
      <c r="J121" s="3">
        <v>4.1938517861590263</v>
      </c>
      <c r="K121" s="3">
        <v>5.0733333333333333</v>
      </c>
      <c r="L121" s="35">
        <v>4114168</v>
      </c>
      <c r="M121" s="35">
        <f t="shared" si="3"/>
        <v>-0.87948154717430693</v>
      </c>
    </row>
    <row r="122" spans="1:13" x14ac:dyDescent="0.3">
      <c r="A122" s="6">
        <v>45110</v>
      </c>
      <c r="B122" s="35">
        <v>24.07955474742414</v>
      </c>
      <c r="C122" s="35">
        <v>3.2717805117009169</v>
      </c>
      <c r="D122" s="3">
        <v>10241047.366197906</v>
      </c>
      <c r="E122" s="3">
        <v>3064322.7353692958</v>
      </c>
      <c r="F122" s="3">
        <v>3060505.9423932829</v>
      </c>
      <c r="G122" s="65">
        <v>780</v>
      </c>
      <c r="H122" s="35">
        <v>89.910000000000011</v>
      </c>
      <c r="I122" s="3">
        <v>738.18</v>
      </c>
      <c r="J122" s="3">
        <v>4.9562475072992029</v>
      </c>
      <c r="K122" s="3">
        <v>5.29</v>
      </c>
      <c r="L122" s="35">
        <v>4264486</v>
      </c>
      <c r="M122" s="35">
        <f t="shared" ref="M122:M142" si="4">J122-K122</f>
        <v>-0.3337524927007971</v>
      </c>
    </row>
    <row r="123" spans="1:13" x14ac:dyDescent="0.3">
      <c r="A123" s="6">
        <v>45111</v>
      </c>
      <c r="B123" s="35">
        <v>24.07955474742414</v>
      </c>
      <c r="C123" s="35">
        <v>3.2717805117009169</v>
      </c>
      <c r="D123" s="3">
        <v>10241047.366197906</v>
      </c>
      <c r="E123" s="3">
        <v>3064322.7353692958</v>
      </c>
      <c r="F123" s="3">
        <v>3060505.9423932829</v>
      </c>
      <c r="G123" s="65">
        <v>780</v>
      </c>
      <c r="H123" s="35">
        <v>89.910000000000011</v>
      </c>
      <c r="I123" s="3">
        <v>762.71</v>
      </c>
      <c r="J123" s="3">
        <v>4.9562475072992029</v>
      </c>
      <c r="K123" s="3">
        <v>5.29</v>
      </c>
      <c r="L123" s="35">
        <v>4264486</v>
      </c>
      <c r="M123" s="35">
        <f t="shared" si="4"/>
        <v>-0.3337524927007971</v>
      </c>
    </row>
    <row r="124" spans="1:13" x14ac:dyDescent="0.3">
      <c r="A124" s="6">
        <v>45112</v>
      </c>
      <c r="B124" s="35">
        <v>24.07955474742414</v>
      </c>
      <c r="C124" s="35">
        <v>3.2717805117009169</v>
      </c>
      <c r="D124" s="3">
        <v>10241047.366197906</v>
      </c>
      <c r="E124" s="3">
        <v>3064322.7353692958</v>
      </c>
      <c r="F124" s="3">
        <v>3060505.9423932829</v>
      </c>
      <c r="G124" s="65">
        <v>780</v>
      </c>
      <c r="H124" s="35">
        <v>89.910000000000011</v>
      </c>
      <c r="I124" s="3">
        <v>740.38</v>
      </c>
      <c r="J124" s="3">
        <v>4.9562475072992029</v>
      </c>
      <c r="K124" s="3">
        <v>5.29</v>
      </c>
      <c r="L124" s="35">
        <v>4264486</v>
      </c>
      <c r="M124" s="35">
        <f t="shared" si="4"/>
        <v>-0.3337524927007971</v>
      </c>
    </row>
    <row r="125" spans="1:13" x14ac:dyDescent="0.3">
      <c r="A125" s="6">
        <v>45113</v>
      </c>
      <c r="B125" s="35">
        <v>24.07955474742414</v>
      </c>
      <c r="C125" s="35">
        <v>3.2717805117009169</v>
      </c>
      <c r="D125" s="3">
        <v>10241047.366197906</v>
      </c>
      <c r="E125" s="3">
        <v>3064322.7353692958</v>
      </c>
      <c r="F125" s="3">
        <v>3060505.9423932829</v>
      </c>
      <c r="G125" s="65">
        <v>790</v>
      </c>
      <c r="H125" s="35">
        <v>89.910000000000011</v>
      </c>
      <c r="I125" s="3">
        <v>747.87</v>
      </c>
      <c r="J125" s="3">
        <v>4.9562475072992029</v>
      </c>
      <c r="K125" s="3">
        <v>5.29</v>
      </c>
      <c r="L125" s="35">
        <v>4264486</v>
      </c>
      <c r="M125" s="35">
        <f t="shared" si="4"/>
        <v>-0.3337524927007971</v>
      </c>
    </row>
    <row r="126" spans="1:13" x14ac:dyDescent="0.3">
      <c r="A126" s="6">
        <v>45114</v>
      </c>
      <c r="B126" s="35">
        <v>24.07955474742414</v>
      </c>
      <c r="C126" s="35">
        <v>3.2717805117009169</v>
      </c>
      <c r="D126" s="3">
        <v>10241047.366197906</v>
      </c>
      <c r="E126" s="3">
        <v>3064322.7353692958</v>
      </c>
      <c r="F126" s="3">
        <v>3060505.9423932829</v>
      </c>
      <c r="G126" s="65">
        <v>790</v>
      </c>
      <c r="H126" s="35">
        <v>89.910000000000011</v>
      </c>
      <c r="I126" s="3">
        <v>744.97</v>
      </c>
      <c r="J126" s="3">
        <v>4.9562475072992029</v>
      </c>
      <c r="K126" s="3">
        <v>5.29</v>
      </c>
      <c r="L126" s="35">
        <v>4264486</v>
      </c>
      <c r="M126" s="35">
        <f t="shared" si="4"/>
        <v>-0.3337524927007971</v>
      </c>
    </row>
    <row r="127" spans="1:13" x14ac:dyDescent="0.3">
      <c r="A127" s="6">
        <v>45117</v>
      </c>
      <c r="B127" s="35">
        <v>24.07955474742414</v>
      </c>
      <c r="C127" s="35">
        <v>3.2717805117009169</v>
      </c>
      <c r="D127" s="3">
        <v>10241047.366197906</v>
      </c>
      <c r="E127" s="3">
        <v>3064322.7353692958</v>
      </c>
      <c r="F127" s="3">
        <v>3060505.9423932829</v>
      </c>
      <c r="G127" s="65">
        <v>795</v>
      </c>
      <c r="H127" s="35">
        <v>89.910000000000011</v>
      </c>
      <c r="I127" s="3">
        <v>771.59</v>
      </c>
      <c r="J127" s="3">
        <v>4.9562475072992029</v>
      </c>
      <c r="K127" s="3">
        <v>5.29</v>
      </c>
      <c r="L127" s="35">
        <v>4264486</v>
      </c>
      <c r="M127" s="35">
        <f t="shared" si="4"/>
        <v>-0.3337524927007971</v>
      </c>
    </row>
    <row r="128" spans="1:13" x14ac:dyDescent="0.3">
      <c r="A128" s="6">
        <v>45118</v>
      </c>
      <c r="B128" s="35">
        <v>24.07955474742414</v>
      </c>
      <c r="C128" s="35">
        <v>3.2717805117009169</v>
      </c>
      <c r="D128" s="3">
        <v>10241047.366197906</v>
      </c>
      <c r="E128" s="3">
        <v>3064322.7353692958</v>
      </c>
      <c r="F128" s="3">
        <v>3060505.9423932829</v>
      </c>
      <c r="G128" s="65">
        <v>800</v>
      </c>
      <c r="H128" s="35">
        <v>89.910000000000011</v>
      </c>
      <c r="I128" s="3">
        <v>736.62</v>
      </c>
      <c r="J128" s="3">
        <v>4.9562475072992029</v>
      </c>
      <c r="K128" s="3">
        <v>5.29</v>
      </c>
      <c r="L128" s="35">
        <v>4264486</v>
      </c>
      <c r="M128" s="35">
        <f t="shared" si="4"/>
        <v>-0.3337524927007971</v>
      </c>
    </row>
    <row r="129" spans="1:13" x14ac:dyDescent="0.3">
      <c r="A129" s="6">
        <v>45119</v>
      </c>
      <c r="B129" s="35">
        <v>24.07955474742414</v>
      </c>
      <c r="C129" s="35">
        <v>3.2717805117009169</v>
      </c>
      <c r="D129" s="3">
        <v>10241047.366197906</v>
      </c>
      <c r="E129" s="3">
        <v>3064322.7353692958</v>
      </c>
      <c r="F129" s="3">
        <v>3060505.9423932829</v>
      </c>
      <c r="G129" s="65">
        <v>805</v>
      </c>
      <c r="H129" s="35">
        <v>89.910000000000011</v>
      </c>
      <c r="I129" s="3">
        <v>722.39</v>
      </c>
      <c r="J129" s="3">
        <v>4.9562475072992029</v>
      </c>
      <c r="K129" s="3">
        <v>5.29</v>
      </c>
      <c r="L129" s="35">
        <v>4264486</v>
      </c>
      <c r="M129" s="35">
        <f t="shared" si="4"/>
        <v>-0.3337524927007971</v>
      </c>
    </row>
    <row r="130" spans="1:13" x14ac:dyDescent="0.3">
      <c r="A130" s="6">
        <v>45120</v>
      </c>
      <c r="B130" s="35">
        <v>24.07955474742414</v>
      </c>
      <c r="C130" s="35">
        <v>3.2717805117009169</v>
      </c>
      <c r="D130" s="3">
        <v>10241047.366197906</v>
      </c>
      <c r="E130" s="3">
        <v>3064322.7353692958</v>
      </c>
      <c r="F130" s="3">
        <v>3060505.9423932829</v>
      </c>
      <c r="G130" s="65">
        <v>820</v>
      </c>
      <c r="H130" s="35">
        <v>89.910000000000011</v>
      </c>
      <c r="I130" s="3">
        <v>773.5</v>
      </c>
      <c r="J130" s="3">
        <v>4.9562475072992029</v>
      </c>
      <c r="K130" s="3">
        <v>5.29</v>
      </c>
      <c r="L130" s="35">
        <v>4264486</v>
      </c>
      <c r="M130" s="35">
        <f t="shared" si="4"/>
        <v>-0.3337524927007971</v>
      </c>
    </row>
    <row r="131" spans="1:13" x14ac:dyDescent="0.3">
      <c r="A131" s="6">
        <v>45121</v>
      </c>
      <c r="B131" s="35">
        <v>24.07955474742414</v>
      </c>
      <c r="C131" s="35">
        <v>3.2717805117009169</v>
      </c>
      <c r="D131" s="3">
        <v>10241047.366197906</v>
      </c>
      <c r="E131" s="3">
        <v>3064322.7353692958</v>
      </c>
      <c r="F131" s="3">
        <v>3060505.9423932829</v>
      </c>
      <c r="G131" s="65">
        <v>820</v>
      </c>
      <c r="H131" s="35">
        <v>89.910000000000011</v>
      </c>
      <c r="I131" s="3">
        <v>742.1</v>
      </c>
      <c r="J131" s="3">
        <v>4.9562475072992029</v>
      </c>
      <c r="K131" s="3">
        <v>5.29</v>
      </c>
      <c r="L131" s="35">
        <v>4264486</v>
      </c>
      <c r="M131" s="35">
        <f t="shared" si="4"/>
        <v>-0.3337524927007971</v>
      </c>
    </row>
    <row r="132" spans="1:13" x14ac:dyDescent="0.3">
      <c r="A132" s="6">
        <v>45124</v>
      </c>
      <c r="B132" s="35">
        <v>24.07955474742414</v>
      </c>
      <c r="C132" s="35">
        <v>3.2717805117009169</v>
      </c>
      <c r="D132" s="3">
        <v>10241047.366197906</v>
      </c>
      <c r="E132" s="3">
        <v>3064322.7353692958</v>
      </c>
      <c r="F132" s="3">
        <v>3060505.9423932829</v>
      </c>
      <c r="G132" s="65">
        <v>830</v>
      </c>
      <c r="H132" s="35">
        <v>89.910000000000011</v>
      </c>
      <c r="I132" s="3">
        <v>758.12</v>
      </c>
      <c r="J132" s="3">
        <v>4.9562475072992029</v>
      </c>
      <c r="K132" s="3">
        <v>5.29</v>
      </c>
      <c r="L132" s="35">
        <v>4264486</v>
      </c>
      <c r="M132" s="35">
        <f t="shared" si="4"/>
        <v>-0.3337524927007971</v>
      </c>
    </row>
    <row r="133" spans="1:13" x14ac:dyDescent="0.3">
      <c r="A133" s="6">
        <v>45125</v>
      </c>
      <c r="B133" s="35">
        <v>24.07955474742414</v>
      </c>
      <c r="C133" s="35">
        <v>3.2717805117009169</v>
      </c>
      <c r="D133" s="3">
        <v>10241047.366197906</v>
      </c>
      <c r="E133" s="3">
        <v>3064322.7353692958</v>
      </c>
      <c r="F133" s="3">
        <v>3060505.9423932829</v>
      </c>
      <c r="G133" s="65">
        <v>850</v>
      </c>
      <c r="H133" s="35">
        <v>89.910000000000011</v>
      </c>
      <c r="I133" s="3">
        <v>780</v>
      </c>
      <c r="J133" s="3">
        <v>4.9562475072992029</v>
      </c>
      <c r="K133" s="3">
        <v>5.29</v>
      </c>
      <c r="L133" s="35">
        <v>4264486</v>
      </c>
      <c r="M133" s="35">
        <f t="shared" si="4"/>
        <v>-0.3337524927007971</v>
      </c>
    </row>
    <row r="134" spans="1:13" x14ac:dyDescent="0.3">
      <c r="A134" s="6">
        <v>45126</v>
      </c>
      <c r="B134" s="35">
        <v>24.07955474742414</v>
      </c>
      <c r="C134" s="35">
        <v>3.2717805117009169</v>
      </c>
      <c r="D134" s="3">
        <v>10241047.366197906</v>
      </c>
      <c r="E134" s="3">
        <v>3064322.7353692958</v>
      </c>
      <c r="F134" s="3">
        <v>3060505.9423932829</v>
      </c>
      <c r="G134" s="65">
        <v>860</v>
      </c>
      <c r="H134" s="35">
        <v>89.910000000000011</v>
      </c>
      <c r="I134" s="3">
        <v>756.91</v>
      </c>
      <c r="J134" s="3">
        <v>4.9562475072992029</v>
      </c>
      <c r="K134" s="3">
        <v>5.29</v>
      </c>
      <c r="L134" s="35">
        <v>4264486</v>
      </c>
      <c r="M134" s="35">
        <f t="shared" si="4"/>
        <v>-0.3337524927007971</v>
      </c>
    </row>
    <row r="135" spans="1:13" x14ac:dyDescent="0.3">
      <c r="A135" s="6">
        <v>45127</v>
      </c>
      <c r="B135" s="35">
        <v>24.07955474742414</v>
      </c>
      <c r="C135" s="35">
        <v>3.2717805117009169</v>
      </c>
      <c r="D135" s="3">
        <v>10241047.366197906</v>
      </c>
      <c r="E135" s="3">
        <v>3064322.7353692958</v>
      </c>
      <c r="F135" s="3">
        <v>3060505.9423932829</v>
      </c>
      <c r="G135" s="65">
        <v>860</v>
      </c>
      <c r="H135" s="35">
        <v>89.910000000000011</v>
      </c>
      <c r="I135" s="3">
        <v>773.98</v>
      </c>
      <c r="J135" s="3">
        <v>4.9562475072992029</v>
      </c>
      <c r="K135" s="3">
        <v>5.29</v>
      </c>
      <c r="L135" s="35">
        <v>4264486</v>
      </c>
      <c r="M135" s="35">
        <f t="shared" si="4"/>
        <v>-0.3337524927007971</v>
      </c>
    </row>
    <row r="136" spans="1:13" x14ac:dyDescent="0.3">
      <c r="A136" s="6">
        <v>45128</v>
      </c>
      <c r="B136" s="35">
        <v>24.07955474742414</v>
      </c>
      <c r="C136" s="35">
        <v>3.2717805117009169</v>
      </c>
      <c r="D136" s="3">
        <v>10241047.366197906</v>
      </c>
      <c r="E136" s="3">
        <v>3064322.7353692958</v>
      </c>
      <c r="F136" s="3">
        <v>3060505.9423932829</v>
      </c>
      <c r="G136" s="65">
        <v>860</v>
      </c>
      <c r="H136" s="35">
        <v>89.910000000000011</v>
      </c>
      <c r="I136" s="3">
        <v>776.6</v>
      </c>
      <c r="J136" s="3">
        <v>4.9562475072992029</v>
      </c>
      <c r="K136" s="3">
        <v>5.29</v>
      </c>
      <c r="L136" s="35">
        <v>4264486</v>
      </c>
      <c r="M136" s="35">
        <f t="shared" si="4"/>
        <v>-0.3337524927007971</v>
      </c>
    </row>
    <row r="137" spans="1:13" x14ac:dyDescent="0.3">
      <c r="A137" s="6">
        <v>45131</v>
      </c>
      <c r="B137" s="35">
        <v>24.07955474742414</v>
      </c>
      <c r="C137" s="35">
        <v>3.2717805117009169</v>
      </c>
      <c r="D137" s="3">
        <v>10241047.366197906</v>
      </c>
      <c r="E137" s="3">
        <v>3064322.7353692958</v>
      </c>
      <c r="F137" s="3">
        <v>3060505.9423932829</v>
      </c>
      <c r="G137" s="65">
        <v>870</v>
      </c>
      <c r="H137" s="35">
        <v>89.910000000000011</v>
      </c>
      <c r="I137" s="3">
        <v>770.71</v>
      </c>
      <c r="J137" s="3">
        <v>4.9562475072992029</v>
      </c>
      <c r="K137" s="3">
        <v>5.29</v>
      </c>
      <c r="L137" s="35">
        <v>4264486</v>
      </c>
      <c r="M137" s="35">
        <f t="shared" si="4"/>
        <v>-0.3337524927007971</v>
      </c>
    </row>
    <row r="138" spans="1:13" x14ac:dyDescent="0.3">
      <c r="A138" s="6">
        <v>45132</v>
      </c>
      <c r="B138" s="35">
        <v>24.07955474742414</v>
      </c>
      <c r="C138" s="35">
        <v>3.2717805117009169</v>
      </c>
      <c r="D138" s="3">
        <v>10241047.366197906</v>
      </c>
      <c r="E138" s="3">
        <v>3064322.7353692958</v>
      </c>
      <c r="F138" s="3">
        <v>3060505.9423932829</v>
      </c>
      <c r="G138" s="65">
        <v>870</v>
      </c>
      <c r="H138" s="35">
        <v>89.910000000000011</v>
      </c>
      <c r="I138" s="3">
        <v>738</v>
      </c>
      <c r="J138" s="3">
        <v>4.9562475072992029</v>
      </c>
      <c r="K138" s="3">
        <v>5.29</v>
      </c>
      <c r="L138" s="35">
        <v>4264486</v>
      </c>
      <c r="M138" s="35">
        <f t="shared" si="4"/>
        <v>-0.3337524927007971</v>
      </c>
    </row>
    <row r="139" spans="1:13" x14ac:dyDescent="0.3">
      <c r="A139" s="6">
        <v>45133</v>
      </c>
      <c r="B139" s="35">
        <v>24.07955474742414</v>
      </c>
      <c r="C139" s="35">
        <v>3.2717805117009169</v>
      </c>
      <c r="D139" s="3">
        <v>10241047.366197906</v>
      </c>
      <c r="E139" s="3">
        <v>3064322.7353692958</v>
      </c>
      <c r="F139" s="3">
        <v>3060505.9423932829</v>
      </c>
      <c r="G139" s="65">
        <v>870</v>
      </c>
      <c r="H139" s="35">
        <v>89.910000000000011</v>
      </c>
      <c r="I139" s="3">
        <v>738.22</v>
      </c>
      <c r="J139" s="3">
        <v>4.9562475072992029</v>
      </c>
      <c r="K139" s="3">
        <v>5.29</v>
      </c>
      <c r="L139" s="35">
        <v>4264486</v>
      </c>
      <c r="M139" s="35">
        <f t="shared" si="4"/>
        <v>-0.3337524927007971</v>
      </c>
    </row>
    <row r="140" spans="1:13" x14ac:dyDescent="0.3">
      <c r="A140" s="6">
        <v>45134</v>
      </c>
      <c r="B140" s="35">
        <v>24.07955474742414</v>
      </c>
      <c r="C140" s="35">
        <v>3.2717805117009169</v>
      </c>
      <c r="D140" s="3">
        <v>10241047.366197906</v>
      </c>
      <c r="E140" s="3">
        <v>3064322.7353692958</v>
      </c>
      <c r="F140" s="3">
        <v>3060505.9423932829</v>
      </c>
      <c r="G140" s="65">
        <v>870</v>
      </c>
      <c r="H140" s="35">
        <v>89.910000000000011</v>
      </c>
      <c r="I140" s="3">
        <v>773.25</v>
      </c>
      <c r="J140" s="3">
        <v>4.9562475072992029</v>
      </c>
      <c r="K140" s="3">
        <v>5.29</v>
      </c>
      <c r="L140" s="35">
        <v>4264486</v>
      </c>
      <c r="M140" s="35">
        <f t="shared" si="4"/>
        <v>-0.3337524927007971</v>
      </c>
    </row>
    <row r="141" spans="1:13" x14ac:dyDescent="0.3">
      <c r="A141" s="6">
        <v>45135</v>
      </c>
      <c r="B141" s="35">
        <v>24.07955474742414</v>
      </c>
      <c r="C141" s="35">
        <v>3.2717805117009169</v>
      </c>
      <c r="D141" s="3">
        <v>10241047.366197906</v>
      </c>
      <c r="E141" s="3">
        <v>3064322.7353692958</v>
      </c>
      <c r="F141" s="3">
        <v>3060505.9423932829</v>
      </c>
      <c r="G141" s="65">
        <v>870</v>
      </c>
      <c r="H141" s="35">
        <v>89.910000000000011</v>
      </c>
      <c r="I141" s="3">
        <v>755.08</v>
      </c>
      <c r="J141" s="3">
        <v>4.9562475072992029</v>
      </c>
      <c r="K141" s="3">
        <v>5.29</v>
      </c>
      <c r="L141" s="35">
        <v>4264486</v>
      </c>
      <c r="M141" s="35">
        <f t="shared" si="4"/>
        <v>-0.3337524927007971</v>
      </c>
    </row>
    <row r="142" spans="1:13" x14ac:dyDescent="0.3">
      <c r="A142" s="6">
        <v>45138</v>
      </c>
      <c r="B142" s="35">
        <v>24.07955474742414</v>
      </c>
      <c r="C142" s="35">
        <v>3.2717805117009169</v>
      </c>
      <c r="D142" s="3">
        <v>10241047.366197906</v>
      </c>
      <c r="E142" s="3">
        <v>3064322.7353692958</v>
      </c>
      <c r="F142" s="3">
        <v>3060505.9423932829</v>
      </c>
      <c r="G142" s="65">
        <v>870</v>
      </c>
      <c r="H142" s="35">
        <v>89.910000000000011</v>
      </c>
      <c r="I142" s="3">
        <v>775.31</v>
      </c>
      <c r="J142" s="3">
        <v>4.9562475072992029</v>
      </c>
      <c r="K142" s="3">
        <v>5.29</v>
      </c>
      <c r="L142" s="35">
        <v>4264486</v>
      </c>
      <c r="M142" s="35">
        <f t="shared" si="4"/>
        <v>-0.3337524927007971</v>
      </c>
    </row>
    <row r="143" spans="1:13" x14ac:dyDescent="0.3">
      <c r="A143" s="6">
        <v>45139</v>
      </c>
      <c r="B143" s="35">
        <v>25.797840371611457</v>
      </c>
      <c r="C143" s="35">
        <v>3.7187213126971042</v>
      </c>
      <c r="D143" s="3">
        <v>13935019.440663435</v>
      </c>
      <c r="E143" s="3">
        <v>3505527.6757053304</v>
      </c>
      <c r="F143" s="3">
        <v>3598228.2041214257</v>
      </c>
      <c r="G143" s="65">
        <v>880</v>
      </c>
      <c r="H143" s="35">
        <v>89.910000000000011</v>
      </c>
      <c r="I143" s="3">
        <v>755.27</v>
      </c>
      <c r="J143" s="3">
        <v>4.9562475072992029</v>
      </c>
      <c r="K143" s="3">
        <v>5.29</v>
      </c>
      <c r="L143" s="35">
        <v>4264486</v>
      </c>
      <c r="M143" s="35">
        <f>J143-K143</f>
        <v>-0.3337524927007971</v>
      </c>
    </row>
    <row r="144" spans="1:13" x14ac:dyDescent="0.3">
      <c r="A144" s="6">
        <v>45140</v>
      </c>
      <c r="B144" s="35">
        <v>25.797840371611457</v>
      </c>
      <c r="C144" s="35">
        <v>3.7187213126971042</v>
      </c>
      <c r="D144" s="3">
        <v>13935019.440663435</v>
      </c>
      <c r="E144" s="3">
        <v>3505527.6757053304</v>
      </c>
      <c r="F144" s="3">
        <v>3598228.2041214257</v>
      </c>
      <c r="G144" s="65">
        <v>880</v>
      </c>
      <c r="H144" s="35">
        <v>89.910000000000011</v>
      </c>
      <c r="I144" s="3">
        <v>745.19</v>
      </c>
      <c r="J144" s="3">
        <v>4.9562475072992029</v>
      </c>
      <c r="K144" s="3">
        <v>5.29</v>
      </c>
      <c r="L144" s="35">
        <v>4264486</v>
      </c>
      <c r="M144" s="35">
        <f t="shared" ref="M144:M165" si="5">J144-K144</f>
        <v>-0.3337524927007971</v>
      </c>
    </row>
    <row r="145" spans="1:13" x14ac:dyDescent="0.3">
      <c r="A145" s="6">
        <v>45141</v>
      </c>
      <c r="B145" s="35">
        <v>25.797840371611457</v>
      </c>
      <c r="C145" s="35">
        <v>3.7187213126971042</v>
      </c>
      <c r="D145" s="3">
        <v>13935019.440663435</v>
      </c>
      <c r="E145" s="3">
        <v>3505527.6757053304</v>
      </c>
      <c r="F145" s="3">
        <v>3598228.2041214257</v>
      </c>
      <c r="G145" s="65">
        <v>880</v>
      </c>
      <c r="H145" s="35">
        <v>89.910000000000011</v>
      </c>
      <c r="I145" s="3">
        <v>756.21</v>
      </c>
      <c r="J145" s="3">
        <v>4.9562475072992029</v>
      </c>
      <c r="K145" s="3">
        <v>5.29</v>
      </c>
      <c r="L145" s="35">
        <v>4264486</v>
      </c>
      <c r="M145" s="35">
        <f t="shared" si="5"/>
        <v>-0.3337524927007971</v>
      </c>
    </row>
    <row r="146" spans="1:13" x14ac:dyDescent="0.3">
      <c r="A146" s="6">
        <v>45142</v>
      </c>
      <c r="B146" s="35">
        <v>25.797840371611457</v>
      </c>
      <c r="C146" s="35">
        <v>3.7187213126971042</v>
      </c>
      <c r="D146" s="3">
        <v>13935019.440663435</v>
      </c>
      <c r="E146" s="3">
        <v>3505527.6757053304</v>
      </c>
      <c r="F146" s="3">
        <v>3598228.2041214257</v>
      </c>
      <c r="G146" s="65">
        <v>890</v>
      </c>
      <c r="H146" s="35">
        <v>89.910000000000011</v>
      </c>
      <c r="I146" s="3">
        <v>775.2</v>
      </c>
      <c r="J146" s="3">
        <v>4.9562475072992029</v>
      </c>
      <c r="K146" s="3">
        <v>5.29</v>
      </c>
      <c r="L146" s="35">
        <v>4264486</v>
      </c>
      <c r="M146" s="35">
        <f t="shared" si="5"/>
        <v>-0.3337524927007971</v>
      </c>
    </row>
    <row r="147" spans="1:13" x14ac:dyDescent="0.3">
      <c r="A147" s="6">
        <v>45145</v>
      </c>
      <c r="B147" s="35">
        <v>25.797840371611457</v>
      </c>
      <c r="C147" s="35">
        <v>3.7187213126971042</v>
      </c>
      <c r="D147" s="3">
        <v>13935019.440663435</v>
      </c>
      <c r="E147" s="3">
        <v>3505527.6757053304</v>
      </c>
      <c r="F147" s="3">
        <v>3598228.2041214257</v>
      </c>
      <c r="G147" s="65">
        <v>890</v>
      </c>
      <c r="H147" s="35">
        <v>89.910000000000011</v>
      </c>
      <c r="I147" s="3">
        <v>741.85</v>
      </c>
      <c r="J147" s="3">
        <v>4.9562475072992029</v>
      </c>
      <c r="K147" s="3">
        <v>5.29</v>
      </c>
      <c r="L147" s="35">
        <v>4264486</v>
      </c>
      <c r="M147" s="35">
        <f t="shared" si="5"/>
        <v>-0.3337524927007971</v>
      </c>
    </row>
    <row r="148" spans="1:13" x14ac:dyDescent="0.3">
      <c r="A148" s="6">
        <v>45146</v>
      </c>
      <c r="B148" s="35">
        <v>25.797840371611457</v>
      </c>
      <c r="C148" s="35">
        <v>3.7187213126971042</v>
      </c>
      <c r="D148" s="3">
        <v>13935019.440663435</v>
      </c>
      <c r="E148" s="3">
        <v>3505527.6757053304</v>
      </c>
      <c r="F148" s="3">
        <v>3598228.2041214257</v>
      </c>
      <c r="G148" s="65">
        <v>905</v>
      </c>
      <c r="H148" s="35">
        <v>89.910000000000011</v>
      </c>
      <c r="I148" s="3">
        <v>773.54</v>
      </c>
      <c r="J148" s="3">
        <v>4.9562475072992029</v>
      </c>
      <c r="K148" s="3">
        <v>5.29</v>
      </c>
      <c r="L148" s="35">
        <v>4264486</v>
      </c>
      <c r="M148" s="35">
        <f t="shared" si="5"/>
        <v>-0.3337524927007971</v>
      </c>
    </row>
    <row r="149" spans="1:13" x14ac:dyDescent="0.3">
      <c r="A149" s="6">
        <v>45147</v>
      </c>
      <c r="B149" s="35">
        <v>25.797840371611457</v>
      </c>
      <c r="C149" s="35">
        <v>3.7187213126971042</v>
      </c>
      <c r="D149" s="3">
        <v>13935019.440663435</v>
      </c>
      <c r="E149" s="3">
        <v>3505527.6757053304</v>
      </c>
      <c r="F149" s="3">
        <v>3598228.2041214257</v>
      </c>
      <c r="G149" s="65">
        <v>930</v>
      </c>
      <c r="H149" s="35">
        <v>89.910000000000011</v>
      </c>
      <c r="I149" s="3">
        <v>765.83</v>
      </c>
      <c r="J149" s="3">
        <v>4.9562475072992029</v>
      </c>
      <c r="K149" s="3">
        <v>5.29</v>
      </c>
      <c r="L149" s="35">
        <v>4264486</v>
      </c>
      <c r="M149" s="35">
        <f t="shared" si="5"/>
        <v>-0.3337524927007971</v>
      </c>
    </row>
    <row r="150" spans="1:13" x14ac:dyDescent="0.3">
      <c r="A150" s="6">
        <v>45148</v>
      </c>
      <c r="B150" s="35">
        <v>25.797840371611457</v>
      </c>
      <c r="C150" s="35">
        <v>3.7187213126971042</v>
      </c>
      <c r="D150" s="3">
        <v>13935019.440663435</v>
      </c>
      <c r="E150" s="3">
        <v>3505527.6757053304</v>
      </c>
      <c r="F150" s="3">
        <v>3598228.2041214257</v>
      </c>
      <c r="G150" s="65">
        <v>930</v>
      </c>
      <c r="H150" s="35">
        <v>89.910000000000011</v>
      </c>
      <c r="I150" s="3">
        <v>776.8</v>
      </c>
      <c r="J150" s="3">
        <v>4.9562475072992029</v>
      </c>
      <c r="K150" s="3">
        <v>5.29</v>
      </c>
      <c r="L150" s="35">
        <v>4264486</v>
      </c>
      <c r="M150" s="35">
        <f t="shared" si="5"/>
        <v>-0.3337524927007971</v>
      </c>
    </row>
    <row r="151" spans="1:13" x14ac:dyDescent="0.3">
      <c r="A151" s="6">
        <v>45149</v>
      </c>
      <c r="B151" s="35">
        <v>25.797840371611457</v>
      </c>
      <c r="C151" s="35">
        <v>3.7187213126971042</v>
      </c>
      <c r="D151" s="3">
        <v>13935019.440663435</v>
      </c>
      <c r="E151" s="3">
        <v>3505527.6757053304</v>
      </c>
      <c r="F151" s="3">
        <v>3598228.2041214257</v>
      </c>
      <c r="G151" s="65">
        <v>930</v>
      </c>
      <c r="H151" s="35">
        <v>89.910000000000011</v>
      </c>
      <c r="I151" s="3">
        <v>759.2</v>
      </c>
      <c r="J151" s="3">
        <v>4.9562475072992029</v>
      </c>
      <c r="K151" s="3">
        <v>5.29</v>
      </c>
      <c r="L151" s="35">
        <v>4264486</v>
      </c>
      <c r="M151" s="35">
        <f t="shared" si="5"/>
        <v>-0.3337524927007971</v>
      </c>
    </row>
    <row r="152" spans="1:13" x14ac:dyDescent="0.3">
      <c r="A152" s="6">
        <v>45152</v>
      </c>
      <c r="B152" s="35">
        <v>25.797840371611457</v>
      </c>
      <c r="C152" s="35">
        <v>3.7187213126971042</v>
      </c>
      <c r="D152" s="3">
        <v>13935019.440663435</v>
      </c>
      <c r="E152" s="3">
        <v>3505527.6757053304</v>
      </c>
      <c r="F152" s="3">
        <v>3598228.2041214257</v>
      </c>
      <c r="G152" s="65">
        <v>925</v>
      </c>
      <c r="H152" s="35">
        <v>89.910000000000011</v>
      </c>
      <c r="I152" s="3">
        <v>746.86</v>
      </c>
      <c r="J152" s="3">
        <v>4.9562475072992029</v>
      </c>
      <c r="K152" s="3">
        <v>5.29</v>
      </c>
      <c r="L152" s="35">
        <v>4264486</v>
      </c>
      <c r="M152" s="35">
        <f t="shared" si="5"/>
        <v>-0.3337524927007971</v>
      </c>
    </row>
    <row r="153" spans="1:13" x14ac:dyDescent="0.3">
      <c r="A153" s="6">
        <v>45153</v>
      </c>
      <c r="B153" s="35">
        <v>25.797840371611457</v>
      </c>
      <c r="C153" s="35">
        <v>3.7187213126971042</v>
      </c>
      <c r="D153" s="3">
        <v>13935019.440663435</v>
      </c>
      <c r="E153" s="3">
        <v>3505527.6757053304</v>
      </c>
      <c r="F153" s="3">
        <v>3598228.2041214257</v>
      </c>
      <c r="G153" s="65">
        <v>880</v>
      </c>
      <c r="H153" s="35">
        <v>89.910000000000011</v>
      </c>
      <c r="I153" s="3">
        <v>778.8</v>
      </c>
      <c r="J153" s="3">
        <v>4.9562475072992029</v>
      </c>
      <c r="K153" s="3">
        <v>5.29</v>
      </c>
      <c r="L153" s="35">
        <v>4264486</v>
      </c>
      <c r="M153" s="35">
        <f t="shared" si="5"/>
        <v>-0.3337524927007971</v>
      </c>
    </row>
    <row r="154" spans="1:13" x14ac:dyDescent="0.3">
      <c r="A154" s="6">
        <v>45154</v>
      </c>
      <c r="B154" s="35">
        <v>25.797840371611457</v>
      </c>
      <c r="C154" s="35">
        <v>3.7187213126971042</v>
      </c>
      <c r="D154" s="3">
        <v>13935019.440663435</v>
      </c>
      <c r="E154" s="3">
        <v>3505527.6757053304</v>
      </c>
      <c r="F154" s="3">
        <v>3598228.2041214257</v>
      </c>
      <c r="G154" s="65">
        <v>870</v>
      </c>
      <c r="H154" s="35">
        <v>89.910000000000011</v>
      </c>
      <c r="I154" s="3">
        <v>848.12</v>
      </c>
      <c r="J154" s="3">
        <v>4.9562475072992029</v>
      </c>
      <c r="K154" s="3">
        <v>5.29</v>
      </c>
      <c r="L154" s="35">
        <v>4264486</v>
      </c>
      <c r="M154" s="35">
        <f t="shared" si="5"/>
        <v>-0.3337524927007971</v>
      </c>
    </row>
    <row r="155" spans="1:13" x14ac:dyDescent="0.3">
      <c r="A155" s="6">
        <v>45155</v>
      </c>
      <c r="B155" s="35">
        <v>25.797840371611457</v>
      </c>
      <c r="C155" s="35">
        <v>3.7187213126971042</v>
      </c>
      <c r="D155" s="3">
        <v>13935019.440663435</v>
      </c>
      <c r="E155" s="3">
        <v>3505527.6757053304</v>
      </c>
      <c r="F155" s="3">
        <v>3598228.2041214257</v>
      </c>
      <c r="G155" s="65">
        <v>840</v>
      </c>
      <c r="H155" s="35">
        <v>89.910000000000011</v>
      </c>
      <c r="I155" s="3">
        <v>790.68</v>
      </c>
      <c r="J155" s="3">
        <v>4.9562475072992029</v>
      </c>
      <c r="K155" s="3">
        <v>5.29</v>
      </c>
      <c r="L155" s="35">
        <v>4264486</v>
      </c>
      <c r="M155" s="35">
        <f t="shared" si="5"/>
        <v>-0.3337524927007971</v>
      </c>
    </row>
    <row r="156" spans="1:13" x14ac:dyDescent="0.3">
      <c r="A156" s="6">
        <v>45156</v>
      </c>
      <c r="B156" s="35">
        <v>25.797840371611457</v>
      </c>
      <c r="C156" s="35">
        <v>3.7187213126971042</v>
      </c>
      <c r="D156" s="3">
        <v>13935019.440663435</v>
      </c>
      <c r="E156" s="3">
        <v>3505527.6757053304</v>
      </c>
      <c r="F156" s="3">
        <v>3598228.2041214257</v>
      </c>
      <c r="G156" s="65">
        <v>870</v>
      </c>
      <c r="H156" s="35">
        <v>89.910000000000011</v>
      </c>
      <c r="I156" s="3">
        <v>782.68</v>
      </c>
      <c r="J156" s="3">
        <v>4.9562475072992029</v>
      </c>
      <c r="K156" s="3">
        <v>5.29</v>
      </c>
      <c r="L156" s="35">
        <v>4264486</v>
      </c>
      <c r="M156" s="35">
        <f t="shared" si="5"/>
        <v>-0.3337524927007971</v>
      </c>
    </row>
    <row r="157" spans="1:13" x14ac:dyDescent="0.3">
      <c r="A157" s="6">
        <v>45159</v>
      </c>
      <c r="B157" s="35">
        <v>25.797840371611457</v>
      </c>
      <c r="C157" s="35">
        <v>3.7187213126971042</v>
      </c>
      <c r="D157" s="3">
        <v>13935019.440663435</v>
      </c>
      <c r="E157" s="3">
        <v>3505527.6757053304</v>
      </c>
      <c r="F157" s="3">
        <v>3598228.2041214257</v>
      </c>
      <c r="G157" s="65">
        <v>890</v>
      </c>
      <c r="H157" s="35">
        <v>89.910000000000011</v>
      </c>
      <c r="I157" s="3">
        <v>808.27</v>
      </c>
      <c r="J157" s="3">
        <v>4.9562475072992029</v>
      </c>
      <c r="K157" s="3">
        <v>5.29</v>
      </c>
      <c r="L157" s="35">
        <v>4264486</v>
      </c>
      <c r="M157" s="35">
        <f t="shared" si="5"/>
        <v>-0.3337524927007971</v>
      </c>
    </row>
    <row r="158" spans="1:13" x14ac:dyDescent="0.3">
      <c r="A158" s="6">
        <v>45160</v>
      </c>
      <c r="B158" s="35">
        <v>25.797840371611457</v>
      </c>
      <c r="C158" s="35">
        <v>3.7187213126971042</v>
      </c>
      <c r="D158" s="3">
        <v>13935019.440663435</v>
      </c>
      <c r="E158" s="3">
        <v>3505527.6757053304</v>
      </c>
      <c r="F158" s="3">
        <v>3598228.2041214257</v>
      </c>
      <c r="G158" s="65">
        <v>900</v>
      </c>
      <c r="H158" s="35">
        <v>89.910000000000011</v>
      </c>
      <c r="I158" s="3">
        <v>793.34</v>
      </c>
      <c r="J158" s="3">
        <v>4.9562475072992029</v>
      </c>
      <c r="K158" s="3">
        <v>5.29</v>
      </c>
      <c r="L158" s="35">
        <v>4264486</v>
      </c>
      <c r="M158" s="35">
        <f t="shared" si="5"/>
        <v>-0.3337524927007971</v>
      </c>
    </row>
    <row r="159" spans="1:13" x14ac:dyDescent="0.3">
      <c r="A159" s="6">
        <v>45161</v>
      </c>
      <c r="B159" s="35">
        <v>25.797840371611457</v>
      </c>
      <c r="C159" s="35">
        <v>3.7187213126971042</v>
      </c>
      <c r="D159" s="3">
        <v>13935019.440663435</v>
      </c>
      <c r="E159" s="3">
        <v>3505527.6757053304</v>
      </c>
      <c r="F159" s="3">
        <v>3598228.2041214257</v>
      </c>
      <c r="G159" s="65">
        <v>900</v>
      </c>
      <c r="H159" s="35">
        <v>89.910000000000011</v>
      </c>
      <c r="I159" s="3">
        <v>847.77</v>
      </c>
      <c r="J159" s="3">
        <v>4.9562475072992029</v>
      </c>
      <c r="K159" s="3">
        <v>5.29</v>
      </c>
      <c r="L159" s="35">
        <v>4264486</v>
      </c>
      <c r="M159" s="35">
        <f t="shared" si="5"/>
        <v>-0.3337524927007971</v>
      </c>
    </row>
    <row r="160" spans="1:13" x14ac:dyDescent="0.3">
      <c r="A160" s="6">
        <v>45162</v>
      </c>
      <c r="B160" s="35">
        <v>25.797840371611457</v>
      </c>
      <c r="C160" s="35">
        <v>3.7187213126971042</v>
      </c>
      <c r="D160" s="3">
        <v>13935019.440663435</v>
      </c>
      <c r="E160" s="3">
        <v>3505527.6757053304</v>
      </c>
      <c r="F160" s="3">
        <v>3598228.2041214257</v>
      </c>
      <c r="G160" s="65">
        <v>910</v>
      </c>
      <c r="H160" s="35">
        <v>89.910000000000011</v>
      </c>
      <c r="I160" s="3">
        <v>801.1</v>
      </c>
      <c r="J160" s="3">
        <v>4.9562475072992029</v>
      </c>
      <c r="K160" s="3">
        <v>5.29</v>
      </c>
      <c r="L160" s="35">
        <v>4264486</v>
      </c>
      <c r="M160" s="35">
        <f t="shared" si="5"/>
        <v>-0.3337524927007971</v>
      </c>
    </row>
    <row r="161" spans="1:13" x14ac:dyDescent="0.3">
      <c r="A161" s="6">
        <v>45163</v>
      </c>
      <c r="B161" s="35">
        <v>25.797840371611457</v>
      </c>
      <c r="C161" s="35">
        <v>3.7187213126971042</v>
      </c>
      <c r="D161" s="3">
        <v>13935019.440663435</v>
      </c>
      <c r="E161" s="3">
        <v>3505527.6757053304</v>
      </c>
      <c r="F161" s="3">
        <v>3598228.2041214257</v>
      </c>
      <c r="G161" s="65">
        <v>910</v>
      </c>
      <c r="H161" s="35">
        <v>89.910000000000011</v>
      </c>
      <c r="I161" s="3">
        <v>837.49</v>
      </c>
      <c r="J161" s="3">
        <v>4.9562475072992029</v>
      </c>
      <c r="K161" s="3">
        <v>5.29</v>
      </c>
      <c r="L161" s="35">
        <v>4264486</v>
      </c>
      <c r="M161" s="35">
        <f t="shared" si="5"/>
        <v>-0.3337524927007971</v>
      </c>
    </row>
    <row r="162" spans="1:13" x14ac:dyDescent="0.3">
      <c r="A162" s="6">
        <v>45166</v>
      </c>
      <c r="B162" s="35">
        <v>25.797840371611457</v>
      </c>
      <c r="C162" s="35">
        <v>3.7187213126971042</v>
      </c>
      <c r="D162" s="3">
        <v>13935019.440663435</v>
      </c>
      <c r="E162" s="3">
        <v>3505527.6757053304</v>
      </c>
      <c r="F162" s="3">
        <v>3598228.2041214257</v>
      </c>
      <c r="G162" s="65">
        <v>920</v>
      </c>
      <c r="H162" s="35">
        <v>89.910000000000011</v>
      </c>
      <c r="I162" s="3">
        <v>789.94</v>
      </c>
      <c r="J162" s="3">
        <v>4.9562475072992029</v>
      </c>
      <c r="K162" s="3">
        <v>5.29</v>
      </c>
      <c r="L162" s="35">
        <v>4264486</v>
      </c>
      <c r="M162" s="35">
        <f t="shared" si="5"/>
        <v>-0.3337524927007971</v>
      </c>
    </row>
    <row r="163" spans="1:13" x14ac:dyDescent="0.3">
      <c r="A163" s="6">
        <v>45167</v>
      </c>
      <c r="B163" s="35">
        <v>25.797840371611457</v>
      </c>
      <c r="C163" s="35">
        <v>3.7187213126971042</v>
      </c>
      <c r="D163" s="3">
        <v>13935019.440663435</v>
      </c>
      <c r="E163" s="3">
        <v>3505527.6757053304</v>
      </c>
      <c r="F163" s="3">
        <v>3598228.2041214257</v>
      </c>
      <c r="G163" s="65">
        <v>920</v>
      </c>
      <c r="H163" s="35">
        <v>89.910000000000011</v>
      </c>
      <c r="I163" s="3">
        <v>993.82</v>
      </c>
      <c r="J163" s="3">
        <v>4.9562475072992029</v>
      </c>
      <c r="K163" s="3">
        <v>5.29</v>
      </c>
      <c r="L163" s="35">
        <v>4264486</v>
      </c>
      <c r="M163" s="35">
        <f t="shared" si="5"/>
        <v>-0.3337524927007971</v>
      </c>
    </row>
    <row r="164" spans="1:13" x14ac:dyDescent="0.3">
      <c r="A164" s="6">
        <v>45168</v>
      </c>
      <c r="B164" s="35">
        <v>25.797840371611457</v>
      </c>
      <c r="C164" s="35">
        <v>3.7187213126971042</v>
      </c>
      <c r="D164" s="3">
        <v>13935019.440663435</v>
      </c>
      <c r="E164" s="3">
        <v>3505527.6757053304</v>
      </c>
      <c r="F164" s="3">
        <v>3598228.2041214257</v>
      </c>
      <c r="G164" s="65">
        <v>920</v>
      </c>
      <c r="H164" s="35">
        <v>89.910000000000011</v>
      </c>
      <c r="I164" s="3">
        <v>815.32</v>
      </c>
      <c r="J164" s="3">
        <v>4.9562475072992029</v>
      </c>
      <c r="K164" s="3">
        <v>5.29</v>
      </c>
      <c r="L164" s="35">
        <v>4264486</v>
      </c>
      <c r="M164" s="35">
        <f t="shared" si="5"/>
        <v>-0.3337524927007971</v>
      </c>
    </row>
    <row r="165" spans="1:13" x14ac:dyDescent="0.3">
      <c r="A165" s="6">
        <v>45169</v>
      </c>
      <c r="B165" s="35">
        <v>25.797840371611457</v>
      </c>
      <c r="C165" s="35">
        <v>3.7187213126971042</v>
      </c>
      <c r="D165" s="3">
        <v>13935019.440663435</v>
      </c>
      <c r="E165" s="3">
        <v>3505527.6757053304</v>
      </c>
      <c r="F165" s="3">
        <v>3598228.2041214257</v>
      </c>
      <c r="G165" s="65">
        <v>920</v>
      </c>
      <c r="H165" s="35">
        <v>89.910000000000011</v>
      </c>
      <c r="I165" s="3">
        <v>786.02</v>
      </c>
      <c r="J165" s="3">
        <v>4.9562475072992029</v>
      </c>
      <c r="K165" s="3">
        <v>5.29</v>
      </c>
      <c r="L165" s="35">
        <v>4264486</v>
      </c>
      <c r="M165" s="35">
        <f t="shared" si="5"/>
        <v>-0.3337524927007971</v>
      </c>
    </row>
    <row r="166" spans="1:13" x14ac:dyDescent="0.3">
      <c r="A166" s="6">
        <v>45170</v>
      </c>
      <c r="B166" s="35">
        <v>26.715831832083211</v>
      </c>
      <c r="C166" s="35">
        <v>3.6940551594278226</v>
      </c>
      <c r="D166" s="3">
        <v>12537895.820829678</v>
      </c>
      <c r="E166" s="3">
        <v>3895586.0785892452</v>
      </c>
      <c r="F166" s="3">
        <v>2793464.2300550621</v>
      </c>
      <c r="G166" s="65">
        <v>920</v>
      </c>
      <c r="H166" s="35">
        <v>89.910000000000011</v>
      </c>
      <c r="I166" s="3">
        <v>793.28</v>
      </c>
      <c r="J166" s="3">
        <v>4.9562475072992029</v>
      </c>
      <c r="K166" s="3">
        <v>5.29</v>
      </c>
      <c r="L166" s="35">
        <v>4264486</v>
      </c>
      <c r="M166" s="35">
        <f>J166-K166</f>
        <v>-0.3337524927007971</v>
      </c>
    </row>
    <row r="167" spans="1:13" x14ac:dyDescent="0.3">
      <c r="A167" s="6">
        <v>45173</v>
      </c>
      <c r="B167" s="35">
        <v>26.715831832083211</v>
      </c>
      <c r="C167" s="35">
        <v>3.6940551594278226</v>
      </c>
      <c r="D167" s="3">
        <v>12537895.820829678</v>
      </c>
      <c r="E167" s="3">
        <v>3895586.0785892452</v>
      </c>
      <c r="F167" s="3">
        <v>2793464.2300550621</v>
      </c>
      <c r="G167" s="65">
        <v>920</v>
      </c>
      <c r="H167" s="35">
        <v>89.910000000000011</v>
      </c>
      <c r="I167" s="3">
        <v>776.14</v>
      </c>
      <c r="J167" s="3">
        <v>4.9562475072992029</v>
      </c>
      <c r="K167" s="3">
        <v>5.29</v>
      </c>
      <c r="L167" s="35">
        <v>4264486</v>
      </c>
      <c r="M167" s="35">
        <f t="shared" ref="M167:M185" si="6">J167-K167</f>
        <v>-0.3337524927007971</v>
      </c>
    </row>
    <row r="168" spans="1:13" x14ac:dyDescent="0.3">
      <c r="A168" s="6">
        <v>45174</v>
      </c>
      <c r="B168" s="35">
        <v>26.715831832083211</v>
      </c>
      <c r="C168" s="35">
        <v>3.6940551594278226</v>
      </c>
      <c r="D168" s="3">
        <v>12537895.820829678</v>
      </c>
      <c r="E168" s="3">
        <v>3895586.0785892452</v>
      </c>
      <c r="F168" s="3">
        <v>2793464.2300550621</v>
      </c>
      <c r="G168" s="65">
        <v>925</v>
      </c>
      <c r="H168" s="35">
        <v>89.910000000000011</v>
      </c>
      <c r="I168" s="3">
        <v>809.02</v>
      </c>
      <c r="J168" s="3">
        <v>4.9562475072992029</v>
      </c>
      <c r="K168" s="3">
        <v>5.29</v>
      </c>
      <c r="L168" s="35">
        <v>4264486</v>
      </c>
      <c r="M168" s="35">
        <f t="shared" si="6"/>
        <v>-0.3337524927007971</v>
      </c>
    </row>
    <row r="169" spans="1:13" x14ac:dyDescent="0.3">
      <c r="A169" s="6">
        <v>45175</v>
      </c>
      <c r="B169" s="35">
        <v>26.715831832083211</v>
      </c>
      <c r="C169" s="35">
        <v>3.6940551594278226</v>
      </c>
      <c r="D169" s="3">
        <v>12537895.820829678</v>
      </c>
      <c r="E169" s="3">
        <v>3895586.0785892452</v>
      </c>
      <c r="F169" s="3">
        <v>2793464.2300550621</v>
      </c>
      <c r="G169" s="65">
        <v>930</v>
      </c>
      <c r="H169" s="35">
        <v>89.910000000000011</v>
      </c>
      <c r="I169" s="3">
        <v>869.91</v>
      </c>
      <c r="J169" s="3">
        <v>4.9562475072992029</v>
      </c>
      <c r="K169" s="3">
        <v>5.29</v>
      </c>
      <c r="L169" s="35">
        <v>4264486</v>
      </c>
      <c r="M169" s="35">
        <f t="shared" si="6"/>
        <v>-0.3337524927007971</v>
      </c>
    </row>
    <row r="170" spans="1:13" x14ac:dyDescent="0.3">
      <c r="A170" s="6">
        <v>45176</v>
      </c>
      <c r="B170" s="35">
        <v>26.715831832083211</v>
      </c>
      <c r="C170" s="35">
        <v>3.6940551594278226</v>
      </c>
      <c r="D170" s="3">
        <v>12537895.820829678</v>
      </c>
      <c r="E170" s="3">
        <v>3895586.0785892452</v>
      </c>
      <c r="F170" s="3">
        <v>2793464.2300550621</v>
      </c>
      <c r="G170" s="65">
        <v>930</v>
      </c>
      <c r="H170" s="35">
        <v>89.910000000000011</v>
      </c>
      <c r="I170" s="3">
        <v>874.71</v>
      </c>
      <c r="J170" s="3">
        <v>4.9562475072992029</v>
      </c>
      <c r="K170" s="3">
        <v>5.29</v>
      </c>
      <c r="L170" s="35">
        <v>4264486</v>
      </c>
      <c r="M170" s="35">
        <f t="shared" si="6"/>
        <v>-0.3337524927007971</v>
      </c>
    </row>
    <row r="171" spans="1:13" x14ac:dyDescent="0.3">
      <c r="A171" s="6">
        <v>45177</v>
      </c>
      <c r="B171" s="35">
        <v>26.715831832083211</v>
      </c>
      <c r="C171" s="35">
        <v>3.6940551594278226</v>
      </c>
      <c r="D171" s="3">
        <v>12537895.820829678</v>
      </c>
      <c r="E171" s="3">
        <v>3895586.0785892452</v>
      </c>
      <c r="F171" s="3">
        <v>2793464.2300550621</v>
      </c>
      <c r="G171" s="65">
        <v>935</v>
      </c>
      <c r="H171" s="35">
        <v>89.910000000000011</v>
      </c>
      <c r="I171" s="3">
        <v>996.75</v>
      </c>
      <c r="J171" s="3">
        <v>4.9562475072992029</v>
      </c>
      <c r="K171" s="3">
        <v>5.29</v>
      </c>
      <c r="L171" s="35">
        <v>4264486</v>
      </c>
      <c r="M171" s="35">
        <f t="shared" si="6"/>
        <v>-0.3337524927007971</v>
      </c>
    </row>
    <row r="172" spans="1:13" x14ac:dyDescent="0.3">
      <c r="A172" s="6">
        <v>45180</v>
      </c>
      <c r="B172" s="35">
        <v>26.715831832083211</v>
      </c>
      <c r="C172" s="35">
        <v>3.6940551594278226</v>
      </c>
      <c r="D172" s="3">
        <v>12537895.820829678</v>
      </c>
      <c r="E172" s="3">
        <v>3895586.0785892452</v>
      </c>
      <c r="F172" s="3">
        <v>2793464.2300550621</v>
      </c>
      <c r="G172" s="65">
        <v>935</v>
      </c>
      <c r="H172" s="35">
        <v>89.910000000000011</v>
      </c>
      <c r="I172" s="3">
        <v>780.14</v>
      </c>
      <c r="J172" s="3">
        <v>4.9562475072992029</v>
      </c>
      <c r="K172" s="3">
        <v>5.29</v>
      </c>
      <c r="L172" s="35">
        <v>4264486</v>
      </c>
      <c r="M172" s="35">
        <f t="shared" si="6"/>
        <v>-0.3337524927007971</v>
      </c>
    </row>
    <row r="173" spans="1:13" x14ac:dyDescent="0.3">
      <c r="A173" s="6">
        <v>45181</v>
      </c>
      <c r="B173" s="35">
        <v>26.715831832083211</v>
      </c>
      <c r="C173" s="35">
        <v>3.6940551594278226</v>
      </c>
      <c r="D173" s="3">
        <v>12537895.820829678</v>
      </c>
      <c r="E173" s="3">
        <v>3895586.0785892452</v>
      </c>
      <c r="F173" s="3">
        <v>2793464.2300550621</v>
      </c>
      <c r="G173" s="65">
        <v>935</v>
      </c>
      <c r="H173" s="35">
        <v>89.910000000000011</v>
      </c>
      <c r="I173" s="3">
        <v>780.83</v>
      </c>
      <c r="J173" s="3">
        <v>4.9562475072992029</v>
      </c>
      <c r="K173" s="3">
        <v>5.29</v>
      </c>
      <c r="L173" s="35">
        <v>4264486</v>
      </c>
      <c r="M173" s="35">
        <f t="shared" si="6"/>
        <v>-0.3337524927007971</v>
      </c>
    </row>
    <row r="174" spans="1:13" x14ac:dyDescent="0.3">
      <c r="A174" s="6">
        <v>45182</v>
      </c>
      <c r="B174" s="35">
        <v>26.715831832083211</v>
      </c>
      <c r="C174" s="35">
        <v>3.6940551594278226</v>
      </c>
      <c r="D174" s="3">
        <v>12537895.820829678</v>
      </c>
      <c r="E174" s="3">
        <v>3895586.0785892452</v>
      </c>
      <c r="F174" s="3">
        <v>2793464.2300550621</v>
      </c>
      <c r="G174" s="65">
        <v>940</v>
      </c>
      <c r="H174" s="35">
        <v>89.910000000000011</v>
      </c>
      <c r="I174" s="3">
        <v>850.22</v>
      </c>
      <c r="J174" s="3">
        <v>4.9562475072992029</v>
      </c>
      <c r="K174" s="3">
        <v>5.29</v>
      </c>
      <c r="L174" s="35">
        <v>4264486</v>
      </c>
      <c r="M174" s="35">
        <f t="shared" si="6"/>
        <v>-0.3337524927007971</v>
      </c>
    </row>
    <row r="175" spans="1:13" x14ac:dyDescent="0.3">
      <c r="A175" s="6">
        <v>45183</v>
      </c>
      <c r="B175" s="35">
        <v>26.715831832083211</v>
      </c>
      <c r="C175" s="35">
        <v>3.6940551594278226</v>
      </c>
      <c r="D175" s="3">
        <v>12537895.820829678</v>
      </c>
      <c r="E175" s="3">
        <v>3895586.0785892452</v>
      </c>
      <c r="F175" s="3">
        <v>2793464.2300550621</v>
      </c>
      <c r="G175" s="65">
        <v>940</v>
      </c>
      <c r="H175" s="35">
        <v>89.910000000000011</v>
      </c>
      <c r="I175" s="3">
        <v>818.99</v>
      </c>
      <c r="J175" s="3">
        <v>4.9562475072992029</v>
      </c>
      <c r="K175" s="3">
        <v>5.29</v>
      </c>
      <c r="L175" s="35">
        <v>4264486</v>
      </c>
      <c r="M175" s="35">
        <f t="shared" si="6"/>
        <v>-0.3337524927007971</v>
      </c>
    </row>
    <row r="176" spans="1:13" x14ac:dyDescent="0.3">
      <c r="A176" s="6">
        <v>45184</v>
      </c>
      <c r="B176" s="35">
        <v>26.715831832083211</v>
      </c>
      <c r="C176" s="35">
        <v>3.6940551594278226</v>
      </c>
      <c r="D176" s="3">
        <v>12537895.820829678</v>
      </c>
      <c r="E176" s="3">
        <v>3895586.0785892452</v>
      </c>
      <c r="F176" s="3">
        <v>2793464.2300550621</v>
      </c>
      <c r="G176" s="65">
        <v>950</v>
      </c>
      <c r="H176" s="35">
        <v>89.910000000000011</v>
      </c>
      <c r="I176" s="3">
        <v>841.14</v>
      </c>
      <c r="J176" s="3">
        <v>4.9562475072992029</v>
      </c>
      <c r="K176" s="3">
        <v>5.29</v>
      </c>
      <c r="L176" s="35">
        <v>4264486</v>
      </c>
      <c r="M176" s="35">
        <f t="shared" si="6"/>
        <v>-0.3337524927007971</v>
      </c>
    </row>
    <row r="177" spans="1:13" x14ac:dyDescent="0.3">
      <c r="A177" s="6">
        <v>45187</v>
      </c>
      <c r="B177" s="35">
        <v>26.715831832083211</v>
      </c>
      <c r="C177" s="35">
        <v>3.6940551594278226</v>
      </c>
      <c r="D177" s="3">
        <v>12537895.820829678</v>
      </c>
      <c r="E177" s="3">
        <v>3895586.0785892452</v>
      </c>
      <c r="F177" s="3">
        <v>2793464.2300550621</v>
      </c>
      <c r="G177" s="65">
        <v>950</v>
      </c>
      <c r="H177" s="35">
        <v>89.910000000000011</v>
      </c>
      <c r="I177" s="3">
        <v>791.75</v>
      </c>
      <c r="J177" s="3">
        <v>4.9562475072992029</v>
      </c>
      <c r="K177" s="3">
        <v>5.29</v>
      </c>
      <c r="L177" s="35">
        <v>4264486</v>
      </c>
      <c r="M177" s="35">
        <f t="shared" si="6"/>
        <v>-0.3337524927007971</v>
      </c>
    </row>
    <row r="178" spans="1:13" x14ac:dyDescent="0.3">
      <c r="A178" s="6">
        <v>45188</v>
      </c>
      <c r="B178" s="35">
        <v>26.715831832083211</v>
      </c>
      <c r="C178" s="35">
        <v>3.6940551594278226</v>
      </c>
      <c r="D178" s="3">
        <v>12537895.820829678</v>
      </c>
      <c r="E178" s="3">
        <v>3895586.0785892452</v>
      </c>
      <c r="F178" s="3">
        <v>2793464.2300550621</v>
      </c>
      <c r="G178" s="65">
        <v>980</v>
      </c>
      <c r="H178" s="35">
        <v>89.910000000000011</v>
      </c>
      <c r="I178" s="3">
        <v>750.14</v>
      </c>
      <c r="J178" s="3">
        <v>4.9562475072992029</v>
      </c>
      <c r="K178" s="3">
        <v>5.29</v>
      </c>
      <c r="L178" s="35">
        <v>4264486</v>
      </c>
      <c r="M178" s="35">
        <f t="shared" si="6"/>
        <v>-0.3337524927007971</v>
      </c>
    </row>
    <row r="179" spans="1:13" x14ac:dyDescent="0.3">
      <c r="A179" s="6">
        <v>45189</v>
      </c>
      <c r="B179" s="35">
        <v>26.715831832083211</v>
      </c>
      <c r="C179" s="35">
        <v>3.6940551594278226</v>
      </c>
      <c r="D179" s="3">
        <v>12537895.820829678</v>
      </c>
      <c r="E179" s="3">
        <v>3895586.0785892452</v>
      </c>
      <c r="F179" s="3">
        <v>2793464.2300550621</v>
      </c>
      <c r="G179" s="65">
        <v>990</v>
      </c>
      <c r="H179" s="35">
        <v>89.910000000000011</v>
      </c>
      <c r="I179" s="3">
        <v>830.97</v>
      </c>
      <c r="J179" s="3">
        <v>4.9562475072992029</v>
      </c>
      <c r="K179" s="3">
        <v>5.29</v>
      </c>
      <c r="L179" s="35">
        <v>4264486</v>
      </c>
      <c r="M179" s="35">
        <f t="shared" si="6"/>
        <v>-0.3337524927007971</v>
      </c>
    </row>
    <row r="180" spans="1:13" x14ac:dyDescent="0.3">
      <c r="A180" s="6">
        <v>45190</v>
      </c>
      <c r="B180" s="35">
        <v>26.715831832083211</v>
      </c>
      <c r="C180" s="35">
        <v>3.6940551594278226</v>
      </c>
      <c r="D180" s="3">
        <v>12537895.820829678</v>
      </c>
      <c r="E180" s="3">
        <v>3895586.0785892452</v>
      </c>
      <c r="F180" s="3">
        <v>2793464.2300550621</v>
      </c>
      <c r="G180" s="65">
        <v>990</v>
      </c>
      <c r="H180" s="35">
        <v>89.910000000000011</v>
      </c>
      <c r="I180" s="3">
        <v>840.53</v>
      </c>
      <c r="J180" s="3">
        <v>4.9562475072992029</v>
      </c>
      <c r="K180" s="3">
        <v>5.29</v>
      </c>
      <c r="L180" s="35">
        <v>4264486</v>
      </c>
      <c r="M180" s="35">
        <f t="shared" si="6"/>
        <v>-0.3337524927007971</v>
      </c>
    </row>
    <row r="181" spans="1:13" x14ac:dyDescent="0.3">
      <c r="A181" s="6">
        <v>45191</v>
      </c>
      <c r="B181" s="35">
        <v>26.715831832083211</v>
      </c>
      <c r="C181" s="35">
        <v>3.6940551594278226</v>
      </c>
      <c r="D181" s="3">
        <v>12537895.820829678</v>
      </c>
      <c r="E181" s="3">
        <v>3895586.0785892452</v>
      </c>
      <c r="F181" s="3">
        <v>2793464.2300550621</v>
      </c>
      <c r="G181" s="65">
        <v>990</v>
      </c>
      <c r="H181" s="35">
        <v>89.910000000000011</v>
      </c>
      <c r="I181" s="3">
        <v>956.33</v>
      </c>
      <c r="J181" s="3">
        <v>4.9562475072992029</v>
      </c>
      <c r="K181" s="3">
        <v>5.29</v>
      </c>
      <c r="L181" s="35">
        <v>4264486</v>
      </c>
      <c r="M181" s="35">
        <f t="shared" si="6"/>
        <v>-0.3337524927007971</v>
      </c>
    </row>
    <row r="182" spans="1:13" x14ac:dyDescent="0.3">
      <c r="A182" s="6">
        <v>45194</v>
      </c>
      <c r="B182" s="35">
        <v>26.715831832083211</v>
      </c>
      <c r="C182" s="35">
        <v>3.6940551594278226</v>
      </c>
      <c r="D182" s="3">
        <v>12537895.820829678</v>
      </c>
      <c r="E182" s="3">
        <v>3895586.0785892452</v>
      </c>
      <c r="F182" s="3">
        <v>2793464.2300550621</v>
      </c>
      <c r="G182" s="65">
        <v>995</v>
      </c>
      <c r="H182" s="35">
        <v>89.910000000000011</v>
      </c>
      <c r="I182" s="3">
        <v>794.89</v>
      </c>
      <c r="J182" s="3">
        <v>4.9562475072992029</v>
      </c>
      <c r="K182" s="3">
        <v>5.29</v>
      </c>
      <c r="L182" s="35">
        <v>4264486</v>
      </c>
      <c r="M182" s="35">
        <f t="shared" si="6"/>
        <v>-0.3337524927007971</v>
      </c>
    </row>
    <row r="183" spans="1:13" x14ac:dyDescent="0.3">
      <c r="A183" s="6">
        <v>45195</v>
      </c>
      <c r="B183" s="35">
        <v>26.715831832083211</v>
      </c>
      <c r="C183" s="35">
        <v>3.6940551594278226</v>
      </c>
      <c r="D183" s="3">
        <v>12537895.820829678</v>
      </c>
      <c r="E183" s="3">
        <v>3895586.0785892452</v>
      </c>
      <c r="F183" s="3">
        <v>2793464.2300550621</v>
      </c>
      <c r="G183" s="65">
        <v>995</v>
      </c>
      <c r="H183" s="35">
        <v>89.910000000000011</v>
      </c>
      <c r="I183" s="3">
        <v>814.6</v>
      </c>
      <c r="J183" s="3">
        <v>4.9562475072992029</v>
      </c>
      <c r="K183" s="3">
        <v>5.29</v>
      </c>
      <c r="L183" s="35">
        <v>4264486</v>
      </c>
      <c r="M183" s="35">
        <f t="shared" si="6"/>
        <v>-0.3337524927007971</v>
      </c>
    </row>
    <row r="184" spans="1:13" x14ac:dyDescent="0.3">
      <c r="A184" s="6">
        <v>45197</v>
      </c>
      <c r="B184" s="35">
        <v>26.715831832083211</v>
      </c>
      <c r="C184" s="35">
        <v>3.6940551594278226</v>
      </c>
      <c r="D184" s="3">
        <v>12537895.820829678</v>
      </c>
      <c r="E184" s="3">
        <v>3895586.0785892452</v>
      </c>
      <c r="F184" s="3">
        <v>2793464.2300550621</v>
      </c>
      <c r="G184" s="65">
        <v>1000</v>
      </c>
      <c r="H184" s="35">
        <v>89.910000000000011</v>
      </c>
      <c r="I184" s="3">
        <v>881.88</v>
      </c>
      <c r="J184" s="3">
        <v>4.9562475072992029</v>
      </c>
      <c r="K184" s="3">
        <v>5.29</v>
      </c>
      <c r="L184" s="35">
        <v>4264486</v>
      </c>
      <c r="M184" s="35">
        <f t="shared" si="6"/>
        <v>-0.3337524927007971</v>
      </c>
    </row>
    <row r="185" spans="1:13" x14ac:dyDescent="0.3">
      <c r="A185" s="6">
        <v>45198</v>
      </c>
      <c r="B185" s="35">
        <v>26.715831832083211</v>
      </c>
      <c r="C185" s="35">
        <v>3.6940551594278226</v>
      </c>
      <c r="D185" s="3">
        <v>12537895.820829678</v>
      </c>
      <c r="E185" s="3">
        <v>3895586.0785892452</v>
      </c>
      <c r="F185" s="3">
        <v>2793464.2300550621</v>
      </c>
      <c r="G185" s="65">
        <v>1000</v>
      </c>
      <c r="H185" s="35">
        <v>89.910000000000011</v>
      </c>
      <c r="I185" s="3">
        <v>831.47</v>
      </c>
      <c r="J185" s="3">
        <v>4.9562475072992029</v>
      </c>
      <c r="K185" s="3">
        <v>5.29</v>
      </c>
      <c r="L185" s="35">
        <v>4264486</v>
      </c>
      <c r="M185" s="35">
        <f t="shared" si="6"/>
        <v>-0.3337524927007971</v>
      </c>
    </row>
    <row r="186" spans="1:13" x14ac:dyDescent="0.3">
      <c r="A186" s="6">
        <v>45202</v>
      </c>
      <c r="B186" s="35">
        <v>27.329721703426443</v>
      </c>
      <c r="C186" s="35">
        <v>3.2457874929078256</v>
      </c>
      <c r="D186" s="3">
        <v>28099657.290599104</v>
      </c>
      <c r="E186" s="3">
        <v>4118065.0505186934</v>
      </c>
      <c r="F186" s="3">
        <v>3623444.6329207406</v>
      </c>
      <c r="G186" s="65">
        <v>995</v>
      </c>
      <c r="H186" s="35">
        <v>86.593333333333348</v>
      </c>
      <c r="I186" s="3">
        <v>832.32</v>
      </c>
      <c r="J186" s="3">
        <v>7.3500339359734665</v>
      </c>
      <c r="K186" s="3">
        <v>5.2833333333333332</v>
      </c>
      <c r="L186" s="35">
        <v>4951461</v>
      </c>
      <c r="M186" s="35">
        <f t="shared" ref="M186:M206" si="7">J186-K186</f>
        <v>2.0667006026401333</v>
      </c>
    </row>
    <row r="187" spans="1:13" x14ac:dyDescent="0.3">
      <c r="A187" s="6">
        <v>45203</v>
      </c>
      <c r="B187" s="35">
        <v>27.329721703426443</v>
      </c>
      <c r="C187" s="35">
        <v>3.2457874929078256</v>
      </c>
      <c r="D187" s="3">
        <v>28099657.290599104</v>
      </c>
      <c r="E187" s="3">
        <v>4118065.0505186934</v>
      </c>
      <c r="F187" s="3">
        <v>3623444.6329207406</v>
      </c>
      <c r="G187" s="65">
        <v>995</v>
      </c>
      <c r="H187" s="35">
        <v>86.593333333333348</v>
      </c>
      <c r="I187" s="3">
        <v>927.22</v>
      </c>
      <c r="J187" s="3">
        <v>7.3500339359734665</v>
      </c>
      <c r="K187" s="3">
        <v>5.2833333333333332</v>
      </c>
      <c r="L187" s="35">
        <v>4951461</v>
      </c>
      <c r="M187" s="35">
        <f t="shared" si="7"/>
        <v>2.0667006026401333</v>
      </c>
    </row>
    <row r="188" spans="1:13" x14ac:dyDescent="0.3">
      <c r="A188" s="6">
        <v>45204</v>
      </c>
      <c r="B188" s="35">
        <v>27.329721703426443</v>
      </c>
      <c r="C188" s="35">
        <v>3.2457874929078256</v>
      </c>
      <c r="D188" s="3">
        <v>28099657.290599104</v>
      </c>
      <c r="E188" s="3">
        <v>4118065.0505186934</v>
      </c>
      <c r="F188" s="3">
        <v>3623444.6329207406</v>
      </c>
      <c r="G188" s="65">
        <v>995</v>
      </c>
      <c r="H188" s="35">
        <v>86.593333333333348</v>
      </c>
      <c r="I188" s="3">
        <v>837.77</v>
      </c>
      <c r="J188" s="3">
        <v>7.3500339359734665</v>
      </c>
      <c r="K188" s="3">
        <v>5.2833333333333332</v>
      </c>
      <c r="L188" s="35">
        <v>4951461</v>
      </c>
      <c r="M188" s="35">
        <f t="shared" si="7"/>
        <v>2.0667006026401333</v>
      </c>
    </row>
    <row r="189" spans="1:13" x14ac:dyDescent="0.3">
      <c r="A189" s="6">
        <v>45205</v>
      </c>
      <c r="B189" s="35">
        <v>27.329721703426443</v>
      </c>
      <c r="C189" s="35">
        <v>3.2457874929078256</v>
      </c>
      <c r="D189" s="3">
        <v>28099657.290599104</v>
      </c>
      <c r="E189" s="3">
        <v>4118065.0505186934</v>
      </c>
      <c r="F189" s="3">
        <v>3623444.6329207406</v>
      </c>
      <c r="G189" s="65">
        <v>1000</v>
      </c>
      <c r="H189" s="35">
        <v>86.593333333333348</v>
      </c>
      <c r="I189" s="3">
        <v>806.73</v>
      </c>
      <c r="J189" s="3">
        <v>7.3500339359734665</v>
      </c>
      <c r="K189" s="3">
        <v>5.2833333333333332</v>
      </c>
      <c r="L189" s="35">
        <v>4951461</v>
      </c>
      <c r="M189" s="35">
        <f t="shared" si="7"/>
        <v>2.0667006026401333</v>
      </c>
    </row>
    <row r="190" spans="1:13" x14ac:dyDescent="0.3">
      <c r="A190" s="6">
        <v>45208</v>
      </c>
      <c r="B190" s="35">
        <v>27.329721703426443</v>
      </c>
      <c r="C190" s="35">
        <v>3.2457874929078256</v>
      </c>
      <c r="D190" s="3">
        <v>28099657.290599104</v>
      </c>
      <c r="E190" s="3">
        <v>4118065.0505186934</v>
      </c>
      <c r="F190" s="3">
        <v>3623444.6329207406</v>
      </c>
      <c r="G190" s="65">
        <v>1005</v>
      </c>
      <c r="H190" s="35">
        <v>86.593333333333348</v>
      </c>
      <c r="I190" s="3">
        <v>951.22</v>
      </c>
      <c r="J190" s="3">
        <v>7.3500339359734665</v>
      </c>
      <c r="K190" s="3">
        <v>5.2833333333333332</v>
      </c>
      <c r="L190" s="35">
        <v>4951461</v>
      </c>
      <c r="M190" s="35">
        <f t="shared" si="7"/>
        <v>2.0667006026401333</v>
      </c>
    </row>
    <row r="191" spans="1:13" x14ac:dyDescent="0.3">
      <c r="A191" s="6">
        <v>45209</v>
      </c>
      <c r="B191" s="35">
        <v>27.329721703426443</v>
      </c>
      <c r="C191" s="35">
        <v>3.2457874929078256</v>
      </c>
      <c r="D191" s="3">
        <v>28099657.290599104</v>
      </c>
      <c r="E191" s="3">
        <v>4118065.0505186934</v>
      </c>
      <c r="F191" s="3">
        <v>3623444.6329207406</v>
      </c>
      <c r="G191" s="65">
        <v>1010</v>
      </c>
      <c r="H191" s="35">
        <v>86.593333333333348</v>
      </c>
      <c r="I191" s="3">
        <v>843.07</v>
      </c>
      <c r="J191" s="3">
        <v>7.3500339359734665</v>
      </c>
      <c r="K191" s="3">
        <v>5.2833333333333332</v>
      </c>
      <c r="L191" s="35">
        <v>4951461</v>
      </c>
      <c r="M191" s="35">
        <f t="shared" si="7"/>
        <v>2.0667006026401333</v>
      </c>
    </row>
    <row r="192" spans="1:13" x14ac:dyDescent="0.3">
      <c r="A192" s="6">
        <v>45210</v>
      </c>
      <c r="B192" s="35">
        <v>27.329721703426443</v>
      </c>
      <c r="C192" s="35">
        <v>3.2457874929078256</v>
      </c>
      <c r="D192" s="3">
        <v>28099657.290599104</v>
      </c>
      <c r="E192" s="3">
        <v>4118065.0505186934</v>
      </c>
      <c r="F192" s="3">
        <v>3623444.6329207406</v>
      </c>
      <c r="G192" s="65">
        <v>1010</v>
      </c>
      <c r="H192" s="35">
        <v>86.593333333333348</v>
      </c>
      <c r="I192" s="3">
        <v>1099</v>
      </c>
      <c r="J192" s="3">
        <v>7.3500339359734665</v>
      </c>
      <c r="K192" s="3">
        <v>5.2833333333333332</v>
      </c>
      <c r="L192" s="35">
        <v>4951461</v>
      </c>
      <c r="M192" s="35">
        <f t="shared" si="7"/>
        <v>2.0667006026401333</v>
      </c>
    </row>
    <row r="193" spans="1:13" x14ac:dyDescent="0.3">
      <c r="A193" s="6">
        <v>45211</v>
      </c>
      <c r="B193" s="35">
        <v>27.329721703426443</v>
      </c>
      <c r="C193" s="35">
        <v>3.2457874929078256</v>
      </c>
      <c r="D193" s="3">
        <v>28099657.290599104</v>
      </c>
      <c r="E193" s="3">
        <v>4118065.0505186934</v>
      </c>
      <c r="F193" s="3">
        <v>3623444.6329207406</v>
      </c>
      <c r="G193" s="65">
        <v>1030</v>
      </c>
      <c r="H193" s="35">
        <v>86.593333333333348</v>
      </c>
      <c r="I193" s="3">
        <v>864.29</v>
      </c>
      <c r="J193" s="3">
        <v>7.3500339359734665</v>
      </c>
      <c r="K193" s="3">
        <v>5.2833333333333332</v>
      </c>
      <c r="L193" s="35">
        <v>4951461</v>
      </c>
      <c r="M193" s="35">
        <f t="shared" si="7"/>
        <v>2.0667006026401333</v>
      </c>
    </row>
    <row r="194" spans="1:13" x14ac:dyDescent="0.3">
      <c r="A194" s="6">
        <v>45212</v>
      </c>
      <c r="B194" s="35">
        <v>27.329721703426443</v>
      </c>
      <c r="C194" s="35">
        <v>3.2457874929078256</v>
      </c>
      <c r="D194" s="3">
        <v>28099657.290599104</v>
      </c>
      <c r="E194" s="3">
        <v>4118065.0505186934</v>
      </c>
      <c r="F194" s="3">
        <v>3623444.6329207406</v>
      </c>
      <c r="G194" s="65">
        <v>1035</v>
      </c>
      <c r="H194" s="35">
        <v>86.593333333333348</v>
      </c>
      <c r="I194" s="3">
        <v>865.03</v>
      </c>
      <c r="J194" s="3">
        <v>7.3500339359734665</v>
      </c>
      <c r="K194" s="3">
        <v>5.2833333333333332</v>
      </c>
      <c r="L194" s="35">
        <v>4951461</v>
      </c>
      <c r="M194" s="35">
        <f t="shared" si="7"/>
        <v>2.0667006026401333</v>
      </c>
    </row>
    <row r="195" spans="1:13" x14ac:dyDescent="0.3">
      <c r="A195" s="6">
        <v>45215</v>
      </c>
      <c r="B195" s="35">
        <v>27.329721703426443</v>
      </c>
      <c r="C195" s="35">
        <v>3.2457874929078256</v>
      </c>
      <c r="D195" s="3">
        <v>28099657.290599104</v>
      </c>
      <c r="E195" s="3">
        <v>4118065.0505186934</v>
      </c>
      <c r="F195" s="3">
        <v>3623444.6329207406</v>
      </c>
      <c r="G195" s="65">
        <v>1050</v>
      </c>
      <c r="H195" s="35">
        <v>86.593333333333348</v>
      </c>
      <c r="I195" s="3">
        <v>904.65</v>
      </c>
      <c r="J195" s="3">
        <v>7.3500339359734665</v>
      </c>
      <c r="K195" s="3">
        <v>5.2833333333333332</v>
      </c>
      <c r="L195" s="35">
        <v>4951461</v>
      </c>
      <c r="M195" s="35">
        <f t="shared" si="7"/>
        <v>2.0667006026401333</v>
      </c>
    </row>
    <row r="196" spans="1:13" x14ac:dyDescent="0.3">
      <c r="A196" s="6">
        <v>45216</v>
      </c>
      <c r="B196" s="35">
        <v>27.329721703426443</v>
      </c>
      <c r="C196" s="35">
        <v>3.2457874929078256</v>
      </c>
      <c r="D196" s="3">
        <v>28099657.290599104</v>
      </c>
      <c r="E196" s="3">
        <v>4118065.0505186934</v>
      </c>
      <c r="F196" s="3">
        <v>3623444.6329207406</v>
      </c>
      <c r="G196" s="65">
        <v>1070</v>
      </c>
      <c r="H196" s="35">
        <v>86.593333333333348</v>
      </c>
      <c r="I196" s="3">
        <v>901.41</v>
      </c>
      <c r="J196" s="3">
        <v>7.3500339359734665</v>
      </c>
      <c r="K196" s="3">
        <v>5.2833333333333332</v>
      </c>
      <c r="L196" s="35">
        <v>4951461</v>
      </c>
      <c r="M196" s="35">
        <f t="shared" si="7"/>
        <v>2.0667006026401333</v>
      </c>
    </row>
    <row r="197" spans="1:13" x14ac:dyDescent="0.3">
      <c r="A197" s="6">
        <v>45217</v>
      </c>
      <c r="B197" s="35">
        <v>27.329721703426443</v>
      </c>
      <c r="C197" s="35">
        <v>3.2457874929078256</v>
      </c>
      <c r="D197" s="3">
        <v>28099657.290599104</v>
      </c>
      <c r="E197" s="3">
        <v>4118065.0505186934</v>
      </c>
      <c r="F197" s="3">
        <v>3623444.6329207406</v>
      </c>
      <c r="G197" s="65">
        <v>1145</v>
      </c>
      <c r="H197" s="35">
        <v>86.593333333333348</v>
      </c>
      <c r="I197" s="3">
        <v>889.86</v>
      </c>
      <c r="J197" s="3">
        <v>7.3500339359734665</v>
      </c>
      <c r="K197" s="3">
        <v>5.2833333333333332</v>
      </c>
      <c r="L197" s="35">
        <v>4951461</v>
      </c>
      <c r="M197" s="35">
        <f t="shared" si="7"/>
        <v>2.0667006026401333</v>
      </c>
    </row>
    <row r="198" spans="1:13" x14ac:dyDescent="0.3">
      <c r="A198" s="6">
        <v>45218</v>
      </c>
      <c r="B198" s="35">
        <v>27.329721703426443</v>
      </c>
      <c r="C198" s="35">
        <v>3.2457874929078256</v>
      </c>
      <c r="D198" s="3">
        <v>28099657.290599104</v>
      </c>
      <c r="E198" s="3">
        <v>4118065.0505186934</v>
      </c>
      <c r="F198" s="3">
        <v>3623444.6329207406</v>
      </c>
      <c r="G198" s="65">
        <v>1160</v>
      </c>
      <c r="H198" s="35">
        <v>86.593333333333348</v>
      </c>
      <c r="I198" s="3">
        <v>888.35</v>
      </c>
      <c r="J198" s="3">
        <v>7.3500339359734665</v>
      </c>
      <c r="K198" s="3">
        <v>5.2833333333333332</v>
      </c>
      <c r="L198" s="35">
        <v>4951461</v>
      </c>
      <c r="M198" s="35">
        <f t="shared" si="7"/>
        <v>2.0667006026401333</v>
      </c>
    </row>
    <row r="199" spans="1:13" x14ac:dyDescent="0.3">
      <c r="A199" s="6">
        <v>45219</v>
      </c>
      <c r="B199" s="35">
        <v>27.329721703426443</v>
      </c>
      <c r="C199" s="35">
        <v>3.2457874929078256</v>
      </c>
      <c r="D199" s="3">
        <v>28099657.290599104</v>
      </c>
      <c r="E199" s="3">
        <v>4118065.0505186934</v>
      </c>
      <c r="F199" s="3">
        <v>3623444.6329207406</v>
      </c>
      <c r="G199" s="65">
        <v>1200</v>
      </c>
      <c r="H199" s="35">
        <v>86.593333333333348</v>
      </c>
      <c r="I199" s="3">
        <v>908.16</v>
      </c>
      <c r="J199" s="3">
        <v>7.3500339359734665</v>
      </c>
      <c r="K199" s="3">
        <v>5.2833333333333332</v>
      </c>
      <c r="L199" s="35">
        <v>4951461</v>
      </c>
      <c r="M199" s="35">
        <f t="shared" si="7"/>
        <v>2.0667006026401333</v>
      </c>
    </row>
    <row r="200" spans="1:13" x14ac:dyDescent="0.3">
      <c r="A200" s="6">
        <v>45222</v>
      </c>
      <c r="B200" s="35">
        <v>27.329721703426443</v>
      </c>
      <c r="C200" s="35">
        <v>3.2457874929078256</v>
      </c>
      <c r="D200" s="3">
        <v>28099657.290599104</v>
      </c>
      <c r="E200" s="3">
        <v>4118065.0505186934</v>
      </c>
      <c r="F200" s="3">
        <v>3623444.6329207406</v>
      </c>
      <c r="G200" s="65">
        <v>1210</v>
      </c>
      <c r="H200" s="35">
        <v>86.593333333333348</v>
      </c>
      <c r="I200" s="3">
        <v>854.61</v>
      </c>
      <c r="J200" s="3">
        <v>7.3500339359734665</v>
      </c>
      <c r="K200" s="3">
        <v>5.2833333333333332</v>
      </c>
      <c r="L200" s="35">
        <v>4951461</v>
      </c>
      <c r="M200" s="35">
        <f t="shared" si="7"/>
        <v>2.0667006026401333</v>
      </c>
    </row>
    <row r="201" spans="1:13" x14ac:dyDescent="0.3">
      <c r="A201" s="6">
        <v>45223</v>
      </c>
      <c r="B201" s="35">
        <v>27.329721703426443</v>
      </c>
      <c r="C201" s="35">
        <v>3.2457874929078256</v>
      </c>
      <c r="D201" s="3">
        <v>28099657.290599104</v>
      </c>
      <c r="E201" s="3">
        <v>4118065.0505186934</v>
      </c>
      <c r="F201" s="3">
        <v>3623444.6329207406</v>
      </c>
      <c r="G201" s="65">
        <v>1300</v>
      </c>
      <c r="H201" s="35">
        <v>86.593333333333348</v>
      </c>
      <c r="I201" s="3">
        <v>861.91</v>
      </c>
      <c r="J201" s="3">
        <v>7.3500339359734665</v>
      </c>
      <c r="K201" s="3">
        <v>5.2833333333333332</v>
      </c>
      <c r="L201" s="35">
        <v>4951461</v>
      </c>
      <c r="M201" s="35">
        <f t="shared" si="7"/>
        <v>2.0667006026401333</v>
      </c>
    </row>
    <row r="202" spans="1:13" x14ac:dyDescent="0.3">
      <c r="A202" s="6">
        <v>45224</v>
      </c>
      <c r="B202" s="35">
        <v>27.329721703426443</v>
      </c>
      <c r="C202" s="35">
        <v>3.2457874929078256</v>
      </c>
      <c r="D202" s="3">
        <v>28099657.290599104</v>
      </c>
      <c r="E202" s="3">
        <v>4118065.0505186934</v>
      </c>
      <c r="F202" s="3">
        <v>3623444.6329207406</v>
      </c>
      <c r="G202" s="65">
        <v>1275</v>
      </c>
      <c r="H202" s="35">
        <v>86.593333333333348</v>
      </c>
      <c r="I202" s="3">
        <v>885.88</v>
      </c>
      <c r="J202" s="3">
        <v>7.3500339359734665</v>
      </c>
      <c r="K202" s="3">
        <v>5.2833333333333332</v>
      </c>
      <c r="L202" s="35">
        <v>4951461</v>
      </c>
      <c r="M202" s="35">
        <f t="shared" si="7"/>
        <v>2.0667006026401333</v>
      </c>
    </row>
    <row r="203" spans="1:13" x14ac:dyDescent="0.3">
      <c r="A203" s="6">
        <v>45225</v>
      </c>
      <c r="B203" s="35">
        <v>27.329721703426443</v>
      </c>
      <c r="C203" s="35">
        <v>3.2457874929078256</v>
      </c>
      <c r="D203" s="3">
        <v>28099657.290599104</v>
      </c>
      <c r="E203" s="3">
        <v>4118065.0505186934</v>
      </c>
      <c r="F203" s="3">
        <v>3623444.6329207406</v>
      </c>
      <c r="G203" s="65">
        <v>1100</v>
      </c>
      <c r="H203" s="35">
        <v>86.593333333333348</v>
      </c>
      <c r="I203" s="3">
        <v>872.59</v>
      </c>
      <c r="J203" s="3">
        <v>7.3500339359734665</v>
      </c>
      <c r="K203" s="3">
        <v>5.2833333333333332</v>
      </c>
      <c r="L203" s="35">
        <v>4951461</v>
      </c>
      <c r="M203" s="35">
        <f t="shared" si="7"/>
        <v>2.0667006026401333</v>
      </c>
    </row>
    <row r="204" spans="1:13" x14ac:dyDescent="0.3">
      <c r="A204" s="6">
        <v>45226</v>
      </c>
      <c r="B204" s="35">
        <v>27.329721703426443</v>
      </c>
      <c r="C204" s="35">
        <v>3.2457874929078256</v>
      </c>
      <c r="D204" s="3">
        <v>28099657.290599104</v>
      </c>
      <c r="E204" s="3">
        <v>4118065.0505186934</v>
      </c>
      <c r="F204" s="3">
        <v>3623444.6329207406</v>
      </c>
      <c r="G204" s="65">
        <v>1160</v>
      </c>
      <c r="H204" s="35">
        <v>86.593333333333348</v>
      </c>
      <c r="I204" s="3">
        <v>1043.0899999999999</v>
      </c>
      <c r="J204" s="3">
        <v>7.3500339359734665</v>
      </c>
      <c r="K204" s="3">
        <v>5.2833333333333332</v>
      </c>
      <c r="L204" s="35">
        <v>4951461</v>
      </c>
      <c r="M204" s="35">
        <f t="shared" si="7"/>
        <v>2.0667006026401333</v>
      </c>
    </row>
    <row r="205" spans="1:13" x14ac:dyDescent="0.3">
      <c r="A205" s="6">
        <v>45229</v>
      </c>
      <c r="B205" s="35">
        <v>27.329721703426443</v>
      </c>
      <c r="C205" s="35">
        <v>3.2457874929078256</v>
      </c>
      <c r="D205" s="3">
        <v>28099657.290599104</v>
      </c>
      <c r="E205" s="3">
        <v>4118065.0505186934</v>
      </c>
      <c r="F205" s="3">
        <v>3623444.6329207406</v>
      </c>
      <c r="G205" s="65">
        <v>1165</v>
      </c>
      <c r="H205" s="35">
        <v>86.593333333333348</v>
      </c>
      <c r="I205" s="3">
        <v>907.11</v>
      </c>
      <c r="J205" s="3">
        <v>7.3500339359734665</v>
      </c>
      <c r="K205" s="3">
        <v>5.2833333333333332</v>
      </c>
      <c r="L205" s="35">
        <v>4951461</v>
      </c>
      <c r="M205" s="35">
        <f t="shared" si="7"/>
        <v>2.0667006026401333</v>
      </c>
    </row>
    <row r="206" spans="1:13" x14ac:dyDescent="0.3">
      <c r="A206" s="6">
        <v>45230</v>
      </c>
      <c r="B206" s="35">
        <v>27.329721703426443</v>
      </c>
      <c r="C206" s="35">
        <v>3.2457874929078256</v>
      </c>
      <c r="D206" s="3">
        <v>28099657.290599104</v>
      </c>
      <c r="E206" s="3">
        <v>4118065.0505186934</v>
      </c>
      <c r="F206" s="3">
        <v>3623444.6329207406</v>
      </c>
      <c r="G206" s="65">
        <v>1170</v>
      </c>
      <c r="H206" s="35">
        <v>86.593333333333348</v>
      </c>
      <c r="I206" s="3">
        <v>988.46</v>
      </c>
      <c r="J206" s="3">
        <v>7.3500339359734665</v>
      </c>
      <c r="K206" s="3">
        <v>5.2833333333333332</v>
      </c>
      <c r="L206" s="35">
        <v>4951461</v>
      </c>
      <c r="M206" s="35">
        <f t="shared" si="7"/>
        <v>2.0667006026401333</v>
      </c>
    </row>
    <row r="207" spans="1:13" x14ac:dyDescent="0.3">
      <c r="A207" s="6">
        <v>45231</v>
      </c>
      <c r="B207" s="35">
        <v>28.200174389870625</v>
      </c>
      <c r="C207" s="35">
        <v>3.1394819319064515</v>
      </c>
      <c r="D207" s="3">
        <v>11514676.033223309</v>
      </c>
      <c r="E207" s="3">
        <v>4111489.953950353</v>
      </c>
      <c r="F207" s="3">
        <v>3416008.4110186752</v>
      </c>
      <c r="G207" s="65">
        <v>1160</v>
      </c>
      <c r="H207" s="35">
        <v>86.593333333333348</v>
      </c>
      <c r="I207" s="3">
        <v>1035.1199999999999</v>
      </c>
      <c r="J207" s="3">
        <v>7.3500339359734665</v>
      </c>
      <c r="K207" s="3">
        <v>5.2833333333333332</v>
      </c>
      <c r="L207" s="35">
        <v>4951461</v>
      </c>
      <c r="M207" s="35">
        <f t="shared" si="2"/>
        <v>2.0667006026401333</v>
      </c>
    </row>
    <row r="208" spans="1:13" x14ac:dyDescent="0.3">
      <c r="A208" s="6">
        <v>45232</v>
      </c>
      <c r="B208" s="35">
        <v>28.200174389870625</v>
      </c>
      <c r="C208" s="35">
        <v>3.1394819319064515</v>
      </c>
      <c r="D208" s="3">
        <v>11514676.033223309</v>
      </c>
      <c r="E208" s="3">
        <v>4111489.953950353</v>
      </c>
      <c r="F208" s="3">
        <v>3416008.4110186752</v>
      </c>
      <c r="G208" s="65">
        <v>1000</v>
      </c>
      <c r="H208" s="35">
        <v>86.593333333333348</v>
      </c>
      <c r="I208" s="3">
        <v>895.23</v>
      </c>
      <c r="J208" s="3">
        <v>7.3500339359734665</v>
      </c>
      <c r="K208" s="3">
        <v>5.2833333333333332</v>
      </c>
      <c r="L208" s="35">
        <v>4951461</v>
      </c>
      <c r="M208" s="35">
        <f t="shared" ref="M208:M228" si="8">J208-K208</f>
        <v>2.0667006026401333</v>
      </c>
    </row>
    <row r="209" spans="1:13" x14ac:dyDescent="0.3">
      <c r="A209" s="6">
        <v>45233</v>
      </c>
      <c r="B209" s="35">
        <v>28.200174389870625</v>
      </c>
      <c r="C209" s="35">
        <v>3.1394819319064515</v>
      </c>
      <c r="D209" s="3">
        <v>11514676.033223309</v>
      </c>
      <c r="E209" s="3">
        <v>4111489.953950353</v>
      </c>
      <c r="F209" s="3">
        <v>3416008.4110186752</v>
      </c>
      <c r="G209" s="65">
        <v>1020</v>
      </c>
      <c r="H209" s="35">
        <v>86.593333333333348</v>
      </c>
      <c r="I209" s="3">
        <v>869.39</v>
      </c>
      <c r="J209" s="3">
        <v>7.3500339359734665</v>
      </c>
      <c r="K209" s="3">
        <v>5.2833333333333332</v>
      </c>
      <c r="L209" s="35">
        <v>4951461</v>
      </c>
      <c r="M209" s="35">
        <f t="shared" si="8"/>
        <v>2.0667006026401333</v>
      </c>
    </row>
    <row r="210" spans="1:13" x14ac:dyDescent="0.3">
      <c r="A210" s="6">
        <v>45236</v>
      </c>
      <c r="B210" s="35">
        <v>28.200174389870625</v>
      </c>
      <c r="C210" s="35">
        <v>3.1394819319064515</v>
      </c>
      <c r="D210" s="3">
        <v>11514676.033223309</v>
      </c>
      <c r="E210" s="3">
        <v>4111489.953950353</v>
      </c>
      <c r="F210" s="3">
        <v>3416008.4110186752</v>
      </c>
      <c r="G210" s="65">
        <v>1100</v>
      </c>
      <c r="H210" s="35">
        <v>86.593333333333348</v>
      </c>
      <c r="I210" s="3">
        <v>856.57</v>
      </c>
      <c r="J210" s="3">
        <v>7.3500339359734665</v>
      </c>
      <c r="K210" s="3">
        <v>5.2833333333333332</v>
      </c>
      <c r="L210" s="35">
        <v>4951461</v>
      </c>
      <c r="M210" s="35">
        <f t="shared" si="8"/>
        <v>2.0667006026401333</v>
      </c>
    </row>
    <row r="211" spans="1:13" x14ac:dyDescent="0.3">
      <c r="A211" s="6">
        <v>45237</v>
      </c>
      <c r="B211" s="35">
        <v>28.200174389870625</v>
      </c>
      <c r="C211" s="35">
        <v>3.1394819319064515</v>
      </c>
      <c r="D211" s="3">
        <v>11514676.033223309</v>
      </c>
      <c r="E211" s="3">
        <v>4111489.953950353</v>
      </c>
      <c r="F211" s="3">
        <v>3416008.4110186752</v>
      </c>
      <c r="G211" s="65">
        <v>1150</v>
      </c>
      <c r="H211" s="35">
        <v>86.593333333333348</v>
      </c>
      <c r="I211" s="3">
        <v>1089.51</v>
      </c>
      <c r="J211" s="3">
        <v>7.3500339359734665</v>
      </c>
      <c r="K211" s="3">
        <v>5.2833333333333332</v>
      </c>
      <c r="L211" s="35">
        <v>4951461</v>
      </c>
      <c r="M211" s="35">
        <f t="shared" si="8"/>
        <v>2.0667006026401333</v>
      </c>
    </row>
    <row r="212" spans="1:13" x14ac:dyDescent="0.3">
      <c r="A212" s="6">
        <v>45238</v>
      </c>
      <c r="B212" s="35">
        <v>28.200174389870625</v>
      </c>
      <c r="C212" s="35">
        <v>3.1394819319064515</v>
      </c>
      <c r="D212" s="3">
        <v>11514676.033223309</v>
      </c>
      <c r="E212" s="3">
        <v>4111489.953950353</v>
      </c>
      <c r="F212" s="3">
        <v>3416008.4110186752</v>
      </c>
      <c r="G212" s="65">
        <v>1150</v>
      </c>
      <c r="H212" s="35">
        <v>86.593333333333348</v>
      </c>
      <c r="I212" s="3">
        <v>1082.32</v>
      </c>
      <c r="J212" s="3">
        <v>7.3500339359734665</v>
      </c>
      <c r="K212" s="3">
        <v>5.2833333333333332</v>
      </c>
      <c r="L212" s="35">
        <v>4951461</v>
      </c>
      <c r="M212" s="35">
        <f t="shared" si="8"/>
        <v>2.0667006026401333</v>
      </c>
    </row>
    <row r="213" spans="1:13" x14ac:dyDescent="0.3">
      <c r="A213" s="6">
        <v>45239</v>
      </c>
      <c r="B213" s="35">
        <v>28.200174389870625</v>
      </c>
      <c r="C213" s="35">
        <v>3.1394819319064515</v>
      </c>
      <c r="D213" s="3">
        <v>11514676.033223309</v>
      </c>
      <c r="E213" s="3">
        <v>4111489.953950353</v>
      </c>
      <c r="F213" s="3">
        <v>3416008.4110186752</v>
      </c>
      <c r="G213" s="65">
        <v>1098</v>
      </c>
      <c r="H213" s="35">
        <v>86.593333333333348</v>
      </c>
      <c r="I213" s="3">
        <v>874.79</v>
      </c>
      <c r="J213" s="3">
        <v>7.3500339359734665</v>
      </c>
      <c r="K213" s="3">
        <v>5.2833333333333332</v>
      </c>
      <c r="L213" s="35">
        <v>4951461</v>
      </c>
      <c r="M213" s="35">
        <f t="shared" si="8"/>
        <v>2.0667006026401333</v>
      </c>
    </row>
    <row r="214" spans="1:13" x14ac:dyDescent="0.3">
      <c r="A214" s="6">
        <v>45240</v>
      </c>
      <c r="B214" s="35">
        <v>28.200174389870625</v>
      </c>
      <c r="C214" s="35">
        <v>3.1394819319064515</v>
      </c>
      <c r="D214" s="3">
        <v>11514676.033223309</v>
      </c>
      <c r="E214" s="3">
        <v>4111489.953950353</v>
      </c>
      <c r="F214" s="3">
        <v>3416008.4110186752</v>
      </c>
      <c r="G214" s="65">
        <v>1130</v>
      </c>
      <c r="H214" s="35">
        <v>86.593333333333348</v>
      </c>
      <c r="I214" s="3">
        <v>890.54</v>
      </c>
      <c r="J214" s="3">
        <v>7.3500339359734665</v>
      </c>
      <c r="K214" s="3">
        <v>5.2833333333333332</v>
      </c>
      <c r="L214" s="35">
        <v>4951461</v>
      </c>
      <c r="M214" s="35">
        <f t="shared" si="8"/>
        <v>2.0667006026401333</v>
      </c>
    </row>
    <row r="215" spans="1:13" x14ac:dyDescent="0.3">
      <c r="A215" s="6">
        <v>45243</v>
      </c>
      <c r="B215" s="35">
        <v>28.200174389870625</v>
      </c>
      <c r="C215" s="35">
        <v>3.1394819319064515</v>
      </c>
      <c r="D215" s="3">
        <v>11514676.033223309</v>
      </c>
      <c r="E215" s="3">
        <v>4111489.953950353</v>
      </c>
      <c r="F215" s="3">
        <v>3416008.4110186752</v>
      </c>
      <c r="G215" s="65">
        <v>1120</v>
      </c>
      <c r="H215" s="35">
        <v>86.593333333333348</v>
      </c>
      <c r="I215" s="3">
        <v>838.95</v>
      </c>
      <c r="J215" s="3">
        <v>7.3500339359734665</v>
      </c>
      <c r="K215" s="3">
        <v>5.2833333333333332</v>
      </c>
      <c r="L215" s="35">
        <v>4951461</v>
      </c>
      <c r="M215" s="35">
        <f t="shared" si="8"/>
        <v>2.0667006026401333</v>
      </c>
    </row>
    <row r="216" spans="1:13" x14ac:dyDescent="0.3">
      <c r="A216" s="6">
        <v>45244</v>
      </c>
      <c r="B216" s="35">
        <v>28.200174389870625</v>
      </c>
      <c r="C216" s="35">
        <v>3.1394819319064515</v>
      </c>
      <c r="D216" s="3">
        <v>11514676.033223309</v>
      </c>
      <c r="E216" s="3">
        <v>4111489.953950353</v>
      </c>
      <c r="F216" s="3">
        <v>3416008.4110186752</v>
      </c>
      <c r="G216" s="65">
        <v>1130</v>
      </c>
      <c r="H216" s="35">
        <v>86.593333333333348</v>
      </c>
      <c r="I216" s="3">
        <v>878.57</v>
      </c>
      <c r="J216" s="3">
        <v>7.3500339359734665</v>
      </c>
      <c r="K216" s="3">
        <v>5.2833333333333332</v>
      </c>
      <c r="L216" s="35">
        <v>4951461</v>
      </c>
      <c r="M216" s="35">
        <f t="shared" si="8"/>
        <v>2.0667006026401333</v>
      </c>
    </row>
    <row r="217" spans="1:13" x14ac:dyDescent="0.3">
      <c r="A217" s="6">
        <v>45245</v>
      </c>
      <c r="B217" s="35">
        <v>28.200174389870625</v>
      </c>
      <c r="C217" s="35">
        <v>3.1394819319064515</v>
      </c>
      <c r="D217" s="3">
        <v>11514676.033223309</v>
      </c>
      <c r="E217" s="3">
        <v>4111489.953950353</v>
      </c>
      <c r="F217" s="3">
        <v>3416008.4110186752</v>
      </c>
      <c r="G217" s="65">
        <v>1130</v>
      </c>
      <c r="H217" s="35">
        <v>86.593333333333348</v>
      </c>
      <c r="I217" s="3">
        <v>931.23</v>
      </c>
      <c r="J217" s="3">
        <v>7.3500339359734665</v>
      </c>
      <c r="K217" s="3">
        <v>5.2833333333333332</v>
      </c>
      <c r="L217" s="35">
        <v>4951461</v>
      </c>
      <c r="M217" s="35">
        <f t="shared" si="8"/>
        <v>2.0667006026401333</v>
      </c>
    </row>
    <row r="218" spans="1:13" x14ac:dyDescent="0.3">
      <c r="A218" s="6">
        <v>45246</v>
      </c>
      <c r="B218" s="35">
        <v>28.200174389870625</v>
      </c>
      <c r="C218" s="35">
        <v>3.1394819319064515</v>
      </c>
      <c r="D218" s="3">
        <v>11514676.033223309</v>
      </c>
      <c r="E218" s="3">
        <v>4111489.953950353</v>
      </c>
      <c r="F218" s="3">
        <v>3416008.4110186752</v>
      </c>
      <c r="G218" s="65">
        <v>1130</v>
      </c>
      <c r="H218" s="35">
        <v>86.593333333333348</v>
      </c>
      <c r="I218" s="3">
        <v>902.08</v>
      </c>
      <c r="J218" s="3">
        <v>7.3500339359734665</v>
      </c>
      <c r="K218" s="3">
        <v>5.2833333333333332</v>
      </c>
      <c r="L218" s="35">
        <v>4951461</v>
      </c>
      <c r="M218" s="35">
        <f t="shared" si="8"/>
        <v>2.0667006026401333</v>
      </c>
    </row>
    <row r="219" spans="1:13" x14ac:dyDescent="0.3">
      <c r="A219" s="6">
        <v>45247</v>
      </c>
      <c r="B219" s="35">
        <v>28.200174389870625</v>
      </c>
      <c r="C219" s="35">
        <v>3.1394819319064515</v>
      </c>
      <c r="D219" s="3">
        <v>11514676.033223309</v>
      </c>
      <c r="E219" s="3">
        <v>4111489.953950353</v>
      </c>
      <c r="F219" s="3">
        <v>3416008.4110186752</v>
      </c>
      <c r="G219" s="65">
        <v>1130</v>
      </c>
      <c r="H219" s="35">
        <v>86.593333333333348</v>
      </c>
      <c r="I219" s="3">
        <v>827.84</v>
      </c>
      <c r="J219" s="3">
        <v>7.3500339359734665</v>
      </c>
      <c r="K219" s="3">
        <v>5.2833333333333332</v>
      </c>
      <c r="L219" s="35">
        <v>4951461</v>
      </c>
      <c r="M219" s="35">
        <f t="shared" si="8"/>
        <v>2.0667006026401333</v>
      </c>
    </row>
    <row r="220" spans="1:13" x14ac:dyDescent="0.3">
      <c r="A220" s="6">
        <v>45250</v>
      </c>
      <c r="B220" s="35">
        <v>28.200174389870625</v>
      </c>
      <c r="C220" s="35">
        <v>3.1394819319064515</v>
      </c>
      <c r="D220" s="3">
        <v>11514676.033223309</v>
      </c>
      <c r="E220" s="3">
        <v>4111489.953950353</v>
      </c>
      <c r="F220" s="3">
        <v>3416008.4110186752</v>
      </c>
      <c r="G220" s="65">
        <v>1140</v>
      </c>
      <c r="H220" s="35">
        <v>86.593333333333348</v>
      </c>
      <c r="I220" s="3">
        <v>818.25</v>
      </c>
      <c r="J220" s="3">
        <v>7.3500339359734665</v>
      </c>
      <c r="K220" s="3">
        <v>5.2833333333333332</v>
      </c>
      <c r="L220" s="35">
        <v>4951461</v>
      </c>
      <c r="M220" s="35">
        <f t="shared" si="8"/>
        <v>2.0667006026401333</v>
      </c>
    </row>
    <row r="221" spans="1:13" x14ac:dyDescent="0.3">
      <c r="A221" s="6">
        <v>45251</v>
      </c>
      <c r="B221" s="35">
        <v>28.200174389870625</v>
      </c>
      <c r="C221" s="35">
        <v>3.1394819319064515</v>
      </c>
      <c r="D221" s="3">
        <v>11514676.033223309</v>
      </c>
      <c r="E221" s="3">
        <v>4111489.953950353</v>
      </c>
      <c r="F221" s="3">
        <v>3416008.4110186752</v>
      </c>
      <c r="G221" s="65">
        <v>1140</v>
      </c>
      <c r="H221" s="35">
        <v>86.593333333333348</v>
      </c>
      <c r="I221" s="3">
        <v>804.89</v>
      </c>
      <c r="J221" s="3">
        <v>7.3500339359734665</v>
      </c>
      <c r="K221" s="3">
        <v>5.2833333333333332</v>
      </c>
      <c r="L221" s="35">
        <v>4951461</v>
      </c>
      <c r="M221" s="35">
        <f t="shared" si="8"/>
        <v>2.0667006026401333</v>
      </c>
    </row>
    <row r="222" spans="1:13" x14ac:dyDescent="0.3">
      <c r="A222" s="6">
        <v>45252</v>
      </c>
      <c r="B222" s="35">
        <v>28.200174389870625</v>
      </c>
      <c r="C222" s="35">
        <v>3.1394819319064515</v>
      </c>
      <c r="D222" s="3">
        <v>11514676.033223309</v>
      </c>
      <c r="E222" s="3">
        <v>4111489.953950353</v>
      </c>
      <c r="F222" s="3">
        <v>3416008.4110186752</v>
      </c>
      <c r="G222" s="65">
        <v>1145</v>
      </c>
      <c r="H222" s="35">
        <v>86.593333333333348</v>
      </c>
      <c r="I222" s="3">
        <v>838.49</v>
      </c>
      <c r="J222" s="3">
        <v>7.3500339359734665</v>
      </c>
      <c r="K222" s="3">
        <v>5.2833333333333332</v>
      </c>
      <c r="L222" s="35">
        <v>4951461</v>
      </c>
      <c r="M222" s="35">
        <f t="shared" si="8"/>
        <v>2.0667006026401333</v>
      </c>
    </row>
    <row r="223" spans="1:13" x14ac:dyDescent="0.3">
      <c r="A223" s="6">
        <v>45253</v>
      </c>
      <c r="B223" s="35">
        <v>28.200174389870625</v>
      </c>
      <c r="C223" s="35">
        <v>3.1394819319064515</v>
      </c>
      <c r="D223" s="3">
        <v>11514676.033223309</v>
      </c>
      <c r="E223" s="3">
        <v>4111489.953950353</v>
      </c>
      <c r="F223" s="3">
        <v>3416008.4110186752</v>
      </c>
      <c r="G223" s="65">
        <v>1150</v>
      </c>
      <c r="H223" s="35">
        <v>86.593333333333348</v>
      </c>
      <c r="I223" s="3">
        <v>838.49</v>
      </c>
      <c r="J223" s="3">
        <v>7.3500339359734665</v>
      </c>
      <c r="K223" s="3">
        <v>5.2833333333333332</v>
      </c>
      <c r="L223" s="35">
        <v>4951461</v>
      </c>
      <c r="M223" s="35">
        <f t="shared" si="8"/>
        <v>2.0667006026401333</v>
      </c>
    </row>
    <row r="224" spans="1:13" x14ac:dyDescent="0.3">
      <c r="A224" s="6">
        <v>45254</v>
      </c>
      <c r="B224" s="35">
        <v>28.200174389870625</v>
      </c>
      <c r="C224" s="35">
        <v>3.1394819319064515</v>
      </c>
      <c r="D224" s="3">
        <v>11514676.033223309</v>
      </c>
      <c r="E224" s="3">
        <v>4111489.953950353</v>
      </c>
      <c r="F224" s="3">
        <v>3416008.4110186752</v>
      </c>
      <c r="G224" s="65">
        <v>1150</v>
      </c>
      <c r="H224" s="35">
        <v>86.593333333333348</v>
      </c>
      <c r="I224" s="3">
        <v>838.49</v>
      </c>
      <c r="J224" s="3">
        <v>7.3500339359734665</v>
      </c>
      <c r="K224" s="3">
        <v>5.2833333333333332</v>
      </c>
      <c r="L224" s="35">
        <v>4951461</v>
      </c>
      <c r="M224" s="35">
        <f t="shared" si="8"/>
        <v>2.0667006026401333</v>
      </c>
    </row>
    <row r="225" spans="1:13" x14ac:dyDescent="0.3">
      <c r="A225" s="6">
        <v>45257</v>
      </c>
      <c r="B225" s="35">
        <v>28.200174389870625</v>
      </c>
      <c r="C225" s="35">
        <v>3.1394819319064515</v>
      </c>
      <c r="D225" s="3">
        <v>11514676.033223309</v>
      </c>
      <c r="E225" s="3">
        <v>4111489.953950353</v>
      </c>
      <c r="F225" s="3">
        <v>3416008.4110186752</v>
      </c>
      <c r="G225" s="65">
        <v>1150</v>
      </c>
      <c r="H225" s="35">
        <v>86.593333333333348</v>
      </c>
      <c r="I225" s="3">
        <v>821.06</v>
      </c>
      <c r="J225" s="3">
        <v>7.3500339359734665</v>
      </c>
      <c r="K225" s="3">
        <v>5.2833333333333332</v>
      </c>
      <c r="L225" s="35">
        <v>4951461</v>
      </c>
      <c r="M225" s="35">
        <f t="shared" si="8"/>
        <v>2.0667006026401333</v>
      </c>
    </row>
    <row r="226" spans="1:13" x14ac:dyDescent="0.3">
      <c r="A226" s="6">
        <v>45258</v>
      </c>
      <c r="B226" s="35">
        <v>28.200174389870625</v>
      </c>
      <c r="C226" s="35">
        <v>3.1394819319064515</v>
      </c>
      <c r="D226" s="3">
        <v>11514676.033223309</v>
      </c>
      <c r="E226" s="3">
        <v>4111489.953950353</v>
      </c>
      <c r="F226" s="3">
        <v>3416008.4110186752</v>
      </c>
      <c r="G226" s="65">
        <v>1150</v>
      </c>
      <c r="H226" s="35">
        <v>86.593333333333348</v>
      </c>
      <c r="I226" s="3">
        <v>882.04</v>
      </c>
      <c r="J226" s="3">
        <v>7.3500339359734665</v>
      </c>
      <c r="K226" s="3">
        <v>5.2833333333333332</v>
      </c>
      <c r="L226" s="35">
        <v>4951461</v>
      </c>
      <c r="M226" s="35">
        <f t="shared" si="8"/>
        <v>2.0667006026401333</v>
      </c>
    </row>
    <row r="227" spans="1:13" x14ac:dyDescent="0.3">
      <c r="A227" s="6">
        <v>45259</v>
      </c>
      <c r="B227" s="35">
        <v>28.200174389870625</v>
      </c>
      <c r="C227" s="35">
        <v>3.1394819319064515</v>
      </c>
      <c r="D227" s="3">
        <v>11514676.033223309</v>
      </c>
      <c r="E227" s="3">
        <v>4111489.953950353</v>
      </c>
      <c r="F227" s="3">
        <v>3416008.4110186752</v>
      </c>
      <c r="G227" s="65">
        <v>1150</v>
      </c>
      <c r="H227" s="35">
        <v>86.593333333333348</v>
      </c>
      <c r="I227" s="3">
        <v>823.76</v>
      </c>
      <c r="J227" s="3">
        <v>7.3500339359734665</v>
      </c>
      <c r="K227" s="3">
        <v>5.2833333333333332</v>
      </c>
      <c r="L227" s="35">
        <v>4951461</v>
      </c>
      <c r="M227" s="35">
        <f t="shared" si="8"/>
        <v>2.0667006026401333</v>
      </c>
    </row>
    <row r="228" spans="1:13" x14ac:dyDescent="0.3">
      <c r="A228" s="6">
        <v>45260</v>
      </c>
      <c r="B228" s="35">
        <v>28.200174389870625</v>
      </c>
      <c r="C228" s="35">
        <v>3.1394819319064515</v>
      </c>
      <c r="D228" s="3">
        <v>11514676.033223309</v>
      </c>
      <c r="E228" s="3">
        <v>4111489.953950353</v>
      </c>
      <c r="F228" s="3">
        <v>3416008.4110186752</v>
      </c>
      <c r="G228" s="65">
        <v>1150</v>
      </c>
      <c r="H228" s="35">
        <v>86.593333333333348</v>
      </c>
      <c r="I228" s="3">
        <v>942.62</v>
      </c>
      <c r="J228" s="3">
        <v>7.3500339359734665</v>
      </c>
      <c r="K228" s="3">
        <v>5.2833333333333332</v>
      </c>
      <c r="L228" s="35">
        <v>4951461</v>
      </c>
      <c r="M228" s="35">
        <f t="shared" si="8"/>
        <v>2.0667006026401333</v>
      </c>
    </row>
    <row r="229" spans="1:13" x14ac:dyDescent="0.3">
      <c r="A229" s="6">
        <v>45261</v>
      </c>
      <c r="B229" s="35">
        <v>28.921789803466595</v>
      </c>
      <c r="C229" s="35">
        <v>3.3231597124613543</v>
      </c>
      <c r="D229" s="3">
        <v>9338449.7820873559</v>
      </c>
      <c r="E229" s="3">
        <v>4340323.6708290456</v>
      </c>
      <c r="F229" s="3">
        <v>2665408.5279583596</v>
      </c>
      <c r="G229" s="65">
        <v>1160</v>
      </c>
      <c r="H229" s="35">
        <v>86.593333333333348</v>
      </c>
      <c r="I229" s="3">
        <v>953.14</v>
      </c>
      <c r="J229" s="3">
        <v>7.3500339359734665</v>
      </c>
      <c r="K229" s="3">
        <v>5.2833333333333332</v>
      </c>
      <c r="L229" s="35">
        <v>4951461</v>
      </c>
      <c r="M229" s="35">
        <f t="shared" si="2"/>
        <v>2.0667006026401333</v>
      </c>
    </row>
    <row r="230" spans="1:13" x14ac:dyDescent="0.3">
      <c r="A230" s="6">
        <v>45264</v>
      </c>
      <c r="B230" s="35">
        <v>28.921789803466595</v>
      </c>
      <c r="C230" s="35">
        <v>3.3231597124613543</v>
      </c>
      <c r="D230" s="3">
        <v>9338449.7820873559</v>
      </c>
      <c r="E230" s="3">
        <v>4340323.6708290456</v>
      </c>
      <c r="F230" s="3">
        <v>2665408.5279583596</v>
      </c>
      <c r="G230" s="65">
        <v>1160</v>
      </c>
      <c r="H230" s="35">
        <v>86.593333333333348</v>
      </c>
      <c r="I230" s="3">
        <v>816.96</v>
      </c>
      <c r="J230" s="3">
        <v>7.3500339359734665</v>
      </c>
      <c r="K230" s="3">
        <v>5.2833333333333332</v>
      </c>
      <c r="L230" s="35">
        <v>4951461</v>
      </c>
      <c r="M230" s="35">
        <f t="shared" ref="M230:M247" si="9">J230-K230</f>
        <v>2.0667006026401333</v>
      </c>
    </row>
    <row r="231" spans="1:13" x14ac:dyDescent="0.3">
      <c r="A231" s="6">
        <v>45265</v>
      </c>
      <c r="B231" s="35">
        <v>28.921789803466595</v>
      </c>
      <c r="C231" s="35">
        <v>3.3231597124613543</v>
      </c>
      <c r="D231" s="3">
        <v>9338449.7820873559</v>
      </c>
      <c r="E231" s="3">
        <v>4340323.6708290456</v>
      </c>
      <c r="F231" s="3">
        <v>2665408.5279583596</v>
      </c>
      <c r="G231" s="65">
        <v>1165</v>
      </c>
      <c r="H231" s="35">
        <v>86.593333333333348</v>
      </c>
      <c r="I231" s="3">
        <v>952.44</v>
      </c>
      <c r="J231" s="3">
        <v>7.3500339359734665</v>
      </c>
      <c r="K231" s="3">
        <v>5.2833333333333332</v>
      </c>
      <c r="L231" s="35">
        <v>4951461</v>
      </c>
      <c r="M231" s="35">
        <f t="shared" si="9"/>
        <v>2.0667006026401333</v>
      </c>
    </row>
    <row r="232" spans="1:13" x14ac:dyDescent="0.3">
      <c r="A232" s="6">
        <v>45266</v>
      </c>
      <c r="B232" s="35">
        <v>28.921789803466595</v>
      </c>
      <c r="C232" s="35">
        <v>3.3231597124613543</v>
      </c>
      <c r="D232" s="3">
        <v>9338449.7820873559</v>
      </c>
      <c r="E232" s="3">
        <v>4340323.6708290456</v>
      </c>
      <c r="F232" s="3">
        <v>2665408.5279583596</v>
      </c>
      <c r="G232" s="65">
        <v>1170</v>
      </c>
      <c r="H232" s="35">
        <v>86.593333333333348</v>
      </c>
      <c r="I232" s="3">
        <v>887.16</v>
      </c>
      <c r="J232" s="3">
        <v>7.3500339359734665</v>
      </c>
      <c r="K232" s="3">
        <v>5.2833333333333332</v>
      </c>
      <c r="L232" s="35">
        <v>4951461</v>
      </c>
      <c r="M232" s="35">
        <f t="shared" si="9"/>
        <v>2.0667006026401333</v>
      </c>
    </row>
    <row r="233" spans="1:13" x14ac:dyDescent="0.3">
      <c r="A233" s="6">
        <v>45267</v>
      </c>
      <c r="B233" s="35">
        <v>28.921789803466595</v>
      </c>
      <c r="C233" s="35">
        <v>3.3231597124613543</v>
      </c>
      <c r="D233" s="3">
        <v>9338449.7820873559</v>
      </c>
      <c r="E233" s="3">
        <v>4340323.6708290456</v>
      </c>
      <c r="F233" s="3">
        <v>2665408.5279583596</v>
      </c>
      <c r="G233" s="65">
        <v>1200</v>
      </c>
      <c r="H233" s="35">
        <v>86.593333333333348</v>
      </c>
      <c r="I233" s="3">
        <v>827.3</v>
      </c>
      <c r="J233" s="3">
        <v>7.3500339359734665</v>
      </c>
      <c r="K233" s="3">
        <v>5.2833333333333332</v>
      </c>
      <c r="L233" s="35">
        <v>4951461</v>
      </c>
      <c r="M233" s="35">
        <f t="shared" si="9"/>
        <v>2.0667006026401333</v>
      </c>
    </row>
    <row r="234" spans="1:13" x14ac:dyDescent="0.3">
      <c r="A234" s="6">
        <v>45268</v>
      </c>
      <c r="B234" s="35">
        <v>28.921789803466595</v>
      </c>
      <c r="C234" s="35">
        <v>3.3231597124613543</v>
      </c>
      <c r="D234" s="3">
        <v>9338449.7820873559</v>
      </c>
      <c r="E234" s="3">
        <v>4340323.6708290456</v>
      </c>
      <c r="F234" s="3">
        <v>2665408.5279583596</v>
      </c>
      <c r="G234" s="65">
        <v>1250</v>
      </c>
      <c r="H234" s="35">
        <v>86.593333333333348</v>
      </c>
      <c r="I234" s="3">
        <v>1013.12</v>
      </c>
      <c r="J234" s="3">
        <v>7.3500339359734665</v>
      </c>
      <c r="K234" s="3">
        <v>5.2833333333333332</v>
      </c>
      <c r="L234" s="35">
        <v>4951461</v>
      </c>
      <c r="M234" s="35">
        <f t="shared" si="9"/>
        <v>2.0667006026401333</v>
      </c>
    </row>
    <row r="235" spans="1:13" x14ac:dyDescent="0.3">
      <c r="A235" s="6">
        <v>45271</v>
      </c>
      <c r="B235" s="35">
        <v>28.921789803466595</v>
      </c>
      <c r="C235" s="35">
        <v>3.3231597124613543</v>
      </c>
      <c r="D235" s="3">
        <v>9338449.7820873559</v>
      </c>
      <c r="E235" s="3">
        <v>4340323.6708290456</v>
      </c>
      <c r="F235" s="3">
        <v>2665408.5279583596</v>
      </c>
      <c r="G235" s="65">
        <v>1250</v>
      </c>
      <c r="H235" s="35">
        <v>86.593333333333348</v>
      </c>
      <c r="I235" s="3">
        <v>853.78</v>
      </c>
      <c r="J235" s="3">
        <v>7.3500339359734665</v>
      </c>
      <c r="K235" s="3">
        <v>5.2833333333333332</v>
      </c>
      <c r="L235" s="35">
        <v>4951461</v>
      </c>
      <c r="M235" s="35">
        <f t="shared" si="9"/>
        <v>2.0667006026401333</v>
      </c>
    </row>
    <row r="236" spans="1:13" x14ac:dyDescent="0.3">
      <c r="A236" s="6">
        <v>45272</v>
      </c>
      <c r="B236" s="35">
        <v>28.921789803466595</v>
      </c>
      <c r="C236" s="35">
        <v>3.3231597124613543</v>
      </c>
      <c r="D236" s="3">
        <v>9338449.7820873559</v>
      </c>
      <c r="E236" s="3">
        <v>4340323.6708290456</v>
      </c>
      <c r="F236" s="3">
        <v>2665408.5279583596</v>
      </c>
      <c r="G236" s="65">
        <v>1220</v>
      </c>
      <c r="H236" s="35">
        <v>86.593333333333348</v>
      </c>
      <c r="I236" s="3">
        <v>849.28</v>
      </c>
      <c r="J236" s="3">
        <v>7.3500339359734665</v>
      </c>
      <c r="K236" s="3">
        <v>5.2833333333333332</v>
      </c>
      <c r="L236" s="35">
        <v>4951461</v>
      </c>
      <c r="M236" s="35">
        <f t="shared" si="9"/>
        <v>2.0667006026401333</v>
      </c>
    </row>
    <row r="237" spans="1:13" x14ac:dyDescent="0.3">
      <c r="A237" s="6">
        <v>45273</v>
      </c>
      <c r="B237" s="35">
        <v>28.921789803466595</v>
      </c>
      <c r="C237" s="35">
        <v>3.3231597124613543</v>
      </c>
      <c r="D237" s="3">
        <v>9338449.7820873559</v>
      </c>
      <c r="E237" s="3">
        <v>4340323.6708290456</v>
      </c>
      <c r="F237" s="3">
        <v>2665408.5279583596</v>
      </c>
      <c r="G237" s="65">
        <v>1220</v>
      </c>
      <c r="H237" s="35">
        <v>86.593333333333348</v>
      </c>
      <c r="I237" s="3">
        <v>913.28</v>
      </c>
      <c r="J237" s="3">
        <v>7.3500339359734665</v>
      </c>
      <c r="K237" s="3">
        <v>5.2833333333333332</v>
      </c>
      <c r="L237" s="35">
        <v>4951461</v>
      </c>
      <c r="M237" s="35">
        <f t="shared" si="9"/>
        <v>2.0667006026401333</v>
      </c>
    </row>
    <row r="238" spans="1:13" x14ac:dyDescent="0.3">
      <c r="A238" s="6">
        <v>45274</v>
      </c>
      <c r="B238" s="35">
        <v>28.921789803466595</v>
      </c>
      <c r="C238" s="35">
        <v>3.3231597124613543</v>
      </c>
      <c r="D238" s="3">
        <v>9338449.7820873559</v>
      </c>
      <c r="E238" s="3">
        <v>4340323.6708290456</v>
      </c>
      <c r="F238" s="3">
        <v>2665408.5279583596</v>
      </c>
      <c r="G238" s="65">
        <v>1225</v>
      </c>
      <c r="H238" s="35">
        <v>86.593333333333348</v>
      </c>
      <c r="I238" s="3">
        <v>870.13</v>
      </c>
      <c r="J238" s="3">
        <v>7.3500339359734665</v>
      </c>
      <c r="K238" s="3">
        <v>5.2833333333333332</v>
      </c>
      <c r="L238" s="35">
        <v>4951461</v>
      </c>
      <c r="M238" s="35">
        <f t="shared" si="9"/>
        <v>2.0667006026401333</v>
      </c>
    </row>
    <row r="239" spans="1:13" x14ac:dyDescent="0.3">
      <c r="A239" s="6">
        <v>45275</v>
      </c>
      <c r="B239" s="35">
        <v>28.921789803466595</v>
      </c>
      <c r="C239" s="35">
        <v>3.3231597124613543</v>
      </c>
      <c r="D239" s="3">
        <v>9338449.7820873559</v>
      </c>
      <c r="E239" s="3">
        <v>4340323.6708290456</v>
      </c>
      <c r="F239" s="3">
        <v>2665408.5279583596</v>
      </c>
      <c r="G239" s="65">
        <v>1225</v>
      </c>
      <c r="H239" s="35">
        <v>86.593333333333348</v>
      </c>
      <c r="I239" s="3">
        <v>862.15</v>
      </c>
      <c r="J239" s="3">
        <v>7.3500339359734665</v>
      </c>
      <c r="K239" s="3">
        <v>5.2833333333333332</v>
      </c>
      <c r="L239" s="35">
        <v>4951461</v>
      </c>
      <c r="M239" s="35">
        <f t="shared" si="9"/>
        <v>2.0667006026401333</v>
      </c>
    </row>
    <row r="240" spans="1:13" x14ac:dyDescent="0.3">
      <c r="A240" s="6">
        <v>45278</v>
      </c>
      <c r="B240" s="35">
        <v>28.921789803466595</v>
      </c>
      <c r="C240" s="35">
        <v>3.3231597124613543</v>
      </c>
      <c r="D240" s="3">
        <v>9338449.7820873559</v>
      </c>
      <c r="E240" s="3">
        <v>4340323.6708290456</v>
      </c>
      <c r="F240" s="3">
        <v>2665408.5279583596</v>
      </c>
      <c r="G240" s="65">
        <v>1225</v>
      </c>
      <c r="H240" s="35">
        <v>86.593333333333348</v>
      </c>
      <c r="I240" s="3">
        <v>855.84</v>
      </c>
      <c r="J240" s="3">
        <v>7.3500339359734665</v>
      </c>
      <c r="K240" s="3">
        <v>5.2833333333333332</v>
      </c>
      <c r="L240" s="35">
        <v>4951461</v>
      </c>
      <c r="M240" s="35">
        <f t="shared" si="9"/>
        <v>2.0667006026401333</v>
      </c>
    </row>
    <row r="241" spans="1:13" x14ac:dyDescent="0.3">
      <c r="A241" s="6">
        <v>45279</v>
      </c>
      <c r="B241" s="35">
        <v>28.921789803466595</v>
      </c>
      <c r="C241" s="35">
        <v>3.3231597124613543</v>
      </c>
      <c r="D241" s="3">
        <v>9338449.7820873559</v>
      </c>
      <c r="E241" s="3">
        <v>4340323.6708290456</v>
      </c>
      <c r="F241" s="3">
        <v>2665408.5279583596</v>
      </c>
      <c r="G241" s="65">
        <v>1225</v>
      </c>
      <c r="H241" s="35">
        <v>86.593333333333348</v>
      </c>
      <c r="I241" s="3">
        <v>844.85</v>
      </c>
      <c r="J241" s="3">
        <v>7.3500339359734665</v>
      </c>
      <c r="K241" s="3">
        <v>5.2833333333333332</v>
      </c>
      <c r="L241" s="35">
        <v>4951461</v>
      </c>
      <c r="M241" s="35">
        <f t="shared" si="9"/>
        <v>2.0667006026401333</v>
      </c>
    </row>
    <row r="242" spans="1:13" x14ac:dyDescent="0.3">
      <c r="A242" s="6">
        <v>45280</v>
      </c>
      <c r="B242" s="35">
        <v>28.921789803466595</v>
      </c>
      <c r="C242" s="35">
        <v>3.3231597124613543</v>
      </c>
      <c r="D242" s="3">
        <v>9338449.7820873559</v>
      </c>
      <c r="E242" s="3">
        <v>4340323.6708290456</v>
      </c>
      <c r="F242" s="3">
        <v>2665408.5279583596</v>
      </c>
      <c r="G242" s="65">
        <v>1225</v>
      </c>
      <c r="H242" s="35">
        <v>86.593333333333348</v>
      </c>
      <c r="I242" s="3">
        <v>906.39</v>
      </c>
      <c r="J242" s="3">
        <v>7.3500339359734665</v>
      </c>
      <c r="K242" s="3">
        <v>5.2833333333333332</v>
      </c>
      <c r="L242" s="35">
        <v>4951461</v>
      </c>
      <c r="M242" s="35">
        <f t="shared" si="9"/>
        <v>2.0667006026401333</v>
      </c>
    </row>
    <row r="243" spans="1:13" x14ac:dyDescent="0.3">
      <c r="A243" s="6">
        <v>45281</v>
      </c>
      <c r="B243" s="35">
        <v>28.921789803466595</v>
      </c>
      <c r="C243" s="35">
        <v>3.3231597124613543</v>
      </c>
      <c r="D243" s="3">
        <v>9338449.7820873559</v>
      </c>
      <c r="E243" s="3">
        <v>4340323.6708290456</v>
      </c>
      <c r="F243" s="3">
        <v>2665408.5279583596</v>
      </c>
      <c r="G243" s="65">
        <v>1225</v>
      </c>
      <c r="H243" s="35">
        <v>86.593333333333348</v>
      </c>
      <c r="I243" s="3">
        <v>841.41</v>
      </c>
      <c r="J243" s="3">
        <v>7.3500339359734665</v>
      </c>
      <c r="K243" s="3">
        <v>5.2833333333333332</v>
      </c>
      <c r="L243" s="35">
        <v>4951461</v>
      </c>
      <c r="M243" s="35">
        <f t="shared" si="9"/>
        <v>2.0667006026401333</v>
      </c>
    </row>
    <row r="244" spans="1:13" x14ac:dyDescent="0.3">
      <c r="A244" s="6">
        <v>45282</v>
      </c>
      <c r="B244" s="35">
        <v>28.921789803466595</v>
      </c>
      <c r="C244" s="35">
        <v>3.3231597124613543</v>
      </c>
      <c r="D244" s="3">
        <v>9338449.7820873559</v>
      </c>
      <c r="E244" s="3">
        <v>4340323.6708290456</v>
      </c>
      <c r="F244" s="3">
        <v>2665408.5279583596</v>
      </c>
      <c r="G244" s="65">
        <v>1200</v>
      </c>
      <c r="H244" s="35">
        <v>86.593333333333348</v>
      </c>
      <c r="I244" s="3">
        <v>1039.6500000000001</v>
      </c>
      <c r="J244" s="3">
        <v>7.3500339359734665</v>
      </c>
      <c r="K244" s="3">
        <v>5.2833333333333332</v>
      </c>
      <c r="L244" s="35">
        <v>4951461</v>
      </c>
      <c r="M244" s="35">
        <f t="shared" si="9"/>
        <v>2.0667006026401333</v>
      </c>
    </row>
    <row r="245" spans="1:13" x14ac:dyDescent="0.3">
      <c r="A245" s="6">
        <v>45287</v>
      </c>
      <c r="B245" s="35">
        <v>28.921789803466595</v>
      </c>
      <c r="C245" s="35">
        <v>3.3231597124613543</v>
      </c>
      <c r="D245" s="3">
        <v>9338449.7820873559</v>
      </c>
      <c r="E245" s="3">
        <v>4340323.6708290456</v>
      </c>
      <c r="F245" s="3">
        <v>2665408.5279583596</v>
      </c>
      <c r="G245" s="65">
        <v>1200</v>
      </c>
      <c r="H245" s="35">
        <v>86.593333333333348</v>
      </c>
      <c r="I245" s="3">
        <v>896.61</v>
      </c>
      <c r="J245" s="3">
        <v>7.3500339359734665</v>
      </c>
      <c r="K245" s="3">
        <v>5.2833333333333332</v>
      </c>
      <c r="L245" s="35">
        <v>4951461</v>
      </c>
      <c r="M245" s="35">
        <f t="shared" si="9"/>
        <v>2.0667006026401333</v>
      </c>
    </row>
    <row r="246" spans="1:13" x14ac:dyDescent="0.3">
      <c r="A246" s="6">
        <v>45288</v>
      </c>
      <c r="B246" s="35">
        <v>28.921789803466595</v>
      </c>
      <c r="C246" s="35">
        <v>3.3231597124613543</v>
      </c>
      <c r="D246" s="3">
        <v>9338449.7820873559</v>
      </c>
      <c r="E246" s="3">
        <v>4340323.6708290456</v>
      </c>
      <c r="F246" s="3">
        <v>2665408.5279583596</v>
      </c>
      <c r="G246" s="65">
        <v>1210</v>
      </c>
      <c r="H246" s="35">
        <v>86.593333333333348</v>
      </c>
      <c r="I246" s="3">
        <v>882.03</v>
      </c>
      <c r="J246" s="3">
        <v>7.3500339359734665</v>
      </c>
      <c r="K246" s="3">
        <v>5.2833333333333332</v>
      </c>
      <c r="L246" s="35">
        <v>4951461</v>
      </c>
      <c r="M246" s="35">
        <f t="shared" si="9"/>
        <v>2.0667006026401333</v>
      </c>
    </row>
    <row r="247" spans="1:13" x14ac:dyDescent="0.3">
      <c r="A247" s="6">
        <v>45289</v>
      </c>
      <c r="B247" s="35">
        <v>28.921789803466595</v>
      </c>
      <c r="C247" s="35">
        <v>3.3231597124613543</v>
      </c>
      <c r="D247" s="3">
        <v>9338449.7820873559</v>
      </c>
      <c r="E247" s="3">
        <v>4340323.6708290456</v>
      </c>
      <c r="F247" s="3">
        <v>2665408.5279583596</v>
      </c>
      <c r="G247" s="65">
        <v>1210</v>
      </c>
      <c r="H247" s="35">
        <v>86.593333333333348</v>
      </c>
      <c r="I247" s="3">
        <v>899.89</v>
      </c>
      <c r="J247" s="3">
        <v>7.3500339359734665</v>
      </c>
      <c r="K247" s="3">
        <v>5.2833333333333332</v>
      </c>
      <c r="L247" s="35">
        <v>4951461</v>
      </c>
      <c r="M247" s="35">
        <f t="shared" si="9"/>
        <v>2.0667006026401333</v>
      </c>
    </row>
    <row r="248" spans="1:13" x14ac:dyDescent="0.3">
      <c r="A248" s="6">
        <v>45293</v>
      </c>
      <c r="B248" s="35">
        <v>29.899058738813608</v>
      </c>
      <c r="C248" s="35">
        <v>3.1059809026621865</v>
      </c>
      <c r="D248" s="3">
        <v>29739769.63757962</v>
      </c>
      <c r="E248" s="3">
        <v>4755080.1237612767</v>
      </c>
      <c r="F248" s="3">
        <v>3826004.5750125684</v>
      </c>
      <c r="G248" s="65">
        <v>1220</v>
      </c>
      <c r="H248" s="35">
        <v>85.686666666666667</v>
      </c>
      <c r="I248" s="3">
        <v>991</v>
      </c>
      <c r="J248" s="3">
        <v>12.628329754194903</v>
      </c>
      <c r="K248" s="3">
        <v>5.2333333333333334</v>
      </c>
      <c r="L248" s="35">
        <v>5554013</v>
      </c>
      <c r="M248" s="35">
        <f t="shared" ref="M248:M269" si="10">J248-K248</f>
        <v>7.3949964208615695</v>
      </c>
    </row>
    <row r="249" spans="1:13" x14ac:dyDescent="0.3">
      <c r="A249" s="6">
        <v>45294</v>
      </c>
      <c r="B249" s="35">
        <v>29.899058738813608</v>
      </c>
      <c r="C249" s="35">
        <v>3.1059809026621865</v>
      </c>
      <c r="D249" s="3">
        <v>29739769.63757962</v>
      </c>
      <c r="E249" s="3">
        <v>4755080.1237612767</v>
      </c>
      <c r="F249" s="3">
        <v>3826004.5750125684</v>
      </c>
      <c r="G249" s="65">
        <v>1220</v>
      </c>
      <c r="H249" s="35">
        <v>85.686666666666667</v>
      </c>
      <c r="I249" s="3">
        <v>845.5</v>
      </c>
      <c r="J249" s="3">
        <v>12.628329754194903</v>
      </c>
      <c r="K249" s="3">
        <v>5.2333333333333334</v>
      </c>
      <c r="L249" s="35">
        <v>5554013</v>
      </c>
      <c r="M249" s="35">
        <f t="shared" si="10"/>
        <v>7.3949964208615695</v>
      </c>
    </row>
    <row r="250" spans="1:13" x14ac:dyDescent="0.3">
      <c r="A250" s="6">
        <v>45295</v>
      </c>
      <c r="B250" s="35">
        <v>29.899058738813608</v>
      </c>
      <c r="C250" s="35">
        <v>3.1059809026621865</v>
      </c>
      <c r="D250" s="3">
        <v>29739769.63757962</v>
      </c>
      <c r="E250" s="3">
        <v>4755080.1237612767</v>
      </c>
      <c r="F250" s="3">
        <v>3826004.5750125684</v>
      </c>
      <c r="G250" s="65">
        <v>1230</v>
      </c>
      <c r="H250" s="35">
        <v>85.686666666666667</v>
      </c>
      <c r="I250" s="3">
        <v>886</v>
      </c>
      <c r="J250" s="3">
        <v>12.628329754194903</v>
      </c>
      <c r="K250" s="3">
        <v>5.2333333333333334</v>
      </c>
      <c r="L250" s="35">
        <v>5554013</v>
      </c>
      <c r="M250" s="35">
        <f t="shared" si="10"/>
        <v>7.3949964208615695</v>
      </c>
    </row>
    <row r="251" spans="1:13" x14ac:dyDescent="0.3">
      <c r="A251" s="6">
        <v>45296</v>
      </c>
      <c r="B251" s="35">
        <v>29.899058738813608</v>
      </c>
      <c r="C251" s="35">
        <v>3.1059809026621865</v>
      </c>
      <c r="D251" s="3">
        <v>29739769.63757962</v>
      </c>
      <c r="E251" s="3">
        <v>4755080.1237612767</v>
      </c>
      <c r="F251" s="3">
        <v>3826004.5750125684</v>
      </c>
      <c r="G251" s="65">
        <v>1230</v>
      </c>
      <c r="H251" s="35">
        <v>85.686666666666667</v>
      </c>
      <c r="I251" s="3">
        <v>906</v>
      </c>
      <c r="J251" s="3">
        <v>12.628329754194903</v>
      </c>
      <c r="K251" s="3">
        <v>5.2333333333333334</v>
      </c>
      <c r="L251" s="35">
        <v>5554013</v>
      </c>
      <c r="M251" s="35">
        <f t="shared" si="10"/>
        <v>7.3949964208615695</v>
      </c>
    </row>
    <row r="252" spans="1:13" x14ac:dyDescent="0.3">
      <c r="A252" s="6">
        <v>45299</v>
      </c>
      <c r="B252" s="35">
        <v>29.899058738813608</v>
      </c>
      <c r="C252" s="35">
        <v>3.1059809026621865</v>
      </c>
      <c r="D252" s="3">
        <v>29739769.63757962</v>
      </c>
      <c r="E252" s="3">
        <v>4755080.1237612767</v>
      </c>
      <c r="F252" s="3">
        <v>3826004.5750125684</v>
      </c>
      <c r="G252" s="65">
        <v>1240</v>
      </c>
      <c r="H252" s="35">
        <v>85.686666666666667</v>
      </c>
      <c r="I252" s="3">
        <v>885</v>
      </c>
      <c r="J252" s="3">
        <v>12.628329754194903</v>
      </c>
      <c r="K252" s="3">
        <v>5.2333333333333334</v>
      </c>
      <c r="L252" s="35">
        <v>5554013</v>
      </c>
      <c r="M252" s="35">
        <f t="shared" si="10"/>
        <v>7.3949964208615695</v>
      </c>
    </row>
    <row r="253" spans="1:13" x14ac:dyDescent="0.3">
      <c r="A253" s="6">
        <v>45300</v>
      </c>
      <c r="B253" s="35">
        <v>29.899058738813608</v>
      </c>
      <c r="C253" s="35">
        <v>3.1059809026621865</v>
      </c>
      <c r="D253" s="3">
        <v>29739769.63757962</v>
      </c>
      <c r="E253" s="3">
        <v>4755080.1237612767</v>
      </c>
      <c r="F253" s="3">
        <v>3826004.5750125684</v>
      </c>
      <c r="G253" s="65">
        <v>1240</v>
      </c>
      <c r="H253" s="35">
        <v>85.686666666666667</v>
      </c>
      <c r="I253" s="3">
        <v>900</v>
      </c>
      <c r="J253" s="3">
        <v>12.628329754194903</v>
      </c>
      <c r="K253" s="3">
        <v>5.2333333333333334</v>
      </c>
      <c r="L253" s="35">
        <v>5554013</v>
      </c>
      <c r="M253" s="35">
        <f t="shared" si="10"/>
        <v>7.3949964208615695</v>
      </c>
    </row>
    <row r="254" spans="1:13" x14ac:dyDescent="0.3">
      <c r="A254" s="6">
        <v>45301</v>
      </c>
      <c r="B254" s="35">
        <v>29.899058738813608</v>
      </c>
      <c r="C254" s="35">
        <v>3.1059809026621865</v>
      </c>
      <c r="D254" s="3">
        <v>29739769.63757962</v>
      </c>
      <c r="E254" s="3">
        <v>4755080.1237612767</v>
      </c>
      <c r="F254" s="3">
        <v>3826004.5750125684</v>
      </c>
      <c r="G254" s="65">
        <v>1240</v>
      </c>
      <c r="H254" s="35">
        <v>85.686666666666667</v>
      </c>
      <c r="I254" s="3">
        <v>845.5</v>
      </c>
      <c r="J254" s="3">
        <v>12.628329754194903</v>
      </c>
      <c r="K254" s="3">
        <v>5.2333333333333334</v>
      </c>
      <c r="L254" s="35">
        <v>5554013</v>
      </c>
      <c r="M254" s="35">
        <f t="shared" si="10"/>
        <v>7.3949964208615695</v>
      </c>
    </row>
    <row r="255" spans="1:13" x14ac:dyDescent="0.3">
      <c r="A255" s="6">
        <v>45302</v>
      </c>
      <c r="B255" s="35">
        <v>29.899058738813608</v>
      </c>
      <c r="C255" s="35">
        <v>3.1059809026621865</v>
      </c>
      <c r="D255" s="3">
        <v>29739769.63757962</v>
      </c>
      <c r="E255" s="3">
        <v>4755080.1237612767</v>
      </c>
      <c r="F255" s="3">
        <v>3826004.5750125684</v>
      </c>
      <c r="G255" s="65">
        <v>1240</v>
      </c>
      <c r="H255" s="35">
        <v>85.686666666666667</v>
      </c>
      <c r="I255" s="3">
        <v>927.2</v>
      </c>
      <c r="J255" s="3">
        <v>12.628329754194903</v>
      </c>
      <c r="K255" s="3">
        <v>5.2333333333333334</v>
      </c>
      <c r="L255" s="35">
        <v>5554013</v>
      </c>
      <c r="M255" s="35">
        <f t="shared" si="10"/>
        <v>7.3949964208615695</v>
      </c>
    </row>
    <row r="256" spans="1:13" x14ac:dyDescent="0.3">
      <c r="A256" s="6">
        <v>45304</v>
      </c>
      <c r="B256" s="35">
        <v>29.899058738813608</v>
      </c>
      <c r="C256" s="35">
        <v>3.1059809026621865</v>
      </c>
      <c r="D256" s="3">
        <v>29739769.63757962</v>
      </c>
      <c r="E256" s="3">
        <v>4755080.1237612767</v>
      </c>
      <c r="F256" s="3">
        <v>3826004.5750125684</v>
      </c>
      <c r="G256" s="65">
        <v>1290</v>
      </c>
      <c r="H256" s="35">
        <v>85.686666666666667</v>
      </c>
      <c r="I256" s="3">
        <v>927.2</v>
      </c>
      <c r="J256" s="3">
        <v>12.628329754194903</v>
      </c>
      <c r="K256" s="3">
        <v>5.2333333333333334</v>
      </c>
      <c r="L256" s="35">
        <v>5554013</v>
      </c>
      <c r="M256" s="35">
        <f t="shared" si="10"/>
        <v>7.3949964208615695</v>
      </c>
    </row>
    <row r="257" spans="1:13" x14ac:dyDescent="0.3">
      <c r="A257" s="6">
        <v>45306</v>
      </c>
      <c r="B257" s="35">
        <v>29.899058738813608</v>
      </c>
      <c r="C257" s="35">
        <v>3.1059809026621865</v>
      </c>
      <c r="D257" s="3">
        <v>29739769.63757962</v>
      </c>
      <c r="E257" s="3">
        <v>4755080.1237612767</v>
      </c>
      <c r="F257" s="3">
        <v>3826004.5750125684</v>
      </c>
      <c r="G257" s="65">
        <v>1300</v>
      </c>
      <c r="H257" s="35">
        <v>85.686666666666667</v>
      </c>
      <c r="I257" s="3">
        <v>885</v>
      </c>
      <c r="J257" s="3">
        <v>12.628329754194903</v>
      </c>
      <c r="K257" s="3">
        <v>5.2333333333333334</v>
      </c>
      <c r="L257" s="35">
        <v>5554013</v>
      </c>
      <c r="M257" s="35">
        <f t="shared" si="10"/>
        <v>7.3949964208615695</v>
      </c>
    </row>
    <row r="258" spans="1:13" x14ac:dyDescent="0.3">
      <c r="A258" s="6">
        <v>45307</v>
      </c>
      <c r="B258" s="35">
        <v>29.899058738813608</v>
      </c>
      <c r="C258" s="35">
        <v>3.1059809026621865</v>
      </c>
      <c r="D258" s="3">
        <v>29739769.63757962</v>
      </c>
      <c r="E258" s="3">
        <v>4755080.1237612767</v>
      </c>
      <c r="F258" s="3">
        <v>3826004.5750125684</v>
      </c>
      <c r="G258" s="65">
        <v>1340</v>
      </c>
      <c r="H258" s="35">
        <v>85.686666666666667</v>
      </c>
      <c r="I258" s="3">
        <v>911</v>
      </c>
      <c r="J258" s="3">
        <v>12.628329754194903</v>
      </c>
      <c r="K258" s="3">
        <v>5.2333333333333334</v>
      </c>
      <c r="L258" s="35">
        <v>5554013</v>
      </c>
      <c r="M258" s="35">
        <f t="shared" si="10"/>
        <v>7.3949964208615695</v>
      </c>
    </row>
    <row r="259" spans="1:13" x14ac:dyDescent="0.3">
      <c r="A259" s="6">
        <v>45308</v>
      </c>
      <c r="B259" s="35">
        <v>29.899058738813608</v>
      </c>
      <c r="C259" s="35">
        <v>3.1059809026621865</v>
      </c>
      <c r="D259" s="3">
        <v>29739769.63757962</v>
      </c>
      <c r="E259" s="3">
        <v>4755080.1237612767</v>
      </c>
      <c r="F259" s="3">
        <v>3826004.5750125684</v>
      </c>
      <c r="G259" s="65">
        <v>1350</v>
      </c>
      <c r="H259" s="35">
        <v>85.686666666666667</v>
      </c>
      <c r="I259" s="3">
        <v>941</v>
      </c>
      <c r="J259" s="3">
        <v>12.628329754194903</v>
      </c>
      <c r="K259" s="3">
        <v>5.2333333333333334</v>
      </c>
      <c r="L259" s="35">
        <v>5554013</v>
      </c>
      <c r="M259" s="35">
        <f t="shared" si="10"/>
        <v>7.3949964208615695</v>
      </c>
    </row>
    <row r="260" spans="1:13" x14ac:dyDescent="0.3">
      <c r="A260" s="6">
        <v>45309</v>
      </c>
      <c r="B260" s="35">
        <v>29.899058738813608</v>
      </c>
      <c r="C260" s="35">
        <v>3.1059809026621865</v>
      </c>
      <c r="D260" s="3">
        <v>29739769.63757962</v>
      </c>
      <c r="E260" s="3">
        <v>4755080.1237612767</v>
      </c>
      <c r="F260" s="3">
        <v>3826004.5750125684</v>
      </c>
      <c r="G260" s="65">
        <v>1365</v>
      </c>
      <c r="H260" s="35">
        <v>85.686666666666667</v>
      </c>
      <c r="I260" s="3">
        <v>991</v>
      </c>
      <c r="J260" s="3">
        <v>12.628329754194903</v>
      </c>
      <c r="K260" s="3">
        <v>5.2333333333333334</v>
      </c>
      <c r="L260" s="35">
        <v>5554013</v>
      </c>
      <c r="M260" s="35">
        <f t="shared" si="10"/>
        <v>7.3949964208615695</v>
      </c>
    </row>
    <row r="261" spans="1:13" x14ac:dyDescent="0.3">
      <c r="A261" s="6">
        <v>45310</v>
      </c>
      <c r="B261" s="35">
        <v>29.899058738813608</v>
      </c>
      <c r="C261" s="35">
        <v>3.1059809026621865</v>
      </c>
      <c r="D261" s="3">
        <v>29739769.63757962</v>
      </c>
      <c r="E261" s="3">
        <v>4755080.1237612767</v>
      </c>
      <c r="F261" s="3">
        <v>3826004.5750125684</v>
      </c>
      <c r="G261" s="65">
        <v>1365</v>
      </c>
      <c r="H261" s="35">
        <v>85.686666666666667</v>
      </c>
      <c r="I261" s="3">
        <v>911</v>
      </c>
      <c r="J261" s="3">
        <v>12.628329754194903</v>
      </c>
      <c r="K261" s="3">
        <v>5.2333333333333334</v>
      </c>
      <c r="L261" s="35">
        <v>5554013</v>
      </c>
      <c r="M261" s="35">
        <f t="shared" si="10"/>
        <v>7.3949964208615695</v>
      </c>
    </row>
    <row r="262" spans="1:13" x14ac:dyDescent="0.3">
      <c r="A262" s="6">
        <v>45313</v>
      </c>
      <c r="B262" s="35">
        <v>29.899058738813608</v>
      </c>
      <c r="C262" s="35">
        <v>3.1059809026621865</v>
      </c>
      <c r="D262" s="3">
        <v>29739769.63757962</v>
      </c>
      <c r="E262" s="3">
        <v>4755080.1237612767</v>
      </c>
      <c r="F262" s="3">
        <v>3826004.5750125684</v>
      </c>
      <c r="G262" s="65">
        <v>1365</v>
      </c>
      <c r="H262" s="35">
        <v>85.686666666666667</v>
      </c>
      <c r="I262" s="3">
        <v>928.61</v>
      </c>
      <c r="J262" s="3">
        <v>12.628329754194903</v>
      </c>
      <c r="K262" s="3">
        <v>5.2333333333333334</v>
      </c>
      <c r="L262" s="35">
        <v>5554013</v>
      </c>
      <c r="M262" s="35">
        <f t="shared" si="10"/>
        <v>7.3949964208615695</v>
      </c>
    </row>
    <row r="263" spans="1:13" x14ac:dyDescent="0.3">
      <c r="A263" s="6">
        <v>45314</v>
      </c>
      <c r="B263" s="35">
        <v>29.899058738813608</v>
      </c>
      <c r="C263" s="35">
        <v>3.1059809026621865</v>
      </c>
      <c r="D263" s="3">
        <v>29739769.63757962</v>
      </c>
      <c r="E263" s="3">
        <v>4755080.1237612767</v>
      </c>
      <c r="F263" s="3">
        <v>3826004.5750125684</v>
      </c>
      <c r="G263" s="65">
        <v>1400</v>
      </c>
      <c r="H263" s="35">
        <v>85.686666666666667</v>
      </c>
      <c r="I263" s="3">
        <v>911</v>
      </c>
      <c r="J263" s="3">
        <v>12.628329754194903</v>
      </c>
      <c r="K263" s="3">
        <v>5.2333333333333334</v>
      </c>
      <c r="L263" s="35">
        <v>5554013</v>
      </c>
      <c r="M263" s="35">
        <f t="shared" si="10"/>
        <v>7.3949964208615695</v>
      </c>
    </row>
    <row r="264" spans="1:13" x14ac:dyDescent="0.3">
      <c r="A264" s="6">
        <v>45315</v>
      </c>
      <c r="B264" s="35">
        <v>29.899058738813608</v>
      </c>
      <c r="C264" s="35">
        <v>3.1059809026621865</v>
      </c>
      <c r="D264" s="3">
        <v>29739769.63757962</v>
      </c>
      <c r="E264" s="3">
        <v>4755080.1237612767</v>
      </c>
      <c r="F264" s="3">
        <v>3826004.5750125684</v>
      </c>
      <c r="G264" s="65">
        <v>1410</v>
      </c>
      <c r="H264" s="35">
        <v>85.686666666666667</v>
      </c>
      <c r="I264" s="3">
        <v>911</v>
      </c>
      <c r="J264" s="3">
        <v>12.628329754194903</v>
      </c>
      <c r="K264" s="3">
        <v>5.2333333333333334</v>
      </c>
      <c r="L264" s="35">
        <v>5554013</v>
      </c>
      <c r="M264" s="35">
        <f t="shared" si="10"/>
        <v>7.3949964208615695</v>
      </c>
    </row>
    <row r="265" spans="1:13" x14ac:dyDescent="0.3">
      <c r="A265" s="6">
        <v>45316</v>
      </c>
      <c r="B265" s="35">
        <v>29.899058738813608</v>
      </c>
      <c r="C265" s="35">
        <v>3.1059809026621865</v>
      </c>
      <c r="D265" s="3">
        <v>29739769.63757962</v>
      </c>
      <c r="E265" s="3">
        <v>4755080.1237612767</v>
      </c>
      <c r="F265" s="3">
        <v>3826004.5750125684</v>
      </c>
      <c r="G265" s="65">
        <v>1455</v>
      </c>
      <c r="H265" s="35">
        <v>85.686666666666667</v>
      </c>
      <c r="I265" s="3">
        <v>911</v>
      </c>
      <c r="J265" s="3">
        <v>12.628329754194903</v>
      </c>
      <c r="K265" s="3">
        <v>5.2333333333333334</v>
      </c>
      <c r="L265" s="35">
        <v>5554013</v>
      </c>
      <c r="M265" s="35">
        <f t="shared" si="10"/>
        <v>7.3949964208615695</v>
      </c>
    </row>
    <row r="266" spans="1:13" x14ac:dyDescent="0.3">
      <c r="A266" s="6">
        <v>45317</v>
      </c>
      <c r="B266" s="35">
        <v>29.899058738813608</v>
      </c>
      <c r="C266" s="35">
        <v>3.1059809026621865</v>
      </c>
      <c r="D266" s="3">
        <v>29739769.63757962</v>
      </c>
      <c r="E266" s="3">
        <v>4755080.1237612767</v>
      </c>
      <c r="F266" s="3">
        <v>3826004.5750125684</v>
      </c>
      <c r="G266" s="65">
        <v>1460</v>
      </c>
      <c r="H266" s="35">
        <v>85.686666666666667</v>
      </c>
      <c r="I266" s="3">
        <v>888</v>
      </c>
      <c r="J266" s="3">
        <v>12.628329754194903</v>
      </c>
      <c r="K266" s="3">
        <v>5.2333333333333334</v>
      </c>
      <c r="L266" s="35">
        <v>5554013</v>
      </c>
      <c r="M266" s="35">
        <f t="shared" si="10"/>
        <v>7.3949964208615695</v>
      </c>
    </row>
    <row r="267" spans="1:13" x14ac:dyDescent="0.3">
      <c r="A267" s="6">
        <v>45320</v>
      </c>
      <c r="B267" s="35">
        <v>29.899058738813608</v>
      </c>
      <c r="C267" s="35">
        <v>3.1059809026621865</v>
      </c>
      <c r="D267" s="3">
        <v>29739769.63757962</v>
      </c>
      <c r="E267" s="3">
        <v>4755080.1237612767</v>
      </c>
      <c r="F267" s="3">
        <v>3826004.5750125684</v>
      </c>
      <c r="G267" s="65">
        <v>1470</v>
      </c>
      <c r="H267" s="35">
        <v>85.686666666666667</v>
      </c>
      <c r="I267" s="3">
        <v>904.23</v>
      </c>
      <c r="J267" s="3">
        <v>12.628329754194903</v>
      </c>
      <c r="K267" s="3">
        <v>5.2333333333333334</v>
      </c>
      <c r="L267" s="35">
        <v>5554013</v>
      </c>
      <c r="M267" s="35">
        <f t="shared" si="10"/>
        <v>7.3949964208615695</v>
      </c>
    </row>
    <row r="268" spans="1:13" x14ac:dyDescent="0.3">
      <c r="A268" s="6">
        <v>45321</v>
      </c>
      <c r="B268" s="35">
        <v>29.899058738813608</v>
      </c>
      <c r="C268" s="35">
        <v>3.1059809026621865</v>
      </c>
      <c r="D268" s="3">
        <v>29739769.63757962</v>
      </c>
      <c r="E268" s="3">
        <v>4755080.1237612767</v>
      </c>
      <c r="F268" s="3">
        <v>3826004.5750125684</v>
      </c>
      <c r="G268" s="65">
        <v>1450</v>
      </c>
      <c r="H268" s="35">
        <v>85.686666666666667</v>
      </c>
      <c r="I268" s="3">
        <v>905</v>
      </c>
      <c r="J268" s="3">
        <v>12.628329754194903</v>
      </c>
      <c r="K268" s="3">
        <v>5.2333333333333334</v>
      </c>
      <c r="L268" s="35">
        <v>5554013</v>
      </c>
      <c r="M268" s="35">
        <f t="shared" si="10"/>
        <v>7.3949964208615695</v>
      </c>
    </row>
    <row r="269" spans="1:13" x14ac:dyDescent="0.3">
      <c r="A269" s="6">
        <v>45322</v>
      </c>
      <c r="B269" s="35">
        <v>29.899058738813608</v>
      </c>
      <c r="C269" s="35">
        <v>3.1059809026621865</v>
      </c>
      <c r="D269" s="3">
        <v>29739769.63757962</v>
      </c>
      <c r="E269" s="3">
        <v>4755080.1237612767</v>
      </c>
      <c r="F269" s="3">
        <v>3826004.5750125684</v>
      </c>
      <c r="G269" s="65">
        <v>1430</v>
      </c>
      <c r="H269" s="35">
        <v>85.686666666666667</v>
      </c>
      <c r="I269" s="3">
        <v>1251</v>
      </c>
      <c r="J269" s="3">
        <v>12.628329754194903</v>
      </c>
      <c r="K269" s="3">
        <v>5.2333333333333334</v>
      </c>
      <c r="L269" s="35">
        <v>5554013</v>
      </c>
      <c r="M269" s="35">
        <f t="shared" si="10"/>
        <v>7.3949964208615695</v>
      </c>
    </row>
    <row r="270" spans="1:13" x14ac:dyDescent="0.3">
      <c r="A270" s="6">
        <v>45323</v>
      </c>
      <c r="B270" s="35">
        <v>31.698232462346965</v>
      </c>
      <c r="C270" s="35">
        <v>3.1657429794798686</v>
      </c>
      <c r="D270" s="3">
        <v>36056588.51068411</v>
      </c>
      <c r="E270" s="3">
        <v>6783169.1287657609</v>
      </c>
      <c r="F270" s="3">
        <v>5077269.9379137298</v>
      </c>
      <c r="G270" s="65">
        <v>1460</v>
      </c>
      <c r="H270" s="35">
        <v>85.686666666666667</v>
      </c>
      <c r="I270" s="3">
        <v>904</v>
      </c>
      <c r="J270" s="3">
        <v>12.628329754194903</v>
      </c>
      <c r="K270" s="3">
        <v>5.2333333333333334</v>
      </c>
      <c r="L270" s="35">
        <v>5554013</v>
      </c>
      <c r="M270" s="35">
        <f t="shared" si="2"/>
        <v>7.3949964208615695</v>
      </c>
    </row>
    <row r="271" spans="1:13" x14ac:dyDescent="0.3">
      <c r="A271" s="6">
        <v>45324</v>
      </c>
      <c r="B271" s="35">
        <v>31.698232462346965</v>
      </c>
      <c r="C271" s="35">
        <v>3.1657429794798686</v>
      </c>
      <c r="D271" s="3">
        <v>36056588.51068411</v>
      </c>
      <c r="E271" s="3">
        <v>6783169.1287657609</v>
      </c>
      <c r="F271" s="3">
        <v>5077269.9379137298</v>
      </c>
      <c r="G271" s="65">
        <v>1460</v>
      </c>
      <c r="H271" s="35">
        <v>85.686666666666667</v>
      </c>
      <c r="I271" s="3">
        <v>1301</v>
      </c>
      <c r="J271" s="3">
        <v>12.628329754194903</v>
      </c>
      <c r="K271" s="3">
        <v>5.2333333333333334</v>
      </c>
      <c r="L271" s="35">
        <v>5554013</v>
      </c>
      <c r="M271" s="35">
        <f t="shared" ref="M271:M290" si="11">J271-K271</f>
        <v>7.3949964208615695</v>
      </c>
    </row>
    <row r="272" spans="1:13" x14ac:dyDescent="0.3">
      <c r="A272" s="6">
        <v>45327</v>
      </c>
      <c r="B272" s="35">
        <v>31.698232462346965</v>
      </c>
      <c r="C272" s="35">
        <v>3.1657429794798686</v>
      </c>
      <c r="D272" s="3">
        <v>36056588.51068411</v>
      </c>
      <c r="E272" s="3">
        <v>6783169.1287657609</v>
      </c>
      <c r="F272" s="3">
        <v>5077269.9379137298</v>
      </c>
      <c r="G272" s="65">
        <v>1460</v>
      </c>
      <c r="H272" s="35">
        <v>85.686666666666667</v>
      </c>
      <c r="I272" s="3">
        <v>1478.12</v>
      </c>
      <c r="J272" s="3">
        <v>12.628329754194903</v>
      </c>
      <c r="K272" s="3">
        <v>5.2333333333333334</v>
      </c>
      <c r="L272" s="35">
        <v>5554013</v>
      </c>
      <c r="M272" s="35">
        <f t="shared" si="11"/>
        <v>7.3949964208615695</v>
      </c>
    </row>
    <row r="273" spans="1:13" x14ac:dyDescent="0.3">
      <c r="A273" s="6">
        <v>45328</v>
      </c>
      <c r="B273" s="35">
        <v>31.698232462346965</v>
      </c>
      <c r="C273" s="35">
        <v>3.1657429794798686</v>
      </c>
      <c r="D273" s="3">
        <v>36056588.51068411</v>
      </c>
      <c r="E273" s="3">
        <v>6783169.1287657609</v>
      </c>
      <c r="F273" s="3">
        <v>5077269.9379137298</v>
      </c>
      <c r="G273" s="65">
        <v>1490</v>
      </c>
      <c r="H273" s="35">
        <v>85.686666666666667</v>
      </c>
      <c r="I273" s="3">
        <v>1348.63</v>
      </c>
      <c r="J273" s="3">
        <v>12.628329754194903</v>
      </c>
      <c r="K273" s="3">
        <v>5.2333333333333334</v>
      </c>
      <c r="L273" s="35">
        <v>5554013</v>
      </c>
      <c r="M273" s="35">
        <f t="shared" si="11"/>
        <v>7.3949964208615695</v>
      </c>
    </row>
    <row r="274" spans="1:13" x14ac:dyDescent="0.3">
      <c r="A274" s="6">
        <v>45329</v>
      </c>
      <c r="B274" s="35">
        <v>31.698232462346965</v>
      </c>
      <c r="C274" s="35">
        <v>3.1657429794798686</v>
      </c>
      <c r="D274" s="3">
        <v>36056588.51068411</v>
      </c>
      <c r="E274" s="3">
        <v>6783169.1287657609</v>
      </c>
      <c r="F274" s="3">
        <v>5077269.9379137298</v>
      </c>
      <c r="G274" s="65">
        <v>1480</v>
      </c>
      <c r="H274" s="35">
        <v>85.686666666666667</v>
      </c>
      <c r="I274" s="3">
        <v>1350.63</v>
      </c>
      <c r="J274" s="3">
        <v>12.628329754194903</v>
      </c>
      <c r="K274" s="3">
        <v>5.2333333333333334</v>
      </c>
      <c r="L274" s="35">
        <v>5554013</v>
      </c>
      <c r="M274" s="35">
        <f t="shared" si="11"/>
        <v>7.3949964208615695</v>
      </c>
    </row>
    <row r="275" spans="1:13" x14ac:dyDescent="0.3">
      <c r="A275" s="6">
        <v>45330</v>
      </c>
      <c r="B275" s="35">
        <v>31.698232462346965</v>
      </c>
      <c r="C275" s="35">
        <v>3.1657429794798686</v>
      </c>
      <c r="D275" s="3">
        <v>36056588.51068411</v>
      </c>
      <c r="E275" s="3">
        <v>6783169.1287657609</v>
      </c>
      <c r="F275" s="3">
        <v>5077269.9379137298</v>
      </c>
      <c r="G275" s="65">
        <v>1500</v>
      </c>
      <c r="H275" s="35">
        <v>85.686666666666667</v>
      </c>
      <c r="I275" s="3">
        <v>1402</v>
      </c>
      <c r="J275" s="3">
        <v>12.628329754194903</v>
      </c>
      <c r="K275" s="3">
        <v>5.2333333333333334</v>
      </c>
      <c r="L275" s="35">
        <v>5554013</v>
      </c>
      <c r="M275" s="35">
        <f t="shared" si="11"/>
        <v>7.3949964208615695</v>
      </c>
    </row>
    <row r="276" spans="1:13" x14ac:dyDescent="0.3">
      <c r="A276" s="6">
        <v>45331</v>
      </c>
      <c r="B276" s="35">
        <v>31.698232462346965</v>
      </c>
      <c r="C276" s="35">
        <v>3.1657429794798686</v>
      </c>
      <c r="D276" s="3">
        <v>36056588.51068411</v>
      </c>
      <c r="E276" s="3">
        <v>6783169.1287657609</v>
      </c>
      <c r="F276" s="3">
        <v>5077269.9379137298</v>
      </c>
      <c r="G276" s="65">
        <v>1540</v>
      </c>
      <c r="H276" s="35">
        <v>85.686666666666667</v>
      </c>
      <c r="I276" s="3">
        <v>1479</v>
      </c>
      <c r="J276" s="3">
        <v>12.628329754194903</v>
      </c>
      <c r="K276" s="3">
        <v>5.2333333333333334</v>
      </c>
      <c r="L276" s="35">
        <v>5554013</v>
      </c>
      <c r="M276" s="35">
        <f t="shared" si="11"/>
        <v>7.3949964208615695</v>
      </c>
    </row>
    <row r="277" spans="1:13" x14ac:dyDescent="0.3">
      <c r="A277" s="6">
        <v>45334</v>
      </c>
      <c r="B277" s="35">
        <v>31.698232462346965</v>
      </c>
      <c r="C277" s="35">
        <v>3.1657429794798686</v>
      </c>
      <c r="D277" s="3">
        <v>36056588.51068411</v>
      </c>
      <c r="E277" s="3">
        <v>6783169.1287657609</v>
      </c>
      <c r="F277" s="3">
        <v>5077269.9379137298</v>
      </c>
      <c r="G277" s="65">
        <v>1545</v>
      </c>
      <c r="H277" s="35">
        <v>85.686666666666667</v>
      </c>
      <c r="I277" s="3">
        <v>1491</v>
      </c>
      <c r="J277" s="3">
        <v>12.628329754194903</v>
      </c>
      <c r="K277" s="3">
        <v>5.2333333333333334</v>
      </c>
      <c r="L277" s="35">
        <v>5554013</v>
      </c>
      <c r="M277" s="35">
        <f t="shared" si="11"/>
        <v>7.3949964208615695</v>
      </c>
    </row>
    <row r="278" spans="1:13" x14ac:dyDescent="0.3">
      <c r="A278" s="6">
        <v>45335</v>
      </c>
      <c r="B278" s="35">
        <v>31.698232462346965</v>
      </c>
      <c r="C278" s="35">
        <v>3.1657429794798686</v>
      </c>
      <c r="D278" s="3">
        <v>36056588.51068411</v>
      </c>
      <c r="E278" s="3">
        <v>6783169.1287657609</v>
      </c>
      <c r="F278" s="3">
        <v>5077269.9379137298</v>
      </c>
      <c r="G278" s="65">
        <v>1550</v>
      </c>
      <c r="H278" s="35">
        <v>85.686666666666667</v>
      </c>
      <c r="I278" s="3">
        <v>1454.71</v>
      </c>
      <c r="J278" s="3">
        <v>12.628329754194903</v>
      </c>
      <c r="K278" s="3">
        <v>5.2333333333333334</v>
      </c>
      <c r="L278" s="35">
        <v>5554013</v>
      </c>
      <c r="M278" s="35">
        <f t="shared" si="11"/>
        <v>7.3949964208615695</v>
      </c>
    </row>
    <row r="279" spans="1:13" x14ac:dyDescent="0.3">
      <c r="A279" s="6">
        <v>45336</v>
      </c>
      <c r="B279" s="35">
        <v>31.698232462346965</v>
      </c>
      <c r="C279" s="35">
        <v>3.1657429794798686</v>
      </c>
      <c r="D279" s="3">
        <v>36056588.51068411</v>
      </c>
      <c r="E279" s="3">
        <v>6783169.1287657609</v>
      </c>
      <c r="F279" s="3">
        <v>5077269.9379137298</v>
      </c>
      <c r="G279" s="65">
        <v>1600</v>
      </c>
      <c r="H279" s="35">
        <v>85.686666666666667</v>
      </c>
      <c r="I279" s="3">
        <v>1501</v>
      </c>
      <c r="J279" s="3">
        <v>12.628329754194903</v>
      </c>
      <c r="K279" s="3">
        <v>5.2333333333333334</v>
      </c>
      <c r="L279" s="35">
        <v>5554013</v>
      </c>
      <c r="M279" s="35">
        <f t="shared" si="11"/>
        <v>7.3949964208615695</v>
      </c>
    </row>
    <row r="280" spans="1:13" x14ac:dyDescent="0.3">
      <c r="A280" s="6">
        <v>45337</v>
      </c>
      <c r="B280" s="35">
        <v>31.698232462346965</v>
      </c>
      <c r="C280" s="35">
        <v>3.1657429794798686</v>
      </c>
      <c r="D280" s="3">
        <v>36056588.51068411</v>
      </c>
      <c r="E280" s="3">
        <v>6783169.1287657609</v>
      </c>
      <c r="F280" s="3">
        <v>5077269.9379137298</v>
      </c>
      <c r="G280" s="65">
        <v>1690</v>
      </c>
      <c r="H280" s="35">
        <v>85.686666666666667</v>
      </c>
      <c r="I280" s="3">
        <v>1500</v>
      </c>
      <c r="J280" s="3">
        <v>12.628329754194903</v>
      </c>
      <c r="K280" s="3">
        <v>5.2333333333333334</v>
      </c>
      <c r="L280" s="35">
        <v>5554013</v>
      </c>
      <c r="M280" s="35">
        <f t="shared" si="11"/>
        <v>7.3949964208615695</v>
      </c>
    </row>
    <row r="281" spans="1:13" x14ac:dyDescent="0.3">
      <c r="A281" s="6">
        <v>45338</v>
      </c>
      <c r="B281" s="35">
        <v>31.698232462346965</v>
      </c>
      <c r="C281" s="35">
        <v>3.1657429794798686</v>
      </c>
      <c r="D281" s="3">
        <v>36056588.51068411</v>
      </c>
      <c r="E281" s="3">
        <v>6783169.1287657609</v>
      </c>
      <c r="F281" s="3">
        <v>5077269.9379137298</v>
      </c>
      <c r="G281" s="65">
        <v>1750</v>
      </c>
      <c r="H281" s="35">
        <v>85.686666666666667</v>
      </c>
      <c r="I281" s="3">
        <v>1476</v>
      </c>
      <c r="J281" s="3">
        <v>12.628329754194903</v>
      </c>
      <c r="K281" s="3">
        <v>5.2333333333333334</v>
      </c>
      <c r="L281" s="35">
        <v>5554013</v>
      </c>
      <c r="M281" s="35">
        <f t="shared" si="11"/>
        <v>7.3949964208615695</v>
      </c>
    </row>
    <row r="282" spans="1:13" x14ac:dyDescent="0.3">
      <c r="A282" s="6">
        <v>45341</v>
      </c>
      <c r="B282" s="35">
        <v>31.698232462346965</v>
      </c>
      <c r="C282" s="35">
        <v>3.1657429794798686</v>
      </c>
      <c r="D282" s="3">
        <v>36056588.51068411</v>
      </c>
      <c r="E282" s="3">
        <v>6783169.1287657609</v>
      </c>
      <c r="F282" s="3">
        <v>5077269.9379137298</v>
      </c>
      <c r="G282" s="65">
        <v>1800</v>
      </c>
      <c r="H282" s="35">
        <v>85.686666666666667</v>
      </c>
      <c r="I282" s="3">
        <v>1512.85</v>
      </c>
      <c r="J282" s="3">
        <v>12.628329754194903</v>
      </c>
      <c r="K282" s="3">
        <v>5.2333333333333334</v>
      </c>
      <c r="L282" s="35">
        <v>5554013</v>
      </c>
      <c r="M282" s="35">
        <f t="shared" si="11"/>
        <v>7.3949964208615695</v>
      </c>
    </row>
    <row r="283" spans="1:13" x14ac:dyDescent="0.3">
      <c r="A283" s="6">
        <v>45342</v>
      </c>
      <c r="B283" s="35">
        <v>31.698232462346965</v>
      </c>
      <c r="C283" s="35">
        <v>3.1657429794798686</v>
      </c>
      <c r="D283" s="3">
        <v>36056588.51068411</v>
      </c>
      <c r="E283" s="3">
        <v>6783169.1287657609</v>
      </c>
      <c r="F283" s="3">
        <v>5077269.9379137298</v>
      </c>
      <c r="G283" s="65">
        <v>1700</v>
      </c>
      <c r="H283" s="35">
        <v>85.686666666666667</v>
      </c>
      <c r="I283" s="3">
        <v>1550</v>
      </c>
      <c r="J283" s="3">
        <v>12.628329754194903</v>
      </c>
      <c r="K283" s="3">
        <v>5.2333333333333334</v>
      </c>
      <c r="L283" s="35">
        <v>5554013</v>
      </c>
      <c r="M283" s="35">
        <f t="shared" si="11"/>
        <v>7.3949964208615695</v>
      </c>
    </row>
    <row r="284" spans="1:13" x14ac:dyDescent="0.3">
      <c r="A284" s="6">
        <v>45343</v>
      </c>
      <c r="B284" s="35">
        <v>31.698232462346965</v>
      </c>
      <c r="C284" s="35">
        <v>3.1657429794798686</v>
      </c>
      <c r="D284" s="3">
        <v>36056588.51068411</v>
      </c>
      <c r="E284" s="3">
        <v>6783169.1287657609</v>
      </c>
      <c r="F284" s="3">
        <v>5077269.9379137298</v>
      </c>
      <c r="G284" s="65">
        <v>1789</v>
      </c>
      <c r="H284" s="35">
        <v>85.686666666666667</v>
      </c>
      <c r="I284" s="3">
        <v>1696</v>
      </c>
      <c r="J284" s="3">
        <v>12.628329754194903</v>
      </c>
      <c r="K284" s="3">
        <v>5.2333333333333334</v>
      </c>
      <c r="L284" s="35">
        <v>5554013</v>
      </c>
      <c r="M284" s="35">
        <f t="shared" si="11"/>
        <v>7.3949964208615695</v>
      </c>
    </row>
    <row r="285" spans="1:13" x14ac:dyDescent="0.3">
      <c r="A285" s="6">
        <v>45344</v>
      </c>
      <c r="B285" s="35">
        <v>31.698232462346965</v>
      </c>
      <c r="C285" s="35">
        <v>3.1657429794798686</v>
      </c>
      <c r="D285" s="3">
        <v>36056588.51068411</v>
      </c>
      <c r="E285" s="3">
        <v>6783169.1287657609</v>
      </c>
      <c r="F285" s="3">
        <v>5077269.9379137298</v>
      </c>
      <c r="G285" s="65">
        <v>1550</v>
      </c>
      <c r="H285" s="35">
        <v>85.686666666666667</v>
      </c>
      <c r="I285" s="3">
        <v>1501</v>
      </c>
      <c r="J285" s="3">
        <v>12.628329754194903</v>
      </c>
      <c r="K285" s="3">
        <v>5.2333333333333334</v>
      </c>
      <c r="L285" s="35">
        <v>5554013</v>
      </c>
      <c r="M285" s="35">
        <f t="shared" si="11"/>
        <v>7.3949964208615695</v>
      </c>
    </row>
    <row r="286" spans="1:13" x14ac:dyDescent="0.3">
      <c r="A286" s="6">
        <v>45345</v>
      </c>
      <c r="B286" s="35">
        <v>31.698232462346965</v>
      </c>
      <c r="C286" s="35">
        <v>3.1657429794798686</v>
      </c>
      <c r="D286" s="3">
        <v>36056588.51068411</v>
      </c>
      <c r="E286" s="3">
        <v>6783169.1287657609</v>
      </c>
      <c r="F286" s="3">
        <v>5077269.9379137298</v>
      </c>
      <c r="G286" s="65">
        <v>1610</v>
      </c>
      <c r="H286" s="35">
        <v>85.686666666666667</v>
      </c>
      <c r="I286" s="3">
        <v>1420</v>
      </c>
      <c r="J286" s="3">
        <v>12.628329754194903</v>
      </c>
      <c r="K286" s="3">
        <v>5.2333333333333334</v>
      </c>
      <c r="L286" s="35">
        <v>5554013</v>
      </c>
      <c r="M286" s="35">
        <f t="shared" si="11"/>
        <v>7.3949964208615695</v>
      </c>
    </row>
    <row r="287" spans="1:13" x14ac:dyDescent="0.3">
      <c r="A287" s="6">
        <v>45348</v>
      </c>
      <c r="B287" s="35">
        <v>31.698232462346965</v>
      </c>
      <c r="C287" s="35">
        <v>3.1657429794798686</v>
      </c>
      <c r="D287" s="3">
        <v>36056588.51068411</v>
      </c>
      <c r="E287" s="3">
        <v>6783169.1287657609</v>
      </c>
      <c r="F287" s="3">
        <v>5077269.9379137298</v>
      </c>
      <c r="G287" s="65">
        <v>1450</v>
      </c>
      <c r="H287" s="35">
        <v>85.686666666666667</v>
      </c>
      <c r="I287" s="3">
        <v>1460</v>
      </c>
      <c r="J287" s="3">
        <v>12.628329754194903</v>
      </c>
      <c r="K287" s="3">
        <v>5.2333333333333334</v>
      </c>
      <c r="L287" s="35">
        <v>5554013</v>
      </c>
      <c r="M287" s="35">
        <f t="shared" si="11"/>
        <v>7.3949964208615695</v>
      </c>
    </row>
    <row r="288" spans="1:13" x14ac:dyDescent="0.3">
      <c r="A288" s="6">
        <v>45349</v>
      </c>
      <c r="B288" s="35">
        <v>31.698232462346965</v>
      </c>
      <c r="C288" s="35">
        <v>3.1657429794798686</v>
      </c>
      <c r="D288" s="3">
        <v>36056588.51068411</v>
      </c>
      <c r="E288" s="3">
        <v>6783169.1287657609</v>
      </c>
      <c r="F288" s="3">
        <v>5077269.9379137298</v>
      </c>
      <c r="G288" s="65">
        <v>1550</v>
      </c>
      <c r="H288" s="35">
        <v>85.686666666666667</v>
      </c>
      <c r="I288" s="3">
        <v>1670</v>
      </c>
      <c r="J288" s="3">
        <v>12.628329754194903</v>
      </c>
      <c r="K288" s="3">
        <v>5.2333333333333334</v>
      </c>
      <c r="L288" s="35">
        <v>5554013</v>
      </c>
      <c r="M288" s="35">
        <f t="shared" si="11"/>
        <v>7.3949964208615695</v>
      </c>
    </row>
    <row r="289" spans="1:13" x14ac:dyDescent="0.3">
      <c r="A289" s="6">
        <v>45350</v>
      </c>
      <c r="B289" s="35">
        <v>31.698232462346965</v>
      </c>
      <c r="C289" s="35">
        <v>3.1657429794798686</v>
      </c>
      <c r="D289" s="3">
        <v>36056588.51068411</v>
      </c>
      <c r="E289" s="3">
        <v>6783169.1287657609</v>
      </c>
      <c r="F289" s="3">
        <v>5077269.9379137298</v>
      </c>
      <c r="G289" s="65">
        <v>1600</v>
      </c>
      <c r="H289" s="35">
        <v>85.686666666666667</v>
      </c>
      <c r="I289" s="3">
        <v>1426.35</v>
      </c>
      <c r="J289" s="3">
        <v>12.628329754194903</v>
      </c>
      <c r="K289" s="3">
        <v>5.2333333333333334</v>
      </c>
      <c r="L289" s="35">
        <v>5554013</v>
      </c>
      <c r="M289" s="35">
        <f t="shared" si="11"/>
        <v>7.3949964208615695</v>
      </c>
    </row>
    <row r="290" spans="1:13" x14ac:dyDescent="0.3">
      <c r="A290" s="6">
        <v>45351</v>
      </c>
      <c r="B290" s="35">
        <v>31.698232462346965</v>
      </c>
      <c r="C290" s="35">
        <v>3.1657429794798686</v>
      </c>
      <c r="D290" s="3">
        <v>36056588.51068411</v>
      </c>
      <c r="E290" s="3">
        <v>6783169.1287657609</v>
      </c>
      <c r="F290" s="3">
        <v>5077269.9379137298</v>
      </c>
      <c r="G290" s="65">
        <v>1590</v>
      </c>
      <c r="H290" s="35">
        <v>85.686666666666667</v>
      </c>
      <c r="I290" s="3">
        <v>1401</v>
      </c>
      <c r="J290" s="3">
        <v>12.628329754194903</v>
      </c>
      <c r="K290" s="3">
        <v>5.2333333333333334</v>
      </c>
      <c r="L290" s="35">
        <v>5554013</v>
      </c>
      <c r="M290" s="35">
        <f t="shared" si="11"/>
        <v>7.3949964208615695</v>
      </c>
    </row>
    <row r="291" spans="1:13" x14ac:dyDescent="0.3">
      <c r="A291" s="6">
        <v>45352</v>
      </c>
      <c r="B291" s="35">
        <v>33.201432671096711</v>
      </c>
      <c r="C291" s="35">
        <v>3.4751312370751242</v>
      </c>
      <c r="D291" s="3">
        <v>25946086.917355739</v>
      </c>
      <c r="E291" s="3">
        <v>7014337.6258001029</v>
      </c>
      <c r="F291" s="3">
        <v>4740462.5195562867</v>
      </c>
      <c r="G291" s="65">
        <v>1600</v>
      </c>
      <c r="H291" s="35">
        <v>85.686666666666667</v>
      </c>
      <c r="I291" s="3">
        <v>1503</v>
      </c>
      <c r="J291" s="3">
        <v>12.628329754194903</v>
      </c>
      <c r="K291" s="3">
        <v>5.2333333333333334</v>
      </c>
      <c r="L291" s="35">
        <v>5554013</v>
      </c>
      <c r="M291" s="35">
        <f t="shared" si="2"/>
        <v>7.3949964208615695</v>
      </c>
    </row>
    <row r="292" spans="1:13" x14ac:dyDescent="0.3">
      <c r="A292" s="6">
        <v>45355</v>
      </c>
      <c r="B292" s="35">
        <v>33.201432671096711</v>
      </c>
      <c r="C292" s="35">
        <v>3.4751312370751242</v>
      </c>
      <c r="D292" s="3">
        <v>25946086.917355739</v>
      </c>
      <c r="E292" s="3">
        <v>7014337.6258001029</v>
      </c>
      <c r="F292" s="3">
        <v>4740462.5195562867</v>
      </c>
      <c r="G292" s="65">
        <v>1600</v>
      </c>
      <c r="H292" s="35">
        <v>85.686666666666667</v>
      </c>
      <c r="I292" s="3">
        <v>1525</v>
      </c>
      <c r="J292" s="3">
        <v>12.628329754194903</v>
      </c>
      <c r="K292" s="3">
        <v>5.2333333333333334</v>
      </c>
      <c r="L292" s="35">
        <v>5554013</v>
      </c>
      <c r="M292" s="35">
        <f t="shared" ref="M292:M310" si="12">J292-K292</f>
        <v>7.3949964208615695</v>
      </c>
    </row>
    <row r="293" spans="1:13" x14ac:dyDescent="0.3">
      <c r="A293" s="6">
        <v>45356</v>
      </c>
      <c r="B293" s="35">
        <v>33.201432671096711</v>
      </c>
      <c r="C293" s="35">
        <v>3.4751312370751242</v>
      </c>
      <c r="D293" s="3">
        <v>25946086.917355739</v>
      </c>
      <c r="E293" s="3">
        <v>7014337.6258001029</v>
      </c>
      <c r="F293" s="3">
        <v>4740462.5195562867</v>
      </c>
      <c r="G293" s="65">
        <v>1602</v>
      </c>
      <c r="H293" s="35">
        <v>85.686666666666667</v>
      </c>
      <c r="I293" s="3">
        <v>1510</v>
      </c>
      <c r="J293" s="3">
        <v>12.628329754194903</v>
      </c>
      <c r="K293" s="3">
        <v>5.2333333333333334</v>
      </c>
      <c r="L293" s="35">
        <v>5554013</v>
      </c>
      <c r="M293" s="35">
        <f t="shared" si="12"/>
        <v>7.3949964208615695</v>
      </c>
    </row>
    <row r="294" spans="1:13" x14ac:dyDescent="0.3">
      <c r="A294" s="6">
        <v>45357</v>
      </c>
      <c r="B294" s="35">
        <v>33.201432671096711</v>
      </c>
      <c r="C294" s="35">
        <v>3.4751312370751242</v>
      </c>
      <c r="D294" s="3">
        <v>25946086.917355739</v>
      </c>
      <c r="E294" s="3">
        <v>7014337.6258001029</v>
      </c>
      <c r="F294" s="3">
        <v>4740462.5195562867</v>
      </c>
      <c r="G294" s="65">
        <v>1650</v>
      </c>
      <c r="H294" s="35">
        <v>85.686666666666667</v>
      </c>
      <c r="I294" s="3">
        <v>1572</v>
      </c>
      <c r="J294" s="3">
        <v>12.628329754194903</v>
      </c>
      <c r="K294" s="3">
        <v>5.2333333333333334</v>
      </c>
      <c r="L294" s="35">
        <v>5554013</v>
      </c>
      <c r="M294" s="35">
        <f t="shared" si="12"/>
        <v>7.3949964208615695</v>
      </c>
    </row>
    <row r="295" spans="1:13" x14ac:dyDescent="0.3">
      <c r="A295" s="6">
        <v>45358</v>
      </c>
      <c r="B295" s="35">
        <v>33.201432671096711</v>
      </c>
      <c r="C295" s="35">
        <v>3.4751312370751242</v>
      </c>
      <c r="D295" s="3">
        <v>25946086.917355739</v>
      </c>
      <c r="E295" s="3">
        <v>7014337.6258001029</v>
      </c>
      <c r="F295" s="3">
        <v>4740462.5195562867</v>
      </c>
      <c r="G295" s="65">
        <v>1610</v>
      </c>
      <c r="H295" s="35">
        <v>85.686666666666667</v>
      </c>
      <c r="I295" s="3">
        <v>1625</v>
      </c>
      <c r="J295" s="3">
        <v>12.628329754194903</v>
      </c>
      <c r="K295" s="3">
        <v>5.2333333333333334</v>
      </c>
      <c r="L295" s="35">
        <v>5554013</v>
      </c>
      <c r="M295" s="35">
        <f t="shared" si="12"/>
        <v>7.3949964208615695</v>
      </c>
    </row>
    <row r="296" spans="1:13" x14ac:dyDescent="0.3">
      <c r="A296" s="6">
        <v>45359</v>
      </c>
      <c r="B296" s="35">
        <v>33.201432671096711</v>
      </c>
      <c r="C296" s="35">
        <v>3.4751312370751242</v>
      </c>
      <c r="D296" s="3">
        <v>25946086.917355739</v>
      </c>
      <c r="E296" s="3">
        <v>7014337.6258001029</v>
      </c>
      <c r="F296" s="3">
        <v>4740462.5195562867</v>
      </c>
      <c r="G296" s="65">
        <v>1605</v>
      </c>
      <c r="H296" s="35">
        <v>85.686666666666667</v>
      </c>
      <c r="I296" s="3">
        <v>1551</v>
      </c>
      <c r="J296" s="3">
        <v>12.628329754194903</v>
      </c>
      <c r="K296" s="3">
        <v>5.2333333333333334</v>
      </c>
      <c r="L296" s="35">
        <v>5554013</v>
      </c>
      <c r="M296" s="35">
        <f t="shared" si="12"/>
        <v>7.3949964208615695</v>
      </c>
    </row>
    <row r="297" spans="1:13" x14ac:dyDescent="0.3">
      <c r="A297" s="6">
        <v>45362</v>
      </c>
      <c r="B297" s="35">
        <v>33.201432671096711</v>
      </c>
      <c r="C297" s="35">
        <v>3.4751312370751242</v>
      </c>
      <c r="D297" s="3">
        <v>25946086.917355739</v>
      </c>
      <c r="E297" s="3">
        <v>7014337.6258001029</v>
      </c>
      <c r="F297" s="3">
        <v>4740462.5195562867</v>
      </c>
      <c r="G297" s="65">
        <v>1600</v>
      </c>
      <c r="H297" s="35">
        <v>85.686666666666667</v>
      </c>
      <c r="I297" s="3">
        <v>1413</v>
      </c>
      <c r="J297" s="3">
        <v>12.628329754194903</v>
      </c>
      <c r="K297" s="3">
        <v>5.2333333333333334</v>
      </c>
      <c r="L297" s="35">
        <v>5554013</v>
      </c>
      <c r="M297" s="35">
        <f t="shared" si="12"/>
        <v>7.3949964208615695</v>
      </c>
    </row>
    <row r="298" spans="1:13" x14ac:dyDescent="0.3">
      <c r="A298" s="6">
        <v>45363</v>
      </c>
      <c r="B298" s="35">
        <v>33.201432671096711</v>
      </c>
      <c r="C298" s="35">
        <v>3.4751312370751242</v>
      </c>
      <c r="D298" s="3">
        <v>25946086.917355739</v>
      </c>
      <c r="E298" s="3">
        <v>7014337.6258001029</v>
      </c>
      <c r="F298" s="3">
        <v>4740462.5195562867</v>
      </c>
      <c r="G298" s="65">
        <v>1610</v>
      </c>
      <c r="H298" s="35">
        <v>85.686666666666667</v>
      </c>
      <c r="I298" s="3">
        <v>1650</v>
      </c>
      <c r="J298" s="3">
        <v>12.628329754194903</v>
      </c>
      <c r="K298" s="3">
        <v>5.2333333333333334</v>
      </c>
      <c r="L298" s="35">
        <v>5554013</v>
      </c>
      <c r="M298" s="35">
        <f t="shared" si="12"/>
        <v>7.3949964208615695</v>
      </c>
    </row>
    <row r="299" spans="1:13" x14ac:dyDescent="0.3">
      <c r="A299" s="6">
        <v>45364</v>
      </c>
      <c r="B299" s="35">
        <v>33.201432671096711</v>
      </c>
      <c r="C299" s="35">
        <v>3.4751312370751242</v>
      </c>
      <c r="D299" s="3">
        <v>25946086.917355739</v>
      </c>
      <c r="E299" s="3">
        <v>7014337.6258001029</v>
      </c>
      <c r="F299" s="3">
        <v>4740462.5195562867</v>
      </c>
      <c r="G299" s="65">
        <v>1605</v>
      </c>
      <c r="H299" s="35">
        <v>85.686666666666667</v>
      </c>
      <c r="I299" s="3">
        <v>1426.35</v>
      </c>
      <c r="J299" s="3">
        <v>12.628329754194903</v>
      </c>
      <c r="K299" s="3">
        <v>5.2333333333333334</v>
      </c>
      <c r="L299" s="35">
        <v>5554013</v>
      </c>
      <c r="M299" s="35">
        <f t="shared" si="12"/>
        <v>7.3949964208615695</v>
      </c>
    </row>
    <row r="300" spans="1:13" x14ac:dyDescent="0.3">
      <c r="A300" s="6">
        <v>45365</v>
      </c>
      <c r="B300" s="35">
        <v>33.201432671096711</v>
      </c>
      <c r="C300" s="35">
        <v>3.4751312370751242</v>
      </c>
      <c r="D300" s="3">
        <v>25946086.917355739</v>
      </c>
      <c r="E300" s="3">
        <v>7014337.6258001029</v>
      </c>
      <c r="F300" s="3">
        <v>4740462.5195562867</v>
      </c>
      <c r="G300" s="65">
        <v>1590</v>
      </c>
      <c r="H300" s="35">
        <v>85.686666666666667</v>
      </c>
      <c r="I300" s="3">
        <v>1579.61</v>
      </c>
      <c r="J300" s="3">
        <v>12.628329754194903</v>
      </c>
      <c r="K300" s="3">
        <v>5.2333333333333334</v>
      </c>
      <c r="L300" s="35">
        <v>5554013</v>
      </c>
      <c r="M300" s="35">
        <f t="shared" si="12"/>
        <v>7.3949964208615695</v>
      </c>
    </row>
    <row r="301" spans="1:13" x14ac:dyDescent="0.3">
      <c r="A301" s="6">
        <v>45366</v>
      </c>
      <c r="B301" s="35">
        <v>33.201432671096711</v>
      </c>
      <c r="C301" s="35">
        <v>3.4751312370751242</v>
      </c>
      <c r="D301" s="3">
        <v>25946086.917355739</v>
      </c>
      <c r="E301" s="3">
        <v>7014337.6258001029</v>
      </c>
      <c r="F301" s="3">
        <v>4740462.5195562867</v>
      </c>
      <c r="G301" s="65">
        <v>1600</v>
      </c>
      <c r="H301" s="35">
        <v>85.686666666666667</v>
      </c>
      <c r="I301" s="3">
        <v>1613</v>
      </c>
      <c r="J301" s="3">
        <v>12.628329754194903</v>
      </c>
      <c r="K301" s="3">
        <v>5.2333333333333334</v>
      </c>
      <c r="L301" s="35">
        <v>5554013</v>
      </c>
      <c r="M301" s="35">
        <f t="shared" si="12"/>
        <v>7.3949964208615695</v>
      </c>
    </row>
    <row r="302" spans="1:13" x14ac:dyDescent="0.3">
      <c r="A302" s="6">
        <v>45369</v>
      </c>
      <c r="B302" s="35">
        <v>33.201432671096711</v>
      </c>
      <c r="C302" s="35">
        <v>3.4751312370751242</v>
      </c>
      <c r="D302" s="3">
        <v>25946086.917355739</v>
      </c>
      <c r="E302" s="3">
        <v>7014337.6258001029</v>
      </c>
      <c r="F302" s="3">
        <v>4740462.5195562867</v>
      </c>
      <c r="G302" s="65">
        <v>1520</v>
      </c>
      <c r="H302" s="35">
        <v>85.686666666666667</v>
      </c>
      <c r="I302" s="3">
        <v>1609</v>
      </c>
      <c r="J302" s="3">
        <v>12.628329754194903</v>
      </c>
      <c r="K302" s="3">
        <v>5.2333333333333334</v>
      </c>
      <c r="L302" s="35">
        <v>5554013</v>
      </c>
      <c r="M302" s="35">
        <f t="shared" si="12"/>
        <v>7.3949964208615695</v>
      </c>
    </row>
    <row r="303" spans="1:13" x14ac:dyDescent="0.3">
      <c r="A303" s="6">
        <v>45370</v>
      </c>
      <c r="B303" s="35">
        <v>33.201432671096711</v>
      </c>
      <c r="C303" s="35">
        <v>3.4751312370751242</v>
      </c>
      <c r="D303" s="3">
        <v>25946086.917355739</v>
      </c>
      <c r="E303" s="3">
        <v>7014337.6258001029</v>
      </c>
      <c r="F303" s="3">
        <v>4740462.5195562867</v>
      </c>
      <c r="G303" s="65">
        <v>1510</v>
      </c>
      <c r="H303" s="35">
        <v>85.686666666666667</v>
      </c>
      <c r="I303" s="3">
        <v>1615</v>
      </c>
      <c r="J303" s="3">
        <v>12.628329754194903</v>
      </c>
      <c r="K303" s="3">
        <v>5.2333333333333334</v>
      </c>
      <c r="L303" s="35">
        <v>5554013</v>
      </c>
      <c r="M303" s="35">
        <f t="shared" si="12"/>
        <v>7.3949964208615695</v>
      </c>
    </row>
    <row r="304" spans="1:13" x14ac:dyDescent="0.3">
      <c r="A304" s="6">
        <v>45371</v>
      </c>
      <c r="B304" s="35">
        <v>33.201432671096711</v>
      </c>
      <c r="C304" s="35">
        <v>3.4751312370751242</v>
      </c>
      <c r="D304" s="3">
        <v>25946086.917355739</v>
      </c>
      <c r="E304" s="3">
        <v>7014337.6258001029</v>
      </c>
      <c r="F304" s="3">
        <v>4740462.5195562867</v>
      </c>
      <c r="G304" s="65">
        <v>1480</v>
      </c>
      <c r="H304" s="35">
        <v>85.686666666666667</v>
      </c>
      <c r="I304" s="3">
        <v>1520</v>
      </c>
      <c r="J304" s="3">
        <v>12.628329754194903</v>
      </c>
      <c r="K304" s="3">
        <v>5.2333333333333334</v>
      </c>
      <c r="L304" s="35">
        <v>5554013</v>
      </c>
      <c r="M304" s="35">
        <f t="shared" si="12"/>
        <v>7.3949964208615695</v>
      </c>
    </row>
    <row r="305" spans="1:13" x14ac:dyDescent="0.3">
      <c r="A305" s="6">
        <v>45372</v>
      </c>
      <c r="B305" s="35">
        <v>33.201432671096711</v>
      </c>
      <c r="C305" s="35">
        <v>3.4751312370751242</v>
      </c>
      <c r="D305" s="3">
        <v>25946086.917355739</v>
      </c>
      <c r="E305" s="3">
        <v>7014337.6258001029</v>
      </c>
      <c r="F305" s="3">
        <v>4740462.5195562867</v>
      </c>
      <c r="G305" s="65">
        <v>1425</v>
      </c>
      <c r="H305" s="35">
        <v>85.686666666666667</v>
      </c>
      <c r="I305" s="3">
        <v>1490</v>
      </c>
      <c r="J305" s="3">
        <v>12.628329754194903</v>
      </c>
      <c r="K305" s="3">
        <v>5.2333333333333334</v>
      </c>
      <c r="L305" s="35">
        <v>5554013</v>
      </c>
      <c r="M305" s="35">
        <f t="shared" si="12"/>
        <v>7.3949964208615695</v>
      </c>
    </row>
    <row r="306" spans="1:13" x14ac:dyDescent="0.3">
      <c r="A306" s="6">
        <v>45373</v>
      </c>
      <c r="B306" s="35">
        <v>33.201432671096711</v>
      </c>
      <c r="C306" s="35">
        <v>3.4751312370751242</v>
      </c>
      <c r="D306" s="3">
        <v>25946086.917355739</v>
      </c>
      <c r="E306" s="3">
        <v>7014337.6258001029</v>
      </c>
      <c r="F306" s="3">
        <v>4740462.5195562867</v>
      </c>
      <c r="G306" s="65">
        <v>1300</v>
      </c>
      <c r="H306" s="35">
        <v>85.686666666666667</v>
      </c>
      <c r="I306" s="3">
        <v>1315</v>
      </c>
      <c r="J306" s="3">
        <v>12.628329754194903</v>
      </c>
      <c r="K306" s="3">
        <v>5.2333333333333334</v>
      </c>
      <c r="L306" s="35">
        <v>5554013</v>
      </c>
      <c r="M306" s="35">
        <f t="shared" si="12"/>
        <v>7.3949964208615695</v>
      </c>
    </row>
    <row r="307" spans="1:13" x14ac:dyDescent="0.3">
      <c r="A307" s="6">
        <v>45376</v>
      </c>
      <c r="B307" s="35">
        <v>33.201432671096711</v>
      </c>
      <c r="C307" s="35">
        <v>3.4751312370751242</v>
      </c>
      <c r="D307" s="3">
        <v>25946086.917355739</v>
      </c>
      <c r="E307" s="3">
        <v>7014337.6258001029</v>
      </c>
      <c r="F307" s="3">
        <v>4740462.5195562867</v>
      </c>
      <c r="G307" s="65">
        <v>1300</v>
      </c>
      <c r="H307" s="35">
        <v>85.686666666666667</v>
      </c>
      <c r="I307" s="3">
        <v>1390</v>
      </c>
      <c r="J307" s="3">
        <v>12.628329754194903</v>
      </c>
      <c r="K307" s="3">
        <v>5.2333333333333334</v>
      </c>
      <c r="L307" s="35">
        <v>5554013</v>
      </c>
      <c r="M307" s="35">
        <f t="shared" si="12"/>
        <v>7.3949964208615695</v>
      </c>
    </row>
    <row r="308" spans="1:13" x14ac:dyDescent="0.3">
      <c r="A308" s="6">
        <v>45377</v>
      </c>
      <c r="B308" s="35">
        <v>33.201432671096711</v>
      </c>
      <c r="C308" s="35">
        <v>3.4751312370751242</v>
      </c>
      <c r="D308" s="3">
        <v>25946086.917355739</v>
      </c>
      <c r="E308" s="3">
        <v>7014337.6258001029</v>
      </c>
      <c r="F308" s="3">
        <v>4740462.5195562867</v>
      </c>
      <c r="G308" s="65">
        <v>1310</v>
      </c>
      <c r="H308" s="35">
        <v>85.686666666666667</v>
      </c>
      <c r="I308" s="3">
        <v>1405</v>
      </c>
      <c r="J308" s="3">
        <v>12.628329754194903</v>
      </c>
      <c r="K308" s="3">
        <v>5.2333333333333334</v>
      </c>
      <c r="L308" s="35">
        <v>5554013</v>
      </c>
      <c r="M308" s="35">
        <f t="shared" si="12"/>
        <v>7.3949964208615695</v>
      </c>
    </row>
    <row r="309" spans="1:13" x14ac:dyDescent="0.3">
      <c r="A309" s="6">
        <v>45378</v>
      </c>
      <c r="B309" s="35">
        <v>33.201432671096711</v>
      </c>
      <c r="C309" s="35">
        <v>3.4751312370751242</v>
      </c>
      <c r="D309" s="3">
        <v>25946086.917355739</v>
      </c>
      <c r="E309" s="3">
        <v>7014337.6258001029</v>
      </c>
      <c r="F309" s="3">
        <v>4740462.5195562867</v>
      </c>
      <c r="G309" s="65">
        <v>1270</v>
      </c>
      <c r="H309" s="35">
        <v>85.686666666666667</v>
      </c>
      <c r="I309" s="3">
        <v>1351</v>
      </c>
      <c r="J309" s="3">
        <v>12.628329754194903</v>
      </c>
      <c r="K309" s="3">
        <v>5.2333333333333334</v>
      </c>
      <c r="L309" s="35">
        <v>5554013</v>
      </c>
      <c r="M309" s="35">
        <f t="shared" si="12"/>
        <v>7.3949964208615695</v>
      </c>
    </row>
    <row r="310" spans="1:13" x14ac:dyDescent="0.3">
      <c r="A310" s="6">
        <v>45379</v>
      </c>
      <c r="B310" s="35">
        <v>33.201432671096711</v>
      </c>
      <c r="C310" s="35">
        <v>3.4751312370751242</v>
      </c>
      <c r="D310" s="3">
        <v>25946086.917355739</v>
      </c>
      <c r="E310" s="3">
        <v>7014337.6258001029</v>
      </c>
      <c r="F310" s="3">
        <v>4740462.5195562867</v>
      </c>
      <c r="G310" s="65">
        <v>1255</v>
      </c>
      <c r="H310" s="35">
        <v>85.686666666666667</v>
      </c>
      <c r="I310" s="3">
        <v>1320</v>
      </c>
      <c r="J310" s="3">
        <v>12.628329754194903</v>
      </c>
      <c r="K310" s="3">
        <v>5.2333333333333334</v>
      </c>
      <c r="L310" s="35">
        <v>5554013</v>
      </c>
      <c r="M310" s="35">
        <f t="shared" si="12"/>
        <v>7.3949964208615695</v>
      </c>
    </row>
    <row r="311" spans="1:13" x14ac:dyDescent="0.3">
      <c r="A311" s="6">
        <v>45384</v>
      </c>
      <c r="B311" s="35">
        <v>33.694665316054511</v>
      </c>
      <c r="C311" s="35">
        <v>3.3577311967053047</v>
      </c>
      <c r="D311" s="3">
        <v>28729353.042362191</v>
      </c>
      <c r="E311" s="3">
        <v>5964984.8026004173</v>
      </c>
      <c r="F311" s="3">
        <v>4366509.6593006616</v>
      </c>
      <c r="G311" s="65">
        <v>1250</v>
      </c>
      <c r="H311" s="35">
        <v>88.564999999999998</v>
      </c>
      <c r="I311" s="3">
        <v>1320</v>
      </c>
      <c r="J311" s="3">
        <v>16.352023238573345</v>
      </c>
      <c r="K311" s="3">
        <v>5.2433333333333332</v>
      </c>
      <c r="L311" s="35">
        <v>8372073</v>
      </c>
      <c r="M311" s="35">
        <f t="shared" ref="M311:M328" si="13">J311-K311</f>
        <v>11.108689905240013</v>
      </c>
    </row>
    <row r="312" spans="1:13" x14ac:dyDescent="0.3">
      <c r="A312" s="6">
        <v>45385</v>
      </c>
      <c r="B312" s="35">
        <v>33.694665316054511</v>
      </c>
      <c r="C312" s="35">
        <v>3.3577311967053047</v>
      </c>
      <c r="D312" s="3">
        <v>28729353.042362191</v>
      </c>
      <c r="E312" s="3">
        <v>5964984.8026004173</v>
      </c>
      <c r="F312" s="3">
        <v>4366509.6593006616</v>
      </c>
      <c r="G312" s="65">
        <v>1255</v>
      </c>
      <c r="H312" s="35">
        <v>88.564999999999998</v>
      </c>
      <c r="I312" s="3">
        <v>1280</v>
      </c>
      <c r="J312" s="3">
        <v>16.352023238573345</v>
      </c>
      <c r="K312" s="3">
        <v>5.2433333333333332</v>
      </c>
      <c r="L312" s="35">
        <v>8372073</v>
      </c>
      <c r="M312" s="35">
        <f t="shared" si="13"/>
        <v>11.108689905240013</v>
      </c>
    </row>
    <row r="313" spans="1:13" x14ac:dyDescent="0.3">
      <c r="A313" s="6">
        <v>45386</v>
      </c>
      <c r="B313" s="35">
        <v>33.694665316054511</v>
      </c>
      <c r="C313" s="35">
        <v>3.3577311967053047</v>
      </c>
      <c r="D313" s="3">
        <v>28729353.042362191</v>
      </c>
      <c r="E313" s="3">
        <v>5964984.8026004173</v>
      </c>
      <c r="F313" s="3">
        <v>4366509.6593006616</v>
      </c>
      <c r="G313" s="65">
        <v>1220</v>
      </c>
      <c r="H313" s="35">
        <v>88.564999999999998</v>
      </c>
      <c r="I313" s="3">
        <v>1260</v>
      </c>
      <c r="J313" s="3">
        <v>16.352023238573345</v>
      </c>
      <c r="K313" s="3">
        <v>5.2433333333333332</v>
      </c>
      <c r="L313" s="35">
        <v>8372073</v>
      </c>
      <c r="M313" s="35">
        <f t="shared" si="13"/>
        <v>11.108689905240013</v>
      </c>
    </row>
    <row r="314" spans="1:13" x14ac:dyDescent="0.3">
      <c r="A314" s="6">
        <v>45387</v>
      </c>
      <c r="B314" s="35">
        <v>33.694665316054511</v>
      </c>
      <c r="C314" s="35">
        <v>3.3577311967053047</v>
      </c>
      <c r="D314" s="3">
        <v>28729353.042362191</v>
      </c>
      <c r="E314" s="3">
        <v>5964984.8026004173</v>
      </c>
      <c r="F314" s="3">
        <v>4366509.6593006616</v>
      </c>
      <c r="G314" s="65">
        <v>1130</v>
      </c>
      <c r="H314" s="35">
        <v>88.564999999999998</v>
      </c>
      <c r="I314" s="3">
        <v>1229</v>
      </c>
      <c r="J314" s="3">
        <v>16.352023238573345</v>
      </c>
      <c r="K314" s="3">
        <v>5.2433333333333332</v>
      </c>
      <c r="L314" s="35">
        <v>8372073</v>
      </c>
      <c r="M314" s="35">
        <f t="shared" si="13"/>
        <v>11.108689905240013</v>
      </c>
    </row>
    <row r="315" spans="1:13" x14ac:dyDescent="0.3">
      <c r="A315" s="6">
        <v>45390</v>
      </c>
      <c r="B315" s="35">
        <v>33.694665316054511</v>
      </c>
      <c r="C315" s="35">
        <v>3.3577311967053047</v>
      </c>
      <c r="D315" s="3">
        <v>28729353.042362191</v>
      </c>
      <c r="E315" s="3">
        <v>5964984.8026004173</v>
      </c>
      <c r="F315" s="3">
        <v>4366509.6593006616</v>
      </c>
      <c r="G315" s="65">
        <v>1100</v>
      </c>
      <c r="H315" s="35">
        <v>88.564999999999998</v>
      </c>
      <c r="I315" s="3">
        <v>1258</v>
      </c>
      <c r="J315" s="3">
        <v>16.352023238573345</v>
      </c>
      <c r="K315" s="3">
        <v>5.2433333333333332</v>
      </c>
      <c r="L315" s="35">
        <v>8372073</v>
      </c>
      <c r="M315" s="35">
        <f t="shared" si="13"/>
        <v>11.108689905240013</v>
      </c>
    </row>
    <row r="316" spans="1:13" x14ac:dyDescent="0.3">
      <c r="A316" s="6">
        <v>45394</v>
      </c>
      <c r="B316" s="35">
        <v>33.694665316054511</v>
      </c>
      <c r="C316" s="35">
        <v>3.3577311967053047</v>
      </c>
      <c r="D316" s="3">
        <v>28729353.042362191</v>
      </c>
      <c r="E316" s="3">
        <v>5964984.8026004173</v>
      </c>
      <c r="F316" s="3">
        <v>4366509.6593006616</v>
      </c>
      <c r="G316" s="65">
        <v>1047</v>
      </c>
      <c r="H316" s="35">
        <v>88.564999999999998</v>
      </c>
      <c r="I316" s="3">
        <v>1240</v>
      </c>
      <c r="J316" s="3">
        <v>16.352023238573345</v>
      </c>
      <c r="K316" s="3">
        <v>5.2433333333333332</v>
      </c>
      <c r="L316" s="35">
        <v>8372073</v>
      </c>
      <c r="M316" s="35">
        <f t="shared" si="13"/>
        <v>11.108689905240013</v>
      </c>
    </row>
    <row r="317" spans="1:13" x14ac:dyDescent="0.3">
      <c r="A317" s="6">
        <v>45397</v>
      </c>
      <c r="B317" s="35">
        <v>33.694665316054511</v>
      </c>
      <c r="C317" s="35">
        <v>3.3577311967053047</v>
      </c>
      <c r="D317" s="3">
        <v>28729353.042362191</v>
      </c>
      <c r="E317" s="3">
        <v>5964984.8026004173</v>
      </c>
      <c r="F317" s="3">
        <v>4366509.6593006616</v>
      </c>
      <c r="G317" s="65">
        <v>1050</v>
      </c>
      <c r="H317" s="35">
        <v>88.564999999999998</v>
      </c>
      <c r="I317" s="3">
        <v>1155</v>
      </c>
      <c r="J317" s="3">
        <v>16.352023238573345</v>
      </c>
      <c r="K317" s="3">
        <v>5.2433333333333332</v>
      </c>
      <c r="L317" s="35">
        <v>8372073</v>
      </c>
      <c r="M317" s="35">
        <f t="shared" si="13"/>
        <v>11.108689905240013</v>
      </c>
    </row>
    <row r="318" spans="1:13" x14ac:dyDescent="0.3">
      <c r="A318" s="6">
        <v>45398</v>
      </c>
      <c r="B318" s="35">
        <v>33.694665316054511</v>
      </c>
      <c r="C318" s="35">
        <v>3.3577311967053047</v>
      </c>
      <c r="D318" s="3">
        <v>28729353.042362191</v>
      </c>
      <c r="E318" s="3">
        <v>5964984.8026004173</v>
      </c>
      <c r="F318" s="3">
        <v>4366509.6593006616</v>
      </c>
      <c r="G318" s="65">
        <v>1100</v>
      </c>
      <c r="H318" s="35">
        <v>88.564999999999998</v>
      </c>
      <c r="I318" s="3">
        <v>1160</v>
      </c>
      <c r="J318" s="3">
        <v>16.352023238573345</v>
      </c>
      <c r="K318" s="3">
        <v>5.2433333333333332</v>
      </c>
      <c r="L318" s="35">
        <v>8372073</v>
      </c>
      <c r="M318" s="35">
        <f t="shared" si="13"/>
        <v>11.108689905240013</v>
      </c>
    </row>
    <row r="319" spans="1:13" x14ac:dyDescent="0.3">
      <c r="A319" s="6">
        <v>45399</v>
      </c>
      <c r="B319" s="35">
        <v>33.694665316054511</v>
      </c>
      <c r="C319" s="35">
        <v>3.3577311967053047</v>
      </c>
      <c r="D319" s="3">
        <v>28729353.042362191</v>
      </c>
      <c r="E319" s="3">
        <v>5964984.8026004173</v>
      </c>
      <c r="F319" s="3">
        <v>4366509.6593006616</v>
      </c>
      <c r="G319" s="65">
        <v>1150.6600000000001</v>
      </c>
      <c r="H319" s="35">
        <v>88.564999999999998</v>
      </c>
      <c r="I319" s="3">
        <v>1051</v>
      </c>
      <c r="J319" s="3">
        <v>16.352023238573345</v>
      </c>
      <c r="K319" s="3">
        <v>5.2433333333333332</v>
      </c>
      <c r="L319" s="35">
        <v>8372073</v>
      </c>
      <c r="M319" s="35">
        <f t="shared" si="13"/>
        <v>11.108689905240013</v>
      </c>
    </row>
    <row r="320" spans="1:13" x14ac:dyDescent="0.3">
      <c r="A320" s="6">
        <v>45400</v>
      </c>
      <c r="B320" s="35">
        <v>33.694665316054511</v>
      </c>
      <c r="C320" s="35">
        <v>3.3577311967053047</v>
      </c>
      <c r="D320" s="3">
        <v>28729353.042362191</v>
      </c>
      <c r="E320" s="3">
        <v>5964984.8026004173</v>
      </c>
      <c r="F320" s="3">
        <v>4366509.6593006616</v>
      </c>
      <c r="G320" s="65">
        <v>1262</v>
      </c>
      <c r="H320" s="35">
        <v>88.564999999999998</v>
      </c>
      <c r="I320" s="3">
        <v>1115</v>
      </c>
      <c r="J320" s="3">
        <v>16.352023238573345</v>
      </c>
      <c r="K320" s="3">
        <v>5.2433333333333332</v>
      </c>
      <c r="L320" s="35">
        <v>8372073</v>
      </c>
      <c r="M320" s="35">
        <f t="shared" si="13"/>
        <v>11.108689905240013</v>
      </c>
    </row>
    <row r="321" spans="1:15" x14ac:dyDescent="0.3">
      <c r="A321" s="6">
        <v>45401</v>
      </c>
      <c r="B321" s="35">
        <v>33.694665316054511</v>
      </c>
      <c r="C321" s="35">
        <v>3.3577311967053047</v>
      </c>
      <c r="D321" s="3">
        <v>28729353.042362191</v>
      </c>
      <c r="E321" s="3">
        <v>5964984.8026004173</v>
      </c>
      <c r="F321" s="3">
        <v>4366509.6593006616</v>
      </c>
      <c r="G321" s="65">
        <v>1275</v>
      </c>
      <c r="H321" s="35">
        <v>88.564999999999998</v>
      </c>
      <c r="I321" s="3">
        <v>1000</v>
      </c>
      <c r="J321" s="3">
        <v>16.352023238573345</v>
      </c>
      <c r="K321" s="3">
        <v>5.2433333333333332</v>
      </c>
      <c r="L321" s="35">
        <v>8372073</v>
      </c>
      <c r="M321" s="35">
        <f t="shared" si="13"/>
        <v>11.108689905240013</v>
      </c>
    </row>
    <row r="322" spans="1:15" x14ac:dyDescent="0.3">
      <c r="A322" s="6">
        <v>45404</v>
      </c>
      <c r="B322" s="35">
        <v>33.694665316054511</v>
      </c>
      <c r="C322" s="35">
        <v>3.3577311967053047</v>
      </c>
      <c r="D322" s="3">
        <v>28729353.042362191</v>
      </c>
      <c r="E322" s="3">
        <v>5964984.8026004173</v>
      </c>
      <c r="F322" s="3">
        <v>4366509.6593006616</v>
      </c>
      <c r="G322" s="65">
        <v>1335</v>
      </c>
      <c r="H322" s="35">
        <v>88.564999999999998</v>
      </c>
      <c r="I322" s="3">
        <v>1200</v>
      </c>
      <c r="J322" s="3">
        <v>16.352023238573345</v>
      </c>
      <c r="K322" s="3">
        <v>5.2433333333333332</v>
      </c>
      <c r="L322" s="35">
        <v>8372073</v>
      </c>
      <c r="M322" s="35">
        <f t="shared" si="13"/>
        <v>11.108689905240013</v>
      </c>
    </row>
    <row r="323" spans="1:15" x14ac:dyDescent="0.3">
      <c r="A323" s="6">
        <v>45405</v>
      </c>
      <c r="B323" s="35">
        <v>33.694665316054511</v>
      </c>
      <c r="C323" s="35">
        <v>3.3577311967053047</v>
      </c>
      <c r="D323" s="3">
        <v>28729353.042362191</v>
      </c>
      <c r="E323" s="3">
        <v>5964984.8026004173</v>
      </c>
      <c r="F323" s="3">
        <v>4366509.6593006616</v>
      </c>
      <c r="G323" s="65">
        <v>1425</v>
      </c>
      <c r="H323" s="35">
        <v>88.564999999999998</v>
      </c>
      <c r="I323" s="3">
        <v>1290</v>
      </c>
      <c r="J323" s="3">
        <v>16.352023238573345</v>
      </c>
      <c r="K323" s="3">
        <v>5.2433333333333332</v>
      </c>
      <c r="L323" s="35">
        <v>8372073</v>
      </c>
      <c r="M323" s="35">
        <f t="shared" si="13"/>
        <v>11.108689905240013</v>
      </c>
    </row>
    <row r="324" spans="1:15" x14ac:dyDescent="0.3">
      <c r="A324" s="6">
        <v>45406</v>
      </c>
      <c r="B324" s="35">
        <v>33.694665316054511</v>
      </c>
      <c r="C324" s="35">
        <v>3.3577311967053047</v>
      </c>
      <c r="D324" s="3">
        <v>28729353.042362191</v>
      </c>
      <c r="E324" s="3">
        <v>5964984.8026004173</v>
      </c>
      <c r="F324" s="3">
        <v>4366509.6593006616</v>
      </c>
      <c r="G324" s="65">
        <v>1368</v>
      </c>
      <c r="H324" s="35">
        <v>88.564999999999998</v>
      </c>
      <c r="I324" s="3">
        <v>1110</v>
      </c>
      <c r="J324" s="3">
        <v>16.352023238573345</v>
      </c>
      <c r="K324" s="3">
        <v>5.2433333333333332</v>
      </c>
      <c r="L324" s="35">
        <v>8372073</v>
      </c>
      <c r="M324" s="35">
        <f t="shared" si="13"/>
        <v>11.108689905240013</v>
      </c>
    </row>
    <row r="325" spans="1:15" x14ac:dyDescent="0.3">
      <c r="A325" s="6">
        <v>45407</v>
      </c>
      <c r="B325" s="35">
        <v>33.694665316054511</v>
      </c>
      <c r="C325" s="35">
        <v>3.3577311967053047</v>
      </c>
      <c r="D325" s="3">
        <v>28729353.042362191</v>
      </c>
      <c r="E325" s="3">
        <v>5964984.8026004173</v>
      </c>
      <c r="F325" s="3">
        <v>4366509.6593006616</v>
      </c>
      <c r="G325" s="65">
        <v>1345.26</v>
      </c>
      <c r="H325" s="35">
        <v>88.564999999999998</v>
      </c>
      <c r="I325" s="3">
        <v>1278</v>
      </c>
      <c r="J325" s="3">
        <v>16.352023238573345</v>
      </c>
      <c r="K325" s="3">
        <v>5.2433333333333332</v>
      </c>
      <c r="L325" s="35">
        <v>8372073</v>
      </c>
      <c r="M325" s="35">
        <f t="shared" si="13"/>
        <v>11.108689905240013</v>
      </c>
    </row>
    <row r="326" spans="1:15" x14ac:dyDescent="0.3">
      <c r="A326" s="6">
        <v>45408</v>
      </c>
      <c r="B326" s="35">
        <v>33.694665316054511</v>
      </c>
      <c r="C326" s="35">
        <v>3.3577311967053047</v>
      </c>
      <c r="D326" s="3">
        <v>28729353.042362191</v>
      </c>
      <c r="E326" s="3">
        <v>5964984.8026004173</v>
      </c>
      <c r="F326" s="3">
        <v>4366509.6593006616</v>
      </c>
      <c r="G326" s="65">
        <v>1344.74</v>
      </c>
      <c r="H326" s="35">
        <v>88.564999999999998</v>
      </c>
      <c r="I326" s="3">
        <v>1380</v>
      </c>
      <c r="J326" s="3">
        <v>16.352023238573345</v>
      </c>
      <c r="K326" s="3">
        <v>5.2433333333333332</v>
      </c>
      <c r="L326" s="35">
        <v>8372073</v>
      </c>
      <c r="M326" s="35">
        <f t="shared" si="13"/>
        <v>11.108689905240013</v>
      </c>
    </row>
    <row r="327" spans="1:15" x14ac:dyDescent="0.3">
      <c r="A327" s="6">
        <v>45411</v>
      </c>
      <c r="B327" s="35">
        <v>33.694665316054511</v>
      </c>
      <c r="C327" s="35">
        <v>3.3577311967053047</v>
      </c>
      <c r="D327" s="3">
        <v>28729353.042362191</v>
      </c>
      <c r="E327" s="3">
        <v>5964984.8026004173</v>
      </c>
      <c r="F327" s="3">
        <v>4366509.6593006616</v>
      </c>
      <c r="G327" s="65">
        <v>1346.05</v>
      </c>
      <c r="H327" s="35">
        <v>88.564999999999998</v>
      </c>
      <c r="I327" s="3">
        <v>1115</v>
      </c>
      <c r="J327" s="3">
        <v>16.352023238573345</v>
      </c>
      <c r="K327" s="3">
        <v>5.2433333333333332</v>
      </c>
      <c r="L327" s="35">
        <v>8372073</v>
      </c>
      <c r="M327" s="35">
        <f t="shared" si="13"/>
        <v>11.108689905240013</v>
      </c>
    </row>
    <row r="328" spans="1:15" x14ac:dyDescent="0.3">
      <c r="A328" s="6">
        <v>45412</v>
      </c>
      <c r="B328" s="35">
        <v>33.694665316054511</v>
      </c>
      <c r="C328" s="35">
        <v>3.3577311967053047</v>
      </c>
      <c r="D328" s="3">
        <v>28729353.042362191</v>
      </c>
      <c r="E328" s="3">
        <v>5964984.8026004173</v>
      </c>
      <c r="F328" s="3">
        <v>4366509.6593006616</v>
      </c>
      <c r="G328" s="65">
        <v>1399.21</v>
      </c>
      <c r="H328" s="35">
        <v>88.564999999999998</v>
      </c>
      <c r="I328" s="3">
        <v>1440</v>
      </c>
      <c r="J328" s="3">
        <v>16.352023238573345</v>
      </c>
      <c r="K328" s="3">
        <v>5.2433333333333332</v>
      </c>
      <c r="L328" s="35">
        <v>8372073</v>
      </c>
      <c r="M328" s="35">
        <f t="shared" si="13"/>
        <v>11.108689905240013</v>
      </c>
    </row>
    <row r="329" spans="1:15" x14ac:dyDescent="0.3">
      <c r="A329" s="6">
        <v>45414</v>
      </c>
      <c r="B329" s="35">
        <v>33.953014355024749</v>
      </c>
      <c r="C329" s="35">
        <v>3.2502101428971697</v>
      </c>
      <c r="D329" s="3">
        <v>17517884.007610783</v>
      </c>
      <c r="E329" s="3">
        <v>6672415.4254938997</v>
      </c>
      <c r="F329" s="3">
        <v>4625332.3059065808</v>
      </c>
      <c r="G329" s="65">
        <v>1435</v>
      </c>
      <c r="H329" s="35">
        <v>88.564999999999998</v>
      </c>
      <c r="I329" s="3">
        <v>1420</v>
      </c>
      <c r="J329" s="3">
        <v>16.352023238573345</v>
      </c>
      <c r="K329" s="3">
        <v>5.2433333333333332</v>
      </c>
      <c r="L329" s="35">
        <v>8372073</v>
      </c>
      <c r="M329" s="35">
        <f t="shared" ref="M329:M350" si="14">J329-K329</f>
        <v>11.108689905240013</v>
      </c>
      <c r="O329" s="35">
        <v>83.98</v>
      </c>
    </row>
    <row r="330" spans="1:15" x14ac:dyDescent="0.3">
      <c r="A330" s="6">
        <v>45415</v>
      </c>
      <c r="B330" s="35">
        <v>33.953014355024749</v>
      </c>
      <c r="C330" s="35">
        <v>3.2502101428971697</v>
      </c>
      <c r="D330" s="3">
        <v>17517884.007610783</v>
      </c>
      <c r="E330" s="3">
        <v>6672415.4254938997</v>
      </c>
      <c r="F330" s="3">
        <v>4625332.3059065808</v>
      </c>
      <c r="G330" s="65">
        <v>1430.68</v>
      </c>
      <c r="H330" s="35">
        <v>88.564999999999998</v>
      </c>
      <c r="I330" s="3">
        <v>1380</v>
      </c>
      <c r="J330" s="3">
        <v>16.352023238573345</v>
      </c>
      <c r="K330" s="3">
        <v>5.2433333333333332</v>
      </c>
      <c r="L330" s="35">
        <v>8372073</v>
      </c>
      <c r="M330" s="35">
        <f t="shared" si="14"/>
        <v>11.108689905240013</v>
      </c>
      <c r="O330" s="35">
        <v>80.149850000000001</v>
      </c>
    </row>
    <row r="331" spans="1:15" x14ac:dyDescent="0.3">
      <c r="A331" s="6">
        <v>45418</v>
      </c>
      <c r="B331" s="35">
        <v>33.953014355024749</v>
      </c>
      <c r="C331" s="35">
        <v>3.2502101428971697</v>
      </c>
      <c r="D331" s="3">
        <v>17517884.007610783</v>
      </c>
      <c r="E331" s="3">
        <v>6672415.4254938997</v>
      </c>
      <c r="F331" s="3">
        <v>4625332.3059065808</v>
      </c>
      <c r="G331" s="65">
        <v>1431.74</v>
      </c>
      <c r="H331" s="35">
        <v>88.564999999999998</v>
      </c>
      <c r="I331" s="3">
        <v>1390</v>
      </c>
      <c r="J331" s="3">
        <v>16.352023238573345</v>
      </c>
      <c r="K331" s="3">
        <v>5.2433333333333332</v>
      </c>
      <c r="L331" s="35">
        <v>8372073</v>
      </c>
      <c r="M331" s="35">
        <f t="shared" si="14"/>
        <v>11.108689905240013</v>
      </c>
      <c r="O331" s="35">
        <v>89.910000000000011</v>
      </c>
    </row>
    <row r="332" spans="1:15" x14ac:dyDescent="0.3">
      <c r="A332" s="6">
        <v>45419</v>
      </c>
      <c r="B332" s="35">
        <v>33.953014355024749</v>
      </c>
      <c r="C332" s="35">
        <v>3.2502101428971697</v>
      </c>
      <c r="D332" s="3">
        <v>17517884.007610783</v>
      </c>
      <c r="E332" s="3">
        <v>6672415.4254938997</v>
      </c>
      <c r="F332" s="3">
        <v>4625332.3059065808</v>
      </c>
      <c r="G332" s="65">
        <v>1445.26</v>
      </c>
      <c r="H332" s="35">
        <v>88.564999999999998</v>
      </c>
      <c r="I332" s="3">
        <v>1350</v>
      </c>
      <c r="J332" s="3">
        <v>16.352023238573345</v>
      </c>
      <c r="K332" s="3">
        <v>5.2433333333333332</v>
      </c>
      <c r="L332" s="35">
        <v>8372073</v>
      </c>
      <c r="M332" s="35">
        <f t="shared" si="14"/>
        <v>11.108689905240013</v>
      </c>
      <c r="O332" s="35">
        <v>86.593333333333348</v>
      </c>
    </row>
    <row r="333" spans="1:15" x14ac:dyDescent="0.3">
      <c r="A333" s="6">
        <v>45420</v>
      </c>
      <c r="B333" s="35">
        <v>33.953014355024749</v>
      </c>
      <c r="C333" s="35">
        <v>3.2502101428971697</v>
      </c>
      <c r="D333" s="3">
        <v>17517884.007610783</v>
      </c>
      <c r="E333" s="3">
        <v>6672415.4254938997</v>
      </c>
      <c r="F333" s="3">
        <v>4625332.3059065808</v>
      </c>
      <c r="G333" s="65">
        <v>1450</v>
      </c>
      <c r="H333" s="35">
        <v>88.564999999999998</v>
      </c>
      <c r="I333" s="3">
        <v>1384</v>
      </c>
      <c r="J333" s="3">
        <v>16.352023238573345</v>
      </c>
      <c r="K333" s="3">
        <v>5.2433333333333332</v>
      </c>
      <c r="L333" s="35">
        <v>8372073</v>
      </c>
      <c r="M333" s="35">
        <f t="shared" si="14"/>
        <v>11.108689905240013</v>
      </c>
      <c r="O333" s="35">
        <v>85.686666666666667</v>
      </c>
    </row>
    <row r="334" spans="1:15" x14ac:dyDescent="0.3">
      <c r="A334" s="6">
        <v>45421</v>
      </c>
      <c r="B334" s="35">
        <v>33.953014355024749</v>
      </c>
      <c r="C334" s="35">
        <v>3.2502101428971697</v>
      </c>
      <c r="D334" s="3">
        <v>17517884.007610783</v>
      </c>
      <c r="E334" s="3">
        <v>6672415.4254938997</v>
      </c>
      <c r="F334" s="3">
        <v>4625332.3059065808</v>
      </c>
      <c r="G334" s="65">
        <v>1484.37</v>
      </c>
      <c r="H334" s="35">
        <v>88.564999999999998</v>
      </c>
      <c r="I334" s="3">
        <v>1400</v>
      </c>
      <c r="J334" s="3">
        <v>16.352023238573345</v>
      </c>
      <c r="K334" s="3">
        <v>5.2433333333333332</v>
      </c>
      <c r="L334" s="35">
        <v>8372073</v>
      </c>
      <c r="M334" s="35">
        <f t="shared" si="14"/>
        <v>11.108689905240013</v>
      </c>
      <c r="O334" s="35">
        <v>88.564999999999998</v>
      </c>
    </row>
    <row r="335" spans="1:15" x14ac:dyDescent="0.3">
      <c r="A335" s="6">
        <v>45422</v>
      </c>
      <c r="B335" s="35">
        <v>33.953014355024749</v>
      </c>
      <c r="C335" s="35">
        <v>3.2502101428971697</v>
      </c>
      <c r="D335" s="3">
        <v>17517884.007610783</v>
      </c>
      <c r="E335" s="3">
        <v>6672415.4254938997</v>
      </c>
      <c r="F335" s="3">
        <v>4625332.3059065808</v>
      </c>
      <c r="G335" s="65">
        <v>1492.26</v>
      </c>
      <c r="H335" s="35">
        <v>88.564999999999998</v>
      </c>
      <c r="I335" s="3">
        <v>1460</v>
      </c>
      <c r="J335" s="3">
        <v>16.352023238573345</v>
      </c>
      <c r="K335" s="3">
        <v>5.2433333333333332</v>
      </c>
      <c r="L335" s="35">
        <v>8372073</v>
      </c>
      <c r="M335" s="35">
        <f t="shared" si="14"/>
        <v>11.108689905240013</v>
      </c>
    </row>
    <row r="336" spans="1:15" x14ac:dyDescent="0.3">
      <c r="A336" s="6">
        <v>45425</v>
      </c>
      <c r="B336" s="35">
        <v>33.953014355024749</v>
      </c>
      <c r="C336" s="35">
        <v>3.2502101428971697</v>
      </c>
      <c r="D336" s="3">
        <v>17517884.007610783</v>
      </c>
      <c r="E336" s="3">
        <v>6672415.4254938997</v>
      </c>
      <c r="F336" s="3">
        <v>4625332.3059065808</v>
      </c>
      <c r="G336" s="65">
        <v>1502.89</v>
      </c>
      <c r="H336" s="35">
        <v>88.564999999999998</v>
      </c>
      <c r="I336" s="3">
        <v>1475</v>
      </c>
      <c r="J336" s="3">
        <v>16.352023238573345</v>
      </c>
      <c r="K336" s="3">
        <v>5.2433333333333332</v>
      </c>
      <c r="L336" s="35">
        <v>8372073</v>
      </c>
      <c r="M336" s="35">
        <f t="shared" si="14"/>
        <v>11.108689905240013</v>
      </c>
    </row>
    <row r="337" spans="1:13" x14ac:dyDescent="0.3">
      <c r="A337" s="6">
        <v>45426</v>
      </c>
      <c r="B337" s="35">
        <v>33.953014355024749</v>
      </c>
      <c r="C337" s="35">
        <v>3.2502101428971697</v>
      </c>
      <c r="D337" s="3">
        <v>17517884.007610783</v>
      </c>
      <c r="E337" s="3">
        <v>6672415.4254938997</v>
      </c>
      <c r="F337" s="3">
        <v>4625332.3059065808</v>
      </c>
      <c r="G337" s="65">
        <v>1535</v>
      </c>
      <c r="H337" s="35">
        <v>88.564999999999998</v>
      </c>
      <c r="I337" s="3">
        <v>1475</v>
      </c>
      <c r="J337" s="3">
        <v>16.352023238573345</v>
      </c>
      <c r="K337" s="3">
        <v>5.2433333333333332</v>
      </c>
      <c r="L337" s="35">
        <v>8372073</v>
      </c>
      <c r="M337" s="35">
        <f t="shared" si="14"/>
        <v>11.108689905240013</v>
      </c>
    </row>
    <row r="338" spans="1:13" x14ac:dyDescent="0.3">
      <c r="A338" s="6">
        <v>45427</v>
      </c>
      <c r="B338" s="35">
        <v>33.953014355024749</v>
      </c>
      <c r="C338" s="35">
        <v>3.2502101428971697</v>
      </c>
      <c r="D338" s="3">
        <v>17517884.007610783</v>
      </c>
      <c r="E338" s="3">
        <v>6672415.4254938997</v>
      </c>
      <c r="F338" s="3">
        <v>4625332.3059065808</v>
      </c>
      <c r="G338" s="65">
        <v>1517.58</v>
      </c>
      <c r="H338" s="35">
        <v>88.564999999999998</v>
      </c>
      <c r="I338" s="3">
        <v>1440</v>
      </c>
      <c r="J338" s="3">
        <v>16.352023238573345</v>
      </c>
      <c r="K338" s="3">
        <v>5.2433333333333332</v>
      </c>
      <c r="L338" s="35">
        <v>8372073</v>
      </c>
      <c r="M338" s="35">
        <f t="shared" si="14"/>
        <v>11.108689905240013</v>
      </c>
    </row>
    <row r="339" spans="1:13" x14ac:dyDescent="0.3">
      <c r="A339" s="6">
        <v>45428</v>
      </c>
      <c r="B339" s="35">
        <v>33.953014355024749</v>
      </c>
      <c r="C339" s="35">
        <v>3.2502101428971697</v>
      </c>
      <c r="D339" s="3">
        <v>17517884.007610783</v>
      </c>
      <c r="E339" s="3">
        <v>6672415.4254938997</v>
      </c>
      <c r="F339" s="3">
        <v>4625332.3059065808</v>
      </c>
      <c r="G339" s="65">
        <v>1457.37</v>
      </c>
      <c r="H339" s="35">
        <v>88.564999999999998</v>
      </c>
      <c r="I339" s="3">
        <v>1560</v>
      </c>
      <c r="J339" s="3">
        <v>16.352023238573345</v>
      </c>
      <c r="K339" s="3">
        <v>5.2433333333333332</v>
      </c>
      <c r="L339" s="35">
        <v>8372073</v>
      </c>
      <c r="M339" s="35">
        <f t="shared" si="14"/>
        <v>11.108689905240013</v>
      </c>
    </row>
    <row r="340" spans="1:13" x14ac:dyDescent="0.3">
      <c r="A340" s="6">
        <v>45429</v>
      </c>
      <c r="B340" s="35">
        <v>33.953014355024749</v>
      </c>
      <c r="C340" s="35">
        <v>3.2502101428971697</v>
      </c>
      <c r="D340" s="3">
        <v>17517884.007610783</v>
      </c>
      <c r="E340" s="3">
        <v>6672415.4254938997</v>
      </c>
      <c r="F340" s="3">
        <v>4625332.3059065808</v>
      </c>
      <c r="G340" s="65">
        <v>1469.84</v>
      </c>
      <c r="H340" s="35">
        <v>88.564999999999998</v>
      </c>
      <c r="I340" s="3">
        <v>1538</v>
      </c>
      <c r="J340" s="3">
        <v>16.352023238573345</v>
      </c>
      <c r="K340" s="3">
        <v>5.2433333333333332</v>
      </c>
      <c r="L340" s="35">
        <v>8372073</v>
      </c>
      <c r="M340" s="35">
        <f t="shared" si="14"/>
        <v>11.108689905240013</v>
      </c>
    </row>
    <row r="341" spans="1:13" x14ac:dyDescent="0.3">
      <c r="A341" s="6">
        <v>45432</v>
      </c>
      <c r="B341" s="35">
        <v>33.953014355024749</v>
      </c>
      <c r="C341" s="35">
        <v>3.2502101428971697</v>
      </c>
      <c r="D341" s="3">
        <v>17517884.007610783</v>
      </c>
      <c r="E341" s="3">
        <v>6672415.4254938997</v>
      </c>
      <c r="F341" s="3">
        <v>4625332.3059065808</v>
      </c>
      <c r="G341" s="65">
        <v>1492.63</v>
      </c>
      <c r="H341" s="35">
        <v>88.564999999999998</v>
      </c>
      <c r="I341" s="3">
        <v>1530</v>
      </c>
      <c r="J341" s="3">
        <v>16.352023238573345</v>
      </c>
      <c r="K341" s="3">
        <v>5.2433333333333332</v>
      </c>
      <c r="L341" s="35">
        <v>8372073</v>
      </c>
      <c r="M341" s="35">
        <f t="shared" si="14"/>
        <v>11.108689905240013</v>
      </c>
    </row>
    <row r="342" spans="1:13" x14ac:dyDescent="0.3">
      <c r="A342" s="6">
        <v>45433</v>
      </c>
      <c r="B342" s="35">
        <v>33.953014355024749</v>
      </c>
      <c r="C342" s="35">
        <v>3.2502101428971697</v>
      </c>
      <c r="D342" s="3">
        <v>17517884.007610783</v>
      </c>
      <c r="E342" s="3">
        <v>6672415.4254938997</v>
      </c>
      <c r="F342" s="3">
        <v>4625332.3059065808</v>
      </c>
      <c r="G342" s="65">
        <v>1510.53</v>
      </c>
      <c r="H342" s="35">
        <v>88.564999999999998</v>
      </c>
      <c r="I342" s="3">
        <v>1465</v>
      </c>
      <c r="J342" s="3">
        <v>16.352023238573345</v>
      </c>
      <c r="K342" s="3">
        <v>5.2433333333333332</v>
      </c>
      <c r="L342" s="35">
        <v>8372073</v>
      </c>
      <c r="M342" s="35">
        <f t="shared" si="14"/>
        <v>11.108689905240013</v>
      </c>
    </row>
    <row r="343" spans="1:13" x14ac:dyDescent="0.3">
      <c r="A343" s="6">
        <v>45434</v>
      </c>
      <c r="B343" s="35">
        <v>33.953014355024749</v>
      </c>
      <c r="C343" s="35">
        <v>3.2502101428971697</v>
      </c>
      <c r="D343" s="3">
        <v>17517884.007610783</v>
      </c>
      <c r="E343" s="3">
        <v>6672415.4254938997</v>
      </c>
      <c r="F343" s="3">
        <v>4625332.3059065808</v>
      </c>
      <c r="G343" s="65">
        <v>1510</v>
      </c>
      <c r="H343" s="35">
        <v>88.564999999999998</v>
      </c>
      <c r="I343" s="3">
        <v>1450</v>
      </c>
      <c r="J343" s="3">
        <v>16.352023238573345</v>
      </c>
      <c r="K343" s="3">
        <v>5.2433333333333332</v>
      </c>
      <c r="L343" s="35">
        <v>8372073</v>
      </c>
      <c r="M343" s="35">
        <f t="shared" si="14"/>
        <v>11.108689905240013</v>
      </c>
    </row>
    <row r="344" spans="1:13" x14ac:dyDescent="0.3">
      <c r="A344" s="6">
        <v>45435</v>
      </c>
      <c r="B344" s="35">
        <v>33.953014355024749</v>
      </c>
      <c r="C344" s="35">
        <v>3.2502101428971697</v>
      </c>
      <c r="D344" s="3">
        <v>17517884.007610783</v>
      </c>
      <c r="E344" s="3">
        <v>6672415.4254938997</v>
      </c>
      <c r="F344" s="3">
        <v>4625332.3059065808</v>
      </c>
      <c r="G344" s="65">
        <v>1511.05</v>
      </c>
      <c r="H344" s="35">
        <v>88.564999999999998</v>
      </c>
      <c r="I344" s="3">
        <v>1450</v>
      </c>
      <c r="J344" s="3">
        <v>16.352023238573345</v>
      </c>
      <c r="K344" s="3">
        <v>5.2433333333333332</v>
      </c>
      <c r="L344" s="35">
        <v>8372073</v>
      </c>
      <c r="M344" s="35">
        <f t="shared" si="14"/>
        <v>11.108689905240013</v>
      </c>
    </row>
    <row r="345" spans="1:13" x14ac:dyDescent="0.3">
      <c r="A345" s="6">
        <v>45436</v>
      </c>
      <c r="B345" s="35">
        <v>33.953014355024749</v>
      </c>
      <c r="C345" s="35">
        <v>3.2502101428971697</v>
      </c>
      <c r="D345" s="3">
        <v>17517884.007610783</v>
      </c>
      <c r="E345" s="3">
        <v>6672415.4254938997</v>
      </c>
      <c r="F345" s="3">
        <v>4625332.3059065808</v>
      </c>
      <c r="G345" s="65">
        <v>1505.2</v>
      </c>
      <c r="H345" s="35">
        <v>88.564999999999998</v>
      </c>
      <c r="I345" s="3">
        <v>1482</v>
      </c>
      <c r="J345" s="3">
        <v>16.352023238573345</v>
      </c>
      <c r="K345" s="3">
        <v>5.2433333333333332</v>
      </c>
      <c r="L345" s="35">
        <v>8372073</v>
      </c>
      <c r="M345" s="35">
        <f t="shared" si="14"/>
        <v>11.108689905240013</v>
      </c>
    </row>
    <row r="346" spans="1:13" x14ac:dyDescent="0.3">
      <c r="A346" s="6">
        <v>45439</v>
      </c>
      <c r="B346" s="35">
        <v>33.953014355024749</v>
      </c>
      <c r="C346" s="35">
        <v>3.2502101428971697</v>
      </c>
      <c r="D346" s="3">
        <v>17517884.007610783</v>
      </c>
      <c r="E346" s="3">
        <v>6672415.4254938997</v>
      </c>
      <c r="F346" s="3">
        <v>4625332.3059065808</v>
      </c>
      <c r="G346" s="65">
        <v>1490</v>
      </c>
      <c r="H346" s="35">
        <v>88.564999999999998</v>
      </c>
      <c r="I346" s="3">
        <v>1500</v>
      </c>
      <c r="J346" s="3">
        <v>16.352023238573345</v>
      </c>
      <c r="K346" s="3">
        <v>5.2433333333333332</v>
      </c>
      <c r="L346" s="35">
        <v>8372073</v>
      </c>
      <c r="M346" s="35">
        <f t="shared" si="14"/>
        <v>11.108689905240013</v>
      </c>
    </row>
    <row r="347" spans="1:13" x14ac:dyDescent="0.3">
      <c r="A347" s="6">
        <v>45440</v>
      </c>
      <c r="B347" s="35">
        <v>33.953014355024749</v>
      </c>
      <c r="C347" s="35">
        <v>3.2502101428971697</v>
      </c>
      <c r="D347" s="3">
        <v>17517884.007610783</v>
      </c>
      <c r="E347" s="3">
        <v>6672415.4254938997</v>
      </c>
      <c r="F347" s="3">
        <v>4625332.3059065808</v>
      </c>
      <c r="G347" s="65">
        <v>1482.74</v>
      </c>
      <c r="H347" s="35">
        <v>88.564999999999998</v>
      </c>
      <c r="I347" s="3">
        <v>1400</v>
      </c>
      <c r="J347" s="3">
        <v>16.352023238573345</v>
      </c>
      <c r="K347" s="3">
        <v>5.2433333333333332</v>
      </c>
      <c r="L347" s="35">
        <v>8372073</v>
      </c>
      <c r="M347" s="35">
        <f t="shared" si="14"/>
        <v>11.108689905240013</v>
      </c>
    </row>
    <row r="348" spans="1:13" x14ac:dyDescent="0.3">
      <c r="A348" s="6">
        <v>45441</v>
      </c>
      <c r="B348" s="35">
        <v>33.953014355024749</v>
      </c>
      <c r="C348" s="35">
        <v>3.2502101428971697</v>
      </c>
      <c r="D348" s="3">
        <v>17517884.007610783</v>
      </c>
      <c r="E348" s="3">
        <v>6672415.4254938997</v>
      </c>
      <c r="F348" s="3">
        <v>4625332.3059065808</v>
      </c>
      <c r="G348" s="65">
        <v>1485</v>
      </c>
      <c r="H348" s="35">
        <v>88.564999999999998</v>
      </c>
      <c r="I348" s="3">
        <v>1450</v>
      </c>
      <c r="J348" s="3">
        <v>16.352023238573345</v>
      </c>
      <c r="K348" s="3">
        <v>5.2433333333333332</v>
      </c>
      <c r="L348" s="35">
        <v>8372073</v>
      </c>
      <c r="M348" s="35">
        <f t="shared" si="14"/>
        <v>11.108689905240013</v>
      </c>
    </row>
    <row r="349" spans="1:13" x14ac:dyDescent="0.3">
      <c r="A349" s="6">
        <v>45442</v>
      </c>
      <c r="B349" s="35">
        <v>33.953014355024749</v>
      </c>
      <c r="C349" s="35">
        <v>3.2502101428971697</v>
      </c>
      <c r="D349" s="3">
        <v>17517884.007610783</v>
      </c>
      <c r="E349" s="3">
        <v>6672415.4254938997</v>
      </c>
      <c r="F349" s="3">
        <v>4625332.3059065808</v>
      </c>
      <c r="G349" s="65">
        <v>1480</v>
      </c>
      <c r="H349" s="35">
        <v>88.564999999999998</v>
      </c>
      <c r="I349" s="3">
        <v>1430</v>
      </c>
      <c r="J349" s="3">
        <v>16.352023238573345</v>
      </c>
      <c r="K349" s="3">
        <v>5.2433333333333332</v>
      </c>
      <c r="L349" s="35">
        <v>8372073</v>
      </c>
      <c r="M349" s="35">
        <f t="shared" si="14"/>
        <v>11.108689905240013</v>
      </c>
    </row>
    <row r="350" spans="1:13" x14ac:dyDescent="0.3">
      <c r="A350" s="6">
        <v>45443</v>
      </c>
      <c r="B350" s="35">
        <v>33.953014355024749</v>
      </c>
      <c r="C350" s="35">
        <v>3.2502101428971697</v>
      </c>
      <c r="D350" s="3">
        <v>17517884.007610783</v>
      </c>
      <c r="E350" s="3">
        <v>6672415.4254938997</v>
      </c>
      <c r="F350" s="3">
        <v>4625332.3059065808</v>
      </c>
      <c r="G350" s="65">
        <v>1500</v>
      </c>
      <c r="H350" s="35">
        <v>88.564999999999998</v>
      </c>
      <c r="I350" s="3">
        <v>1448.5</v>
      </c>
      <c r="J350" s="3">
        <v>16.352023238573345</v>
      </c>
      <c r="K350" s="3">
        <v>5.2433333333333332</v>
      </c>
      <c r="L350" s="35">
        <v>8372073</v>
      </c>
      <c r="M350" s="35">
        <f t="shared" si="14"/>
        <v>11.108689905240013</v>
      </c>
    </row>
    <row r="351" spans="1:13" x14ac:dyDescent="0.3">
      <c r="A351" s="6">
        <v>45446</v>
      </c>
      <c r="B351" s="35">
        <v>34.191671544968528</v>
      </c>
      <c r="C351" s="35">
        <v>2.975628529981611</v>
      </c>
      <c r="D351" s="3">
        <v>17517884.007610783</v>
      </c>
      <c r="E351" s="3">
        <v>6672415.4254938997</v>
      </c>
      <c r="F351" s="3">
        <v>4625332.3059065808</v>
      </c>
      <c r="G351" s="65">
        <v>1495</v>
      </c>
      <c r="H351" s="35">
        <v>88.564999999999998</v>
      </c>
      <c r="I351" s="3">
        <v>1522</v>
      </c>
      <c r="J351" s="3">
        <v>16.352023238573345</v>
      </c>
      <c r="K351" s="3">
        <v>5.2433333333333332</v>
      </c>
      <c r="L351" s="35">
        <v>8372073</v>
      </c>
      <c r="M351" s="35">
        <f t="shared" ref="M351:M369" si="15">J351-K351</f>
        <v>11.108689905240013</v>
      </c>
    </row>
    <row r="352" spans="1:13" x14ac:dyDescent="0.3">
      <c r="A352" s="6">
        <v>45447</v>
      </c>
      <c r="B352" s="35">
        <v>34.191671544968528</v>
      </c>
      <c r="C352" s="35">
        <v>2.975628529981611</v>
      </c>
      <c r="D352" s="3">
        <v>17517884.007610783</v>
      </c>
      <c r="E352" s="3">
        <v>6672415.4254938997</v>
      </c>
      <c r="F352" s="3">
        <v>4625332.3059065808</v>
      </c>
      <c r="G352" s="65">
        <v>1490</v>
      </c>
      <c r="H352" s="35">
        <v>88.564999999999998</v>
      </c>
      <c r="I352" s="3">
        <v>1300</v>
      </c>
      <c r="J352" s="3">
        <v>16.352023238573345</v>
      </c>
      <c r="K352" s="3">
        <v>5.2433333333333332</v>
      </c>
      <c r="L352" s="35">
        <v>8372073</v>
      </c>
      <c r="M352" s="35">
        <f t="shared" si="15"/>
        <v>11.108689905240013</v>
      </c>
    </row>
    <row r="353" spans="1:13" x14ac:dyDescent="0.3">
      <c r="A353" s="6">
        <v>45448</v>
      </c>
      <c r="B353" s="35">
        <v>34.191671544968528</v>
      </c>
      <c r="C353" s="35">
        <v>2.975628529981611</v>
      </c>
      <c r="D353" s="3">
        <v>17517884.007610783</v>
      </c>
      <c r="E353" s="3">
        <v>6672415.4254938997</v>
      </c>
      <c r="F353" s="3">
        <v>4625332.3059065808</v>
      </c>
      <c r="G353" s="65">
        <v>1495</v>
      </c>
      <c r="H353" s="35">
        <v>88.564999999999998</v>
      </c>
      <c r="I353" s="3">
        <v>1467</v>
      </c>
      <c r="J353" s="3">
        <v>16.352023238573345</v>
      </c>
      <c r="K353" s="3">
        <v>5.2433333333333332</v>
      </c>
      <c r="L353" s="35">
        <v>8372073</v>
      </c>
      <c r="M353" s="35">
        <f t="shared" si="15"/>
        <v>11.108689905240013</v>
      </c>
    </row>
    <row r="354" spans="1:13" x14ac:dyDescent="0.3">
      <c r="A354" s="6">
        <v>45449</v>
      </c>
      <c r="B354" s="35">
        <v>34.191671544968528</v>
      </c>
      <c r="C354" s="35">
        <v>2.975628529981611</v>
      </c>
      <c r="D354" s="3">
        <v>17517884.007610783</v>
      </c>
      <c r="E354" s="3">
        <v>6672415.4254938997</v>
      </c>
      <c r="F354" s="3">
        <v>4625332.3059065808</v>
      </c>
      <c r="G354" s="65">
        <v>1485</v>
      </c>
      <c r="H354" s="35">
        <v>88.564999999999998</v>
      </c>
      <c r="I354" s="3">
        <v>1480</v>
      </c>
      <c r="J354" s="3">
        <v>16.352023238573345</v>
      </c>
      <c r="K354" s="3">
        <v>5.2433333333333332</v>
      </c>
      <c r="L354" s="35">
        <v>8372073</v>
      </c>
      <c r="M354" s="35">
        <f t="shared" si="15"/>
        <v>11.108689905240013</v>
      </c>
    </row>
    <row r="355" spans="1:13" x14ac:dyDescent="0.3">
      <c r="A355" s="6">
        <v>45450</v>
      </c>
      <c r="B355" s="35">
        <v>34.191671544968528</v>
      </c>
      <c r="C355" s="35">
        <v>2.975628529981611</v>
      </c>
      <c r="D355" s="3">
        <v>17517884.007610783</v>
      </c>
      <c r="E355" s="3">
        <v>6672415.4254938997</v>
      </c>
      <c r="F355" s="3">
        <v>4625332.3059065808</v>
      </c>
      <c r="G355" s="65">
        <v>1480</v>
      </c>
      <c r="H355" s="35">
        <v>88.564999999999998</v>
      </c>
      <c r="I355" s="3">
        <v>1485</v>
      </c>
      <c r="J355" s="3">
        <v>16.352023238573345</v>
      </c>
      <c r="K355" s="3">
        <v>5.2433333333333332</v>
      </c>
      <c r="L355" s="35">
        <v>8372073</v>
      </c>
      <c r="M355" s="35">
        <f t="shared" si="15"/>
        <v>11.108689905240013</v>
      </c>
    </row>
    <row r="356" spans="1:13" x14ac:dyDescent="0.3">
      <c r="A356" s="6">
        <v>45453</v>
      </c>
      <c r="B356" s="35">
        <v>34.191671544968528</v>
      </c>
      <c r="C356" s="35">
        <v>2.975628529981611</v>
      </c>
      <c r="D356" s="3">
        <v>17517884.007610783</v>
      </c>
      <c r="E356" s="3">
        <v>6672415.4254938997</v>
      </c>
      <c r="F356" s="3">
        <v>4625332.3059065808</v>
      </c>
      <c r="G356" s="65">
        <v>1490</v>
      </c>
      <c r="H356" s="35">
        <v>88.564999999999998</v>
      </c>
      <c r="I356" s="3">
        <v>1482</v>
      </c>
      <c r="J356" s="3">
        <v>16.352023238573345</v>
      </c>
      <c r="K356" s="3">
        <v>5.2433333333333332</v>
      </c>
      <c r="L356" s="35">
        <v>8372073</v>
      </c>
      <c r="M356" s="35">
        <f t="shared" si="15"/>
        <v>11.108689905240013</v>
      </c>
    </row>
    <row r="357" spans="1:13" x14ac:dyDescent="0.3">
      <c r="A357" s="6">
        <v>45454</v>
      </c>
      <c r="B357" s="35">
        <v>34.191671544968528</v>
      </c>
      <c r="C357" s="35">
        <v>2.975628529981611</v>
      </c>
      <c r="D357" s="3">
        <v>17517884.007610783</v>
      </c>
      <c r="E357" s="3">
        <v>6672415.4254938997</v>
      </c>
      <c r="F357" s="3">
        <v>4625332.3059065808</v>
      </c>
      <c r="G357" s="65">
        <v>1485</v>
      </c>
      <c r="H357" s="35">
        <v>88.564999999999998</v>
      </c>
      <c r="I357" s="3">
        <v>1420</v>
      </c>
      <c r="J357" s="3">
        <v>16.352023238573345</v>
      </c>
      <c r="K357" s="3">
        <v>5.2433333333333332</v>
      </c>
      <c r="L357" s="35">
        <v>8372073</v>
      </c>
      <c r="M357" s="35">
        <f t="shared" si="15"/>
        <v>11.108689905240013</v>
      </c>
    </row>
    <row r="358" spans="1:13" x14ac:dyDescent="0.3">
      <c r="A358" s="6">
        <v>45456</v>
      </c>
      <c r="B358" s="35">
        <v>34.191671544968528</v>
      </c>
      <c r="C358" s="35">
        <v>2.975628529981611</v>
      </c>
      <c r="D358" s="3">
        <v>17517884.007610783</v>
      </c>
      <c r="E358" s="3">
        <v>6672415.4254938997</v>
      </c>
      <c r="F358" s="3">
        <v>4625332.3059065808</v>
      </c>
      <c r="G358" s="65">
        <v>1482</v>
      </c>
      <c r="H358" s="35">
        <v>88.564999999999998</v>
      </c>
      <c r="I358" s="3">
        <v>1475</v>
      </c>
      <c r="J358" s="3">
        <v>16.352023238573345</v>
      </c>
      <c r="K358" s="3">
        <v>5.2433333333333332</v>
      </c>
      <c r="L358" s="35">
        <v>8372073</v>
      </c>
      <c r="M358" s="35">
        <f t="shared" si="15"/>
        <v>11.108689905240013</v>
      </c>
    </row>
    <row r="359" spans="1:13" x14ac:dyDescent="0.3">
      <c r="A359" s="6">
        <v>45457</v>
      </c>
      <c r="B359" s="35">
        <v>34.191671544968528</v>
      </c>
      <c r="C359" s="35">
        <v>2.975628529981611</v>
      </c>
      <c r="D359" s="3">
        <v>17517884.007610783</v>
      </c>
      <c r="E359" s="3">
        <v>6672415.4254938997</v>
      </c>
      <c r="F359" s="3">
        <v>4625332.3059065808</v>
      </c>
      <c r="G359" s="65">
        <v>1490</v>
      </c>
      <c r="H359" s="35">
        <v>88.564999999999998</v>
      </c>
      <c r="I359" s="3">
        <v>1479</v>
      </c>
      <c r="J359" s="3">
        <v>16.352023238573345</v>
      </c>
      <c r="K359" s="3">
        <v>5.2433333333333332</v>
      </c>
      <c r="L359" s="35">
        <v>8372073</v>
      </c>
      <c r="M359" s="35">
        <f t="shared" si="15"/>
        <v>11.108689905240013</v>
      </c>
    </row>
    <row r="360" spans="1:13" x14ac:dyDescent="0.3">
      <c r="A360" s="6">
        <v>45462</v>
      </c>
      <c r="B360" s="35">
        <v>34.191671544968528</v>
      </c>
      <c r="C360" s="35">
        <v>2.975628529981611</v>
      </c>
      <c r="D360" s="3">
        <v>17517884.007610783</v>
      </c>
      <c r="E360" s="3">
        <v>6672415.4254938997</v>
      </c>
      <c r="F360" s="3">
        <v>4625332.3059065808</v>
      </c>
      <c r="G360" s="65">
        <v>1487</v>
      </c>
      <c r="H360" s="35">
        <v>88.564999999999998</v>
      </c>
      <c r="I360" s="3">
        <v>1486</v>
      </c>
      <c r="J360" s="3">
        <v>16.352023238573345</v>
      </c>
      <c r="K360" s="3">
        <v>5.2433333333333332</v>
      </c>
      <c r="L360" s="35">
        <v>8372073</v>
      </c>
      <c r="M360" s="35">
        <f t="shared" si="15"/>
        <v>11.108689905240013</v>
      </c>
    </row>
    <row r="361" spans="1:13" x14ac:dyDescent="0.3">
      <c r="A361" s="6">
        <v>45463</v>
      </c>
      <c r="B361" s="35">
        <v>34.191671544968528</v>
      </c>
      <c r="C361" s="35">
        <v>2.975628529981611</v>
      </c>
      <c r="D361" s="3">
        <v>17517884.007610783</v>
      </c>
      <c r="E361" s="3">
        <v>6672415.4254938997</v>
      </c>
      <c r="F361" s="3">
        <v>4625332.3059065808</v>
      </c>
      <c r="G361" s="65">
        <v>1500</v>
      </c>
      <c r="H361" s="35">
        <v>88.564999999999998</v>
      </c>
      <c r="I361" s="3">
        <v>1494</v>
      </c>
      <c r="J361" s="3">
        <v>16.352023238573345</v>
      </c>
      <c r="K361" s="3">
        <v>5.2433333333333332</v>
      </c>
      <c r="L361" s="35">
        <v>8372073</v>
      </c>
      <c r="M361" s="35">
        <f t="shared" si="15"/>
        <v>11.108689905240013</v>
      </c>
    </row>
    <row r="362" spans="1:13" x14ac:dyDescent="0.3">
      <c r="A362" s="6">
        <v>45464</v>
      </c>
      <c r="B362" s="35">
        <v>34.191671544968528</v>
      </c>
      <c r="C362" s="35">
        <v>2.975628529981611</v>
      </c>
      <c r="D362" s="3">
        <v>17517884.007610783</v>
      </c>
      <c r="E362" s="3">
        <v>6672415.4254938997</v>
      </c>
      <c r="F362" s="3">
        <v>4625332.3059065808</v>
      </c>
      <c r="G362" s="65">
        <v>1500</v>
      </c>
      <c r="H362" s="35">
        <v>88.564999999999998</v>
      </c>
      <c r="I362" s="3">
        <v>1476.13</v>
      </c>
      <c r="J362" s="3">
        <v>16.352023238573345</v>
      </c>
      <c r="K362" s="3">
        <v>5.2433333333333332</v>
      </c>
      <c r="L362" s="35">
        <v>8372073</v>
      </c>
      <c r="M362" s="35">
        <f t="shared" si="15"/>
        <v>11.108689905240013</v>
      </c>
    </row>
    <row r="363" spans="1:13" x14ac:dyDescent="0.3">
      <c r="A363" s="6">
        <v>45467</v>
      </c>
      <c r="B363" s="35">
        <v>34.191671544968528</v>
      </c>
      <c r="C363" s="35">
        <v>2.975628529981611</v>
      </c>
      <c r="D363" s="3">
        <v>17517884.007610783</v>
      </c>
      <c r="E363" s="3">
        <v>6672415.4254938997</v>
      </c>
      <c r="F363" s="3">
        <v>4625332.3059065808</v>
      </c>
      <c r="G363" s="65">
        <v>1505</v>
      </c>
      <c r="H363" s="35">
        <v>88.564999999999998</v>
      </c>
      <c r="I363" s="3">
        <v>1480.52</v>
      </c>
      <c r="J363" s="3">
        <v>16.352023238573345</v>
      </c>
      <c r="K363" s="3">
        <v>5.2433333333333332</v>
      </c>
      <c r="L363" s="35">
        <v>8372073</v>
      </c>
      <c r="M363" s="35">
        <f t="shared" si="15"/>
        <v>11.108689905240013</v>
      </c>
    </row>
    <row r="364" spans="1:13" x14ac:dyDescent="0.3">
      <c r="A364" s="6">
        <v>45468</v>
      </c>
      <c r="B364" s="35">
        <v>34.191671544968528</v>
      </c>
      <c r="C364" s="35">
        <v>2.975628529981611</v>
      </c>
      <c r="D364" s="3">
        <v>17517884.007610783</v>
      </c>
      <c r="E364" s="3">
        <v>6672415.4254938997</v>
      </c>
      <c r="F364" s="3">
        <v>4625332.3059065808</v>
      </c>
      <c r="G364" s="65">
        <v>1510</v>
      </c>
      <c r="H364" s="35">
        <v>88.564999999999998</v>
      </c>
      <c r="I364" s="3">
        <v>1505</v>
      </c>
      <c r="J364" s="3">
        <v>16.352023238573345</v>
      </c>
      <c r="K364" s="3">
        <v>5.2433333333333332</v>
      </c>
      <c r="L364" s="35">
        <v>8372073</v>
      </c>
      <c r="M364" s="35">
        <f t="shared" si="15"/>
        <v>11.108689905240013</v>
      </c>
    </row>
    <row r="365" spans="1:13" x14ac:dyDescent="0.3">
      <c r="A365" s="6">
        <v>45469</v>
      </c>
      <c r="B365" s="35">
        <v>34.191671544968528</v>
      </c>
      <c r="C365" s="35">
        <v>2.975628529981611</v>
      </c>
      <c r="D365" s="3">
        <v>17517884.007610783</v>
      </c>
      <c r="E365" s="3">
        <v>6672415.4254938997</v>
      </c>
      <c r="F365" s="3">
        <v>4625332.3059065808</v>
      </c>
      <c r="G365" s="65">
        <v>1518</v>
      </c>
      <c r="H365" s="35">
        <v>88.564999999999998</v>
      </c>
      <c r="I365" s="3">
        <v>1505</v>
      </c>
      <c r="J365" s="3">
        <v>16.352023238573345</v>
      </c>
      <c r="K365" s="3">
        <v>5.2433333333333332</v>
      </c>
      <c r="L365" s="35">
        <v>8372073</v>
      </c>
      <c r="M365" s="35">
        <f t="shared" si="15"/>
        <v>11.108689905240013</v>
      </c>
    </row>
    <row r="366" spans="1:13" x14ac:dyDescent="0.3">
      <c r="A366" s="6">
        <v>45470</v>
      </c>
      <c r="B366" s="35">
        <v>34.191671544968528</v>
      </c>
      <c r="C366" s="35">
        <v>2.975628529981611</v>
      </c>
      <c r="D366" s="3">
        <v>17517884.007610783</v>
      </c>
      <c r="E366" s="3">
        <v>6672415.4254938997</v>
      </c>
      <c r="F366" s="3">
        <v>4625332.3059065808</v>
      </c>
      <c r="G366" s="65">
        <v>1510</v>
      </c>
      <c r="H366" s="35">
        <v>88.564999999999998</v>
      </c>
      <c r="I366" s="3">
        <v>1495</v>
      </c>
      <c r="J366" s="3">
        <v>16.352023238573345</v>
      </c>
      <c r="K366" s="3">
        <v>5.2433333333333332</v>
      </c>
      <c r="L366" s="35">
        <v>8372073</v>
      </c>
      <c r="M366" s="35">
        <f t="shared" si="15"/>
        <v>11.108689905240013</v>
      </c>
    </row>
    <row r="367" spans="1:13" x14ac:dyDescent="0.3">
      <c r="A367" s="6">
        <v>45471</v>
      </c>
      <c r="B367" s="35">
        <v>34.191671544968528</v>
      </c>
      <c r="C367" s="35">
        <v>2.975628529981611</v>
      </c>
      <c r="D367" s="3">
        <v>17517884.007610783</v>
      </c>
      <c r="E367" s="3">
        <v>6672415.4254938997</v>
      </c>
      <c r="F367" s="3">
        <v>4625332.3059065808</v>
      </c>
      <c r="G367" s="65">
        <v>1510</v>
      </c>
      <c r="H367" s="35">
        <v>88.564999999999998</v>
      </c>
      <c r="I367" s="3">
        <v>1444.79</v>
      </c>
      <c r="J367" s="3">
        <v>16.352023238573345</v>
      </c>
      <c r="K367" s="3">
        <v>5.2433333333333332</v>
      </c>
      <c r="L367" s="35">
        <v>8372073</v>
      </c>
      <c r="M367" s="35">
        <f t="shared" si="15"/>
        <v>11.108689905240013</v>
      </c>
    </row>
    <row r="368" spans="1:13" x14ac:dyDescent="0.3">
      <c r="A368" s="6">
        <v>45472</v>
      </c>
      <c r="B368" s="35">
        <v>34.191671544968528</v>
      </c>
      <c r="C368" s="35">
        <v>2.975628529981611</v>
      </c>
      <c r="D368" s="3">
        <v>17517884.007610783</v>
      </c>
      <c r="E368" s="3">
        <v>6672415.4254938997</v>
      </c>
      <c r="F368" s="3">
        <v>4625332.3059065808</v>
      </c>
      <c r="G368" s="65"/>
      <c r="H368" s="35">
        <v>88.564999999999998</v>
      </c>
      <c r="I368" s="3">
        <v>1509</v>
      </c>
      <c r="J368" s="3">
        <v>16.352023238573345</v>
      </c>
      <c r="K368" s="3">
        <v>5.2433333333333332</v>
      </c>
      <c r="L368" s="35">
        <v>8372073</v>
      </c>
      <c r="M368" s="35">
        <f t="shared" si="15"/>
        <v>11.108689905240013</v>
      </c>
    </row>
    <row r="369" spans="1:13" x14ac:dyDescent="0.3">
      <c r="A369" s="6">
        <v>45473</v>
      </c>
      <c r="B369" s="35">
        <v>34.191671544968528</v>
      </c>
      <c r="C369" s="35">
        <v>2.975628529981611</v>
      </c>
      <c r="D369" s="3">
        <v>17517884.007610783</v>
      </c>
      <c r="E369" s="3">
        <v>6672415.4254938997</v>
      </c>
      <c r="F369" s="3">
        <v>4625332.3059065808</v>
      </c>
      <c r="G369" s="65"/>
      <c r="H369" s="35">
        <v>88.564999999999998</v>
      </c>
      <c r="I369" s="3">
        <v>1505</v>
      </c>
      <c r="J369" s="3">
        <v>16.352023238573345</v>
      </c>
      <c r="K369" s="3">
        <v>5.2433333333333332</v>
      </c>
      <c r="L369" s="35">
        <v>8372073</v>
      </c>
      <c r="M369" s="35">
        <f t="shared" si="15"/>
        <v>11.108689905240013</v>
      </c>
    </row>
    <row r="370" spans="1:13" x14ac:dyDescent="0.3">
      <c r="A370" s="6">
        <v>45474</v>
      </c>
      <c r="B370" s="28"/>
      <c r="C370" s="28"/>
      <c r="G370" s="65"/>
      <c r="H370" s="35"/>
      <c r="L370" s="35"/>
      <c r="M370" s="35">
        <f t="shared" ref="M370:M419" si="16">J370-K370</f>
        <v>0</v>
      </c>
    </row>
    <row r="371" spans="1:13" x14ac:dyDescent="0.3">
      <c r="A371" s="6">
        <v>45475</v>
      </c>
      <c r="B371" s="28"/>
      <c r="C371" s="28"/>
      <c r="G371" s="65"/>
      <c r="L371" s="35"/>
      <c r="M371" s="35">
        <f t="shared" si="16"/>
        <v>0</v>
      </c>
    </row>
    <row r="372" spans="1:13" x14ac:dyDescent="0.3">
      <c r="A372" s="6">
        <v>45476</v>
      </c>
      <c r="B372" s="28"/>
      <c r="C372" s="28"/>
      <c r="G372" s="65"/>
      <c r="L372" s="35"/>
      <c r="M372" s="35">
        <f t="shared" si="16"/>
        <v>0</v>
      </c>
    </row>
    <row r="373" spans="1:13" x14ac:dyDescent="0.3">
      <c r="A373" s="6">
        <v>45477</v>
      </c>
      <c r="B373" s="28"/>
      <c r="C373" s="28"/>
      <c r="G373" s="65"/>
      <c r="L373" s="35"/>
      <c r="M373" s="35">
        <f t="shared" si="16"/>
        <v>0</v>
      </c>
    </row>
    <row r="374" spans="1:13" x14ac:dyDescent="0.3">
      <c r="A374" s="6">
        <v>45478</v>
      </c>
      <c r="B374" s="28"/>
      <c r="C374" s="28"/>
      <c r="G374" s="65"/>
      <c r="L374" s="35"/>
      <c r="M374" s="35">
        <f t="shared" si="16"/>
        <v>0</v>
      </c>
    </row>
    <row r="375" spans="1:13" x14ac:dyDescent="0.3">
      <c r="A375" s="6">
        <v>45479</v>
      </c>
      <c r="B375" s="28"/>
      <c r="C375" s="28"/>
      <c r="G375" s="65"/>
      <c r="L375" s="35"/>
      <c r="M375" s="35">
        <f t="shared" si="16"/>
        <v>0</v>
      </c>
    </row>
    <row r="376" spans="1:13" x14ac:dyDescent="0.3">
      <c r="A376" s="6">
        <v>45480</v>
      </c>
      <c r="B376" s="28"/>
      <c r="C376" s="28"/>
      <c r="G376" s="65"/>
      <c r="L376" s="35"/>
      <c r="M376" s="35">
        <f t="shared" si="16"/>
        <v>0</v>
      </c>
    </row>
    <row r="377" spans="1:13" x14ac:dyDescent="0.3">
      <c r="A377" s="6">
        <v>45481</v>
      </c>
      <c r="B377" s="28"/>
      <c r="C377" s="28"/>
      <c r="G377" s="65"/>
      <c r="L377" s="35"/>
      <c r="M377" s="35">
        <f t="shared" si="16"/>
        <v>0</v>
      </c>
    </row>
    <row r="378" spans="1:13" x14ac:dyDescent="0.3">
      <c r="A378" s="6">
        <v>45482</v>
      </c>
      <c r="B378" s="28"/>
      <c r="C378" s="28"/>
      <c r="G378" s="65"/>
      <c r="L378" s="35"/>
      <c r="M378" s="35">
        <f t="shared" si="16"/>
        <v>0</v>
      </c>
    </row>
    <row r="379" spans="1:13" x14ac:dyDescent="0.3">
      <c r="A379" s="6">
        <v>45483</v>
      </c>
      <c r="B379" s="28"/>
      <c r="C379" s="28"/>
      <c r="G379" s="65"/>
      <c r="L379" s="35"/>
      <c r="M379" s="35">
        <f t="shared" si="16"/>
        <v>0</v>
      </c>
    </row>
    <row r="380" spans="1:13" x14ac:dyDescent="0.3">
      <c r="A380" s="6">
        <v>45484</v>
      </c>
      <c r="B380" s="28"/>
      <c r="C380" s="28"/>
      <c r="G380" s="65"/>
      <c r="L380" s="35"/>
      <c r="M380" s="35">
        <f t="shared" si="16"/>
        <v>0</v>
      </c>
    </row>
    <row r="381" spans="1:13" x14ac:dyDescent="0.3">
      <c r="A381" s="6">
        <v>45485</v>
      </c>
      <c r="B381" s="28"/>
      <c r="C381" s="28"/>
      <c r="G381" s="65"/>
      <c r="L381" s="35"/>
      <c r="M381" s="35">
        <f t="shared" si="16"/>
        <v>0</v>
      </c>
    </row>
    <row r="382" spans="1:13" x14ac:dyDescent="0.3">
      <c r="A382" s="6">
        <v>45486</v>
      </c>
      <c r="B382" s="28"/>
      <c r="C382" s="28"/>
      <c r="G382" s="65"/>
      <c r="L382" s="35"/>
      <c r="M382" s="35">
        <f t="shared" si="16"/>
        <v>0</v>
      </c>
    </row>
    <row r="383" spans="1:13" x14ac:dyDescent="0.3">
      <c r="A383" s="6">
        <v>45487</v>
      </c>
      <c r="B383" s="28"/>
      <c r="C383" s="28"/>
      <c r="G383" s="65"/>
      <c r="L383" s="35"/>
      <c r="M383" s="35">
        <f t="shared" si="16"/>
        <v>0</v>
      </c>
    </row>
    <row r="384" spans="1:13" x14ac:dyDescent="0.3">
      <c r="A384" s="6">
        <v>45488</v>
      </c>
      <c r="B384" s="28"/>
      <c r="C384" s="28"/>
      <c r="G384" s="65"/>
      <c r="L384" s="35"/>
      <c r="M384" s="35">
        <f t="shared" si="16"/>
        <v>0</v>
      </c>
    </row>
    <row r="385" spans="1:13" x14ac:dyDescent="0.3">
      <c r="A385" s="6">
        <v>45489</v>
      </c>
      <c r="B385" s="28"/>
      <c r="C385" s="28"/>
      <c r="G385" s="65"/>
      <c r="L385" s="35"/>
      <c r="M385" s="35">
        <f t="shared" si="16"/>
        <v>0</v>
      </c>
    </row>
    <row r="386" spans="1:13" x14ac:dyDescent="0.3">
      <c r="A386" s="6">
        <v>45490</v>
      </c>
      <c r="B386" s="28"/>
      <c r="C386" s="28"/>
      <c r="G386" s="65"/>
      <c r="L386" s="35"/>
      <c r="M386" s="35">
        <f t="shared" si="16"/>
        <v>0</v>
      </c>
    </row>
    <row r="387" spans="1:13" x14ac:dyDescent="0.3">
      <c r="A387" s="6">
        <v>45491</v>
      </c>
      <c r="B387" s="28"/>
      <c r="C387" s="28"/>
      <c r="G387" s="65"/>
      <c r="L387" s="35"/>
      <c r="M387" s="35">
        <f t="shared" si="16"/>
        <v>0</v>
      </c>
    </row>
    <row r="388" spans="1:13" x14ac:dyDescent="0.3">
      <c r="A388" s="6">
        <v>45492</v>
      </c>
      <c r="B388" s="28"/>
      <c r="C388" s="28"/>
      <c r="G388" s="65"/>
      <c r="L388" s="35"/>
      <c r="M388" s="35">
        <f t="shared" si="16"/>
        <v>0</v>
      </c>
    </row>
    <row r="389" spans="1:13" x14ac:dyDescent="0.3">
      <c r="A389" s="6">
        <v>45493</v>
      </c>
      <c r="B389" s="28"/>
      <c r="C389" s="28"/>
      <c r="G389" s="65"/>
      <c r="L389" s="35"/>
      <c r="M389" s="35">
        <f t="shared" si="16"/>
        <v>0</v>
      </c>
    </row>
    <row r="390" spans="1:13" x14ac:dyDescent="0.3">
      <c r="A390" s="6">
        <v>45494</v>
      </c>
      <c r="B390" s="28"/>
      <c r="C390" s="28"/>
      <c r="G390" s="65"/>
      <c r="L390" s="35"/>
      <c r="M390" s="35">
        <f t="shared" si="16"/>
        <v>0</v>
      </c>
    </row>
    <row r="391" spans="1:13" x14ac:dyDescent="0.3">
      <c r="A391" s="6">
        <v>45495</v>
      </c>
      <c r="B391" s="28"/>
      <c r="C391" s="28"/>
      <c r="G391" s="65"/>
      <c r="L391" s="35"/>
      <c r="M391" s="35">
        <f t="shared" si="16"/>
        <v>0</v>
      </c>
    </row>
    <row r="392" spans="1:13" x14ac:dyDescent="0.3">
      <c r="A392" s="6">
        <v>45496</v>
      </c>
      <c r="B392" s="28"/>
      <c r="C392" s="28"/>
      <c r="G392" s="65"/>
      <c r="L392" s="35"/>
      <c r="M392" s="35">
        <f t="shared" si="16"/>
        <v>0</v>
      </c>
    </row>
    <row r="393" spans="1:13" x14ac:dyDescent="0.3">
      <c r="A393" s="6">
        <v>45497</v>
      </c>
      <c r="B393" s="28"/>
      <c r="C393" s="28"/>
      <c r="G393" s="65"/>
      <c r="L393" s="35"/>
      <c r="M393" s="35">
        <f t="shared" si="16"/>
        <v>0</v>
      </c>
    </row>
    <row r="394" spans="1:13" x14ac:dyDescent="0.3">
      <c r="A394" s="6">
        <v>45498</v>
      </c>
      <c r="B394" s="28"/>
      <c r="C394" s="28"/>
      <c r="G394" s="65"/>
      <c r="L394" s="35"/>
      <c r="M394" s="35">
        <f t="shared" si="16"/>
        <v>0</v>
      </c>
    </row>
    <row r="395" spans="1:13" x14ac:dyDescent="0.3">
      <c r="A395" s="6">
        <v>45499</v>
      </c>
      <c r="B395" s="28"/>
      <c r="C395" s="28"/>
      <c r="G395" s="65"/>
      <c r="L395" s="35"/>
      <c r="M395" s="35">
        <f t="shared" si="16"/>
        <v>0</v>
      </c>
    </row>
    <row r="396" spans="1:13" x14ac:dyDescent="0.3">
      <c r="A396" s="6">
        <v>45500</v>
      </c>
      <c r="B396" s="28"/>
      <c r="C396" s="28"/>
      <c r="G396" s="65"/>
      <c r="L396" s="35"/>
      <c r="M396" s="35">
        <f t="shared" si="16"/>
        <v>0</v>
      </c>
    </row>
    <row r="397" spans="1:13" x14ac:dyDescent="0.3">
      <c r="A397" s="6">
        <v>45501</v>
      </c>
      <c r="B397" s="28"/>
      <c r="C397" s="28"/>
      <c r="G397" s="65"/>
      <c r="L397" s="35"/>
      <c r="M397" s="35">
        <f t="shared" si="16"/>
        <v>0</v>
      </c>
    </row>
    <row r="398" spans="1:13" x14ac:dyDescent="0.3">
      <c r="A398" s="6">
        <v>45502</v>
      </c>
      <c r="B398" s="28"/>
      <c r="C398" s="28"/>
      <c r="G398" s="65"/>
      <c r="L398" s="35"/>
      <c r="M398" s="35">
        <f t="shared" si="16"/>
        <v>0</v>
      </c>
    </row>
    <row r="399" spans="1:13" x14ac:dyDescent="0.3">
      <c r="A399" s="6">
        <v>45503</v>
      </c>
      <c r="B399" s="28"/>
      <c r="C399" s="28"/>
      <c r="G399" s="65"/>
      <c r="L399" s="35"/>
      <c r="M399" s="35">
        <f t="shared" si="16"/>
        <v>0</v>
      </c>
    </row>
    <row r="400" spans="1:13" x14ac:dyDescent="0.3">
      <c r="A400" s="6">
        <v>45504</v>
      </c>
      <c r="B400" s="28"/>
      <c r="C400" s="28"/>
      <c r="G400" s="65"/>
      <c r="L400" s="35"/>
      <c r="M400" s="35">
        <f t="shared" si="16"/>
        <v>0</v>
      </c>
    </row>
    <row r="401" spans="1:13" x14ac:dyDescent="0.3">
      <c r="A401" s="6">
        <v>45505</v>
      </c>
      <c r="B401" s="28"/>
      <c r="C401" s="28"/>
      <c r="G401" s="65"/>
      <c r="L401" s="35"/>
      <c r="M401" s="35">
        <f t="shared" si="16"/>
        <v>0</v>
      </c>
    </row>
    <row r="402" spans="1:13" x14ac:dyDescent="0.3">
      <c r="A402" s="6">
        <v>45506</v>
      </c>
      <c r="B402" s="28"/>
      <c r="C402" s="28"/>
      <c r="G402" s="65"/>
      <c r="L402" s="35"/>
      <c r="M402" s="35">
        <f t="shared" si="16"/>
        <v>0</v>
      </c>
    </row>
    <row r="403" spans="1:13" x14ac:dyDescent="0.3">
      <c r="A403" s="6">
        <v>45507</v>
      </c>
      <c r="B403" s="28"/>
      <c r="C403" s="28"/>
      <c r="G403" s="65"/>
      <c r="L403" s="35"/>
      <c r="M403" s="35">
        <f t="shared" si="16"/>
        <v>0</v>
      </c>
    </row>
    <row r="404" spans="1:13" x14ac:dyDescent="0.3">
      <c r="A404" s="6">
        <v>45508</v>
      </c>
      <c r="B404" s="28"/>
      <c r="C404" s="28"/>
      <c r="G404" s="65"/>
      <c r="L404" s="35"/>
      <c r="M404" s="35">
        <f t="shared" si="16"/>
        <v>0</v>
      </c>
    </row>
    <row r="405" spans="1:13" x14ac:dyDescent="0.3">
      <c r="A405" s="6">
        <v>45509</v>
      </c>
      <c r="B405" s="28"/>
      <c r="C405" s="28"/>
      <c r="G405" s="65"/>
      <c r="L405" s="35"/>
      <c r="M405" s="35">
        <f t="shared" si="16"/>
        <v>0</v>
      </c>
    </row>
    <row r="406" spans="1:13" x14ac:dyDescent="0.3">
      <c r="A406" s="6">
        <v>45510</v>
      </c>
      <c r="B406" s="28"/>
      <c r="C406" s="28"/>
      <c r="G406" s="65"/>
      <c r="L406" s="35"/>
      <c r="M406" s="35">
        <f t="shared" si="16"/>
        <v>0</v>
      </c>
    </row>
    <row r="407" spans="1:13" x14ac:dyDescent="0.3">
      <c r="A407" s="6">
        <v>45511</v>
      </c>
      <c r="B407" s="28"/>
      <c r="C407" s="28"/>
      <c r="G407" s="65"/>
      <c r="L407" s="35"/>
      <c r="M407" s="35">
        <f t="shared" si="16"/>
        <v>0</v>
      </c>
    </row>
    <row r="408" spans="1:13" x14ac:dyDescent="0.3">
      <c r="A408" s="6">
        <v>45512</v>
      </c>
      <c r="B408" s="28"/>
      <c r="C408" s="28"/>
      <c r="G408" s="65"/>
      <c r="L408" s="35"/>
      <c r="M408" s="35">
        <f t="shared" si="16"/>
        <v>0</v>
      </c>
    </row>
    <row r="409" spans="1:13" x14ac:dyDescent="0.3">
      <c r="A409" s="6">
        <v>45513</v>
      </c>
      <c r="B409" s="28"/>
      <c r="C409" s="28"/>
      <c r="G409" s="65"/>
      <c r="L409" s="35"/>
      <c r="M409" s="35">
        <f t="shared" si="16"/>
        <v>0</v>
      </c>
    </row>
    <row r="410" spans="1:13" x14ac:dyDescent="0.3">
      <c r="A410" s="6">
        <v>45514</v>
      </c>
      <c r="B410" s="28"/>
      <c r="C410" s="28"/>
      <c r="G410" s="65"/>
      <c r="L410" s="35"/>
      <c r="M410" s="35">
        <f t="shared" si="16"/>
        <v>0</v>
      </c>
    </row>
    <row r="411" spans="1:13" x14ac:dyDescent="0.3">
      <c r="A411" s="6">
        <v>45515</v>
      </c>
      <c r="B411" s="28"/>
      <c r="C411" s="28"/>
      <c r="G411" s="65"/>
      <c r="L411" s="35"/>
      <c r="M411" s="35">
        <f t="shared" si="16"/>
        <v>0</v>
      </c>
    </row>
    <row r="412" spans="1:13" x14ac:dyDescent="0.3">
      <c r="A412" s="6">
        <v>45516</v>
      </c>
      <c r="B412" s="28"/>
      <c r="C412" s="28"/>
      <c r="G412" s="65"/>
      <c r="L412" s="35"/>
      <c r="M412" s="35">
        <f t="shared" si="16"/>
        <v>0</v>
      </c>
    </row>
    <row r="413" spans="1:13" x14ac:dyDescent="0.3">
      <c r="A413" s="6">
        <v>45517</v>
      </c>
      <c r="B413" s="28"/>
      <c r="C413" s="28"/>
      <c r="G413" s="65"/>
      <c r="L413" s="35"/>
      <c r="M413" s="35">
        <f t="shared" si="16"/>
        <v>0</v>
      </c>
    </row>
    <row r="414" spans="1:13" x14ac:dyDescent="0.3">
      <c r="A414" s="6">
        <v>45518</v>
      </c>
      <c r="B414" s="28"/>
      <c r="C414" s="28"/>
      <c r="G414" s="65"/>
      <c r="L414" s="35"/>
      <c r="M414" s="35">
        <f t="shared" si="16"/>
        <v>0</v>
      </c>
    </row>
    <row r="415" spans="1:13" x14ac:dyDescent="0.3">
      <c r="A415" s="6">
        <v>45519</v>
      </c>
      <c r="B415" s="28"/>
      <c r="C415" s="28"/>
      <c r="G415" s="65"/>
      <c r="L415" s="35"/>
      <c r="M415" s="35">
        <f t="shared" si="16"/>
        <v>0</v>
      </c>
    </row>
    <row r="416" spans="1:13" x14ac:dyDescent="0.3">
      <c r="A416" s="6">
        <v>45520</v>
      </c>
      <c r="B416" s="28"/>
      <c r="C416" s="28"/>
      <c r="G416" s="65"/>
      <c r="L416" s="35"/>
      <c r="M416" s="35">
        <f t="shared" si="16"/>
        <v>0</v>
      </c>
    </row>
    <row r="417" spans="1:13" x14ac:dyDescent="0.3">
      <c r="A417" s="6">
        <v>45521</v>
      </c>
      <c r="B417" s="28"/>
      <c r="C417" s="28"/>
      <c r="G417" s="65"/>
      <c r="L417" s="35"/>
      <c r="M417" s="35">
        <f t="shared" si="16"/>
        <v>0</v>
      </c>
    </row>
    <row r="418" spans="1:13" x14ac:dyDescent="0.3">
      <c r="A418" s="6">
        <v>45522</v>
      </c>
      <c r="B418" s="28"/>
      <c r="C418" s="28"/>
      <c r="G418" s="65"/>
      <c r="L418" s="35"/>
      <c r="M418" s="35">
        <f t="shared" si="16"/>
        <v>0</v>
      </c>
    </row>
    <row r="419" spans="1:13" x14ac:dyDescent="0.3">
      <c r="A419" s="6">
        <v>45523</v>
      </c>
      <c r="B419" s="28"/>
      <c r="C419" s="28"/>
      <c r="G419" s="65"/>
      <c r="L419" s="35"/>
      <c r="M419" s="35">
        <f t="shared" si="16"/>
        <v>0</v>
      </c>
    </row>
    <row r="420" spans="1:13" x14ac:dyDescent="0.3">
      <c r="A420" s="6">
        <v>45524</v>
      </c>
      <c r="B420" s="28"/>
      <c r="C420" s="28"/>
      <c r="G420" s="65"/>
      <c r="L420" s="35"/>
    </row>
    <row r="421" spans="1:13" x14ac:dyDescent="0.3">
      <c r="A421" s="6">
        <v>45525</v>
      </c>
      <c r="B421" s="28"/>
      <c r="C421" s="28"/>
      <c r="G421" s="65"/>
      <c r="L421" s="35"/>
    </row>
    <row r="422" spans="1:13" x14ac:dyDescent="0.3">
      <c r="A422" s="6">
        <v>45526</v>
      </c>
      <c r="B422" s="28"/>
      <c r="C422" s="28"/>
      <c r="G422" s="65"/>
      <c r="L422" s="35"/>
    </row>
    <row r="423" spans="1:13" x14ac:dyDescent="0.3">
      <c r="A423" s="6">
        <v>45527</v>
      </c>
      <c r="B423" s="28"/>
      <c r="C423" s="28"/>
      <c r="G423" s="65"/>
      <c r="L423" s="35"/>
    </row>
    <row r="424" spans="1:13" x14ac:dyDescent="0.3">
      <c r="A424" s="6">
        <v>45528</v>
      </c>
      <c r="B424" s="28"/>
      <c r="C424" s="28"/>
      <c r="G424" s="65"/>
      <c r="L424" s="35"/>
    </row>
    <row r="425" spans="1:13" x14ac:dyDescent="0.3">
      <c r="A425" s="6">
        <v>45529</v>
      </c>
      <c r="B425" s="28"/>
      <c r="C425" s="28"/>
      <c r="G425" s="65"/>
      <c r="L425" s="35"/>
    </row>
    <row r="426" spans="1:13" x14ac:dyDescent="0.3">
      <c r="A426" s="6">
        <v>45530</v>
      </c>
      <c r="B426" s="28"/>
      <c r="C426" s="28"/>
      <c r="G426" s="65"/>
      <c r="L426" s="35"/>
    </row>
    <row r="427" spans="1:13" x14ac:dyDescent="0.3">
      <c r="A427" s="6">
        <v>45531</v>
      </c>
      <c r="B427" s="28"/>
      <c r="C427" s="28"/>
      <c r="G427" s="65"/>
      <c r="L427" s="35"/>
    </row>
    <row r="428" spans="1:13" x14ac:dyDescent="0.3">
      <c r="A428" s="6">
        <v>45532</v>
      </c>
      <c r="B428" s="28"/>
      <c r="C428" s="28"/>
      <c r="G428" s="65"/>
      <c r="L428" s="35"/>
    </row>
    <row r="429" spans="1:13" x14ac:dyDescent="0.3">
      <c r="A429" s="6">
        <v>45533</v>
      </c>
      <c r="B429" s="28"/>
      <c r="C429" s="28"/>
      <c r="G429" s="65"/>
      <c r="L429" s="35"/>
    </row>
    <row r="430" spans="1:13" x14ac:dyDescent="0.3">
      <c r="A430" s="6">
        <v>45534</v>
      </c>
      <c r="B430" s="28"/>
      <c r="C430" s="28"/>
      <c r="G430" s="65"/>
      <c r="L430" s="35"/>
    </row>
    <row r="431" spans="1:13" x14ac:dyDescent="0.3">
      <c r="A431" s="6">
        <v>45535</v>
      </c>
      <c r="B431" s="28"/>
      <c r="C431" s="28"/>
      <c r="G431" s="65"/>
      <c r="L431" s="35"/>
    </row>
    <row r="432" spans="1:13" x14ac:dyDescent="0.3">
      <c r="A432" s="6">
        <v>45536</v>
      </c>
      <c r="B432" s="28"/>
      <c r="C432" s="28"/>
      <c r="G432" s="65"/>
      <c r="L432" s="35"/>
    </row>
    <row r="433" spans="1:12" x14ac:dyDescent="0.3">
      <c r="A433" s="6">
        <v>45537</v>
      </c>
      <c r="B433" s="28"/>
      <c r="C433" s="28"/>
      <c r="G433" s="65"/>
      <c r="L433" s="35"/>
    </row>
    <row r="434" spans="1:12" x14ac:dyDescent="0.3">
      <c r="A434" s="6">
        <v>45538</v>
      </c>
      <c r="B434" s="28"/>
      <c r="C434" s="28"/>
      <c r="G434" s="65"/>
      <c r="L434" s="35"/>
    </row>
    <row r="435" spans="1:12" x14ac:dyDescent="0.3">
      <c r="L435" s="28"/>
    </row>
    <row r="436" spans="1:12" x14ac:dyDescent="0.3">
      <c r="L436" s="28"/>
    </row>
    <row r="437" spans="1:12" x14ac:dyDescent="0.3">
      <c r="L437" s="28"/>
    </row>
    <row r="438" spans="1:12" x14ac:dyDescent="0.3">
      <c r="L438" s="28"/>
    </row>
    <row r="439" spans="1:12" x14ac:dyDescent="0.3">
      <c r="L439" s="28"/>
    </row>
    <row r="440" spans="1:12" x14ac:dyDescent="0.3">
      <c r="L440" s="28"/>
    </row>
    <row r="441" spans="1:12" x14ac:dyDescent="0.3">
      <c r="L441" s="28"/>
    </row>
    <row r="442" spans="1:12" x14ac:dyDescent="0.3">
      <c r="L442" s="28"/>
    </row>
    <row r="443" spans="1:12" x14ac:dyDescent="0.3">
      <c r="L443" s="28"/>
    </row>
    <row r="444" spans="1:12" x14ac:dyDescent="0.3">
      <c r="L444" s="28"/>
    </row>
    <row r="445" spans="1:12" x14ac:dyDescent="0.3">
      <c r="L445" s="28"/>
    </row>
    <row r="446" spans="1:12" x14ac:dyDescent="0.3">
      <c r="L446" s="28"/>
    </row>
    <row r="447" spans="1:12" x14ac:dyDescent="0.3">
      <c r="L447" s="28"/>
    </row>
    <row r="448" spans="1:12" x14ac:dyDescent="0.3">
      <c r="L448" s="28"/>
    </row>
    <row r="449" spans="12:12" x14ac:dyDescent="0.3">
      <c r="L449" s="28"/>
    </row>
    <row r="450" spans="12:12" x14ac:dyDescent="0.3">
      <c r="L450" s="28"/>
    </row>
    <row r="451" spans="12:12" x14ac:dyDescent="0.3">
      <c r="L451" s="28"/>
    </row>
    <row r="452" spans="12:12" x14ac:dyDescent="0.3">
      <c r="L452" s="28"/>
    </row>
    <row r="453" spans="12:12" x14ac:dyDescent="0.3">
      <c r="L453" s="28"/>
    </row>
    <row r="454" spans="12:12" x14ac:dyDescent="0.3">
      <c r="L454" s="28"/>
    </row>
    <row r="455" spans="12:12" x14ac:dyDescent="0.3">
      <c r="L455" s="28"/>
    </row>
    <row r="456" spans="12:12" x14ac:dyDescent="0.3">
      <c r="L456" s="28"/>
    </row>
    <row r="457" spans="12:12" x14ac:dyDescent="0.3">
      <c r="L457" s="28"/>
    </row>
    <row r="458" spans="12:12" x14ac:dyDescent="0.3">
      <c r="L458" s="28"/>
    </row>
    <row r="459" spans="12:12" x14ac:dyDescent="0.3">
      <c r="L459" s="28"/>
    </row>
    <row r="460" spans="12:12" x14ac:dyDescent="0.3">
      <c r="L460" s="28"/>
    </row>
    <row r="461" spans="12:12" x14ac:dyDescent="0.3">
      <c r="L461" s="28"/>
    </row>
    <row r="462" spans="12:12" x14ac:dyDescent="0.3">
      <c r="L462" s="28"/>
    </row>
    <row r="463" spans="12:12" x14ac:dyDescent="0.3">
      <c r="L463" s="28"/>
    </row>
    <row r="464" spans="12:12" x14ac:dyDescent="0.3">
      <c r="L464" s="28"/>
    </row>
    <row r="465" spans="12:12" x14ac:dyDescent="0.3">
      <c r="L465" s="28"/>
    </row>
    <row r="466" spans="12:12" x14ac:dyDescent="0.3">
      <c r="L466" s="28"/>
    </row>
    <row r="467" spans="12:12" x14ac:dyDescent="0.3">
      <c r="L467" s="28"/>
    </row>
    <row r="468" spans="12:12" x14ac:dyDescent="0.3">
      <c r="L468" s="28"/>
    </row>
    <row r="469" spans="12:12" x14ac:dyDescent="0.3">
      <c r="L469" s="28"/>
    </row>
    <row r="470" spans="12:12" x14ac:dyDescent="0.3">
      <c r="L470" s="28"/>
    </row>
    <row r="471" spans="12:12" x14ac:dyDescent="0.3">
      <c r="L471" s="28"/>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4B32-F6DB-4CD6-A788-D17BBF4BC6C9}">
  <dimension ref="A1:AC458"/>
  <sheetViews>
    <sheetView topLeftCell="A100" zoomScaleNormal="100" workbookViewId="0">
      <selection activeCell="K7" sqref="K7"/>
    </sheetView>
  </sheetViews>
  <sheetFormatPr defaultColWidth="8.77734375" defaultRowHeight="13.8" x14ac:dyDescent="0.3"/>
  <cols>
    <col min="1" max="1" width="11.44140625" style="6" bestFit="1" customWidth="1"/>
    <col min="2" max="2" width="11.21875" style="3" bestFit="1" customWidth="1"/>
    <col min="3" max="4" width="12.6640625" style="3" customWidth="1"/>
    <col min="5" max="6" width="13.21875" style="3" customWidth="1"/>
    <col min="7" max="7" width="12.5546875" style="3" bestFit="1" customWidth="1"/>
    <col min="8" max="12" width="13.21875" style="3" customWidth="1"/>
    <col min="13" max="13" width="8.77734375" style="76"/>
    <col min="14" max="14" width="11" style="76" bestFit="1" customWidth="1"/>
    <col min="15" max="15" width="8.88671875" style="76" bestFit="1" customWidth="1"/>
    <col min="16" max="16" width="8.77734375" style="3"/>
    <col min="17" max="22" width="8.77734375" style="76"/>
    <col min="23" max="25" width="8.77734375" style="3"/>
    <col min="26" max="26" width="11.77734375" style="3" bestFit="1" customWidth="1"/>
    <col min="27" max="16384" width="8.77734375" style="3"/>
  </cols>
  <sheetData>
    <row r="1" spans="1:29" x14ac:dyDescent="0.3">
      <c r="A1" s="79" t="s">
        <v>0</v>
      </c>
      <c r="B1" s="28" t="s">
        <v>424</v>
      </c>
      <c r="C1" s="28" t="s">
        <v>21</v>
      </c>
      <c r="D1" s="28" t="s">
        <v>469</v>
      </c>
      <c r="E1" s="28" t="s">
        <v>482</v>
      </c>
      <c r="F1" s="28" t="s">
        <v>483</v>
      </c>
      <c r="G1" s="28" t="s">
        <v>489</v>
      </c>
      <c r="H1" s="28" t="s">
        <v>478</v>
      </c>
      <c r="I1" s="28" t="s">
        <v>479</v>
      </c>
      <c r="J1" s="28" t="s">
        <v>461</v>
      </c>
      <c r="K1" s="28" t="s">
        <v>495</v>
      </c>
      <c r="L1" s="28" t="s">
        <v>470</v>
      </c>
      <c r="M1" s="77" t="s">
        <v>472</v>
      </c>
      <c r="N1" s="77" t="s">
        <v>471</v>
      </c>
      <c r="O1" s="77" t="s">
        <v>475</v>
      </c>
      <c r="P1" s="28" t="s">
        <v>474</v>
      </c>
      <c r="Q1" s="77" t="s">
        <v>473</v>
      </c>
      <c r="R1" s="77" t="s">
        <v>476</v>
      </c>
      <c r="S1" s="77" t="s">
        <v>520</v>
      </c>
      <c r="T1" s="77" t="s">
        <v>521</v>
      </c>
      <c r="U1" s="77" t="s">
        <v>467</v>
      </c>
      <c r="V1" s="77" t="s">
        <v>498</v>
      </c>
      <c r="W1" s="28" t="s">
        <v>522</v>
      </c>
      <c r="X1" s="28" t="s">
        <v>523</v>
      </c>
      <c r="Y1" s="28" t="s">
        <v>468</v>
      </c>
      <c r="Z1" s="28" t="s">
        <v>524</v>
      </c>
      <c r="AA1" s="28" t="s">
        <v>525</v>
      </c>
      <c r="AB1" s="28" t="s">
        <v>526</v>
      </c>
      <c r="AC1" s="28"/>
    </row>
    <row r="2" spans="1:29" x14ac:dyDescent="0.3">
      <c r="A2" s="80">
        <v>44929</v>
      </c>
      <c r="B2" s="35">
        <v>21.816324933850566</v>
      </c>
      <c r="C2" s="35">
        <v>6.3621233046496029</v>
      </c>
      <c r="D2" s="3">
        <v>3016852.0706132054</v>
      </c>
      <c r="E2" s="3">
        <v>6626886.0887915958</v>
      </c>
      <c r="F2" s="3">
        <v>6845389.0783998016</v>
      </c>
      <c r="G2" s="65">
        <v>740</v>
      </c>
      <c r="H2" s="35">
        <v>83.98</v>
      </c>
      <c r="I2" s="3">
        <v>461.4</v>
      </c>
      <c r="J2" s="11">
        <v>2.4323809989691516</v>
      </c>
      <c r="K2" s="11">
        <v>4.6266666666666678</v>
      </c>
      <c r="L2" s="35">
        <v>5278095</v>
      </c>
      <c r="M2" s="76">
        <v>-78750.050186935201</v>
      </c>
      <c r="N2" s="76">
        <v>51242151.206997</v>
      </c>
      <c r="O2" s="76">
        <f>(E54+F54)/N2</f>
        <v>0.26291392632539962</v>
      </c>
      <c r="P2" s="35">
        <f>J2-K2</f>
        <v>-2.1942856676975162</v>
      </c>
      <c r="Q2" s="78">
        <f>L2/N2</f>
        <v>0.10300299413033401</v>
      </c>
      <c r="R2" s="76">
        <f>D2/N2</f>
        <v>5.8874422707711406E-2</v>
      </c>
      <c r="S2" s="76">
        <f>E2/N2</f>
        <v>0.12932490015927961</v>
      </c>
      <c r="T2" s="76">
        <f>F2/N2</f>
        <v>0.13358902616612003</v>
      </c>
      <c r="U2" s="76">
        <v>-50809.82534553211</v>
      </c>
      <c r="V2" s="76">
        <v>0.99929503832426203</v>
      </c>
      <c r="W2" s="28"/>
      <c r="X2" s="28"/>
      <c r="Y2" s="11">
        <f>(W2*S2)/((X2-1)*T2)</f>
        <v>0</v>
      </c>
      <c r="Z2" s="11">
        <f>U2/N2</f>
        <v>-9.9156308134452681E-4</v>
      </c>
      <c r="AA2" s="11">
        <f>Z2-V2</f>
        <v>-1.0002866014056067</v>
      </c>
      <c r="AB2" s="11" t="e">
        <f>AA2/Y2</f>
        <v>#DIV/0!</v>
      </c>
      <c r="AC2" s="28"/>
    </row>
    <row r="3" spans="1:29" x14ac:dyDescent="0.3">
      <c r="A3" s="80">
        <v>44930</v>
      </c>
      <c r="B3" s="35">
        <v>21.816324933850566</v>
      </c>
      <c r="C3" s="35">
        <v>6.3621233046496029</v>
      </c>
      <c r="D3" s="3">
        <v>3016852.0706132054</v>
      </c>
      <c r="E3" s="3">
        <v>6626886.0887915958</v>
      </c>
      <c r="F3" s="3">
        <v>6845389.0783998016</v>
      </c>
      <c r="G3" s="65">
        <v>743</v>
      </c>
      <c r="H3" s="35">
        <v>83.98</v>
      </c>
      <c r="I3" s="3">
        <v>461.75</v>
      </c>
      <c r="J3" s="11">
        <v>2.4323809989691516</v>
      </c>
      <c r="K3" s="11">
        <v>4.6266666666666678</v>
      </c>
      <c r="L3" s="35">
        <v>5278095</v>
      </c>
      <c r="M3" s="76">
        <v>-78750.050186935201</v>
      </c>
      <c r="N3" s="76">
        <v>51242151.206997</v>
      </c>
      <c r="O3" s="76">
        <f t="shared" ref="O3:O67" si="0">(E55+F55)/N3</f>
        <v>0.26291392632539962</v>
      </c>
      <c r="P3" s="35">
        <f t="shared" ref="P3:P66" si="1">J3-K3</f>
        <v>-2.1942856676975162</v>
      </c>
      <c r="Q3" s="78">
        <f t="shared" ref="Q3:Q66" si="2">L3/N3</f>
        <v>0.10300299413033401</v>
      </c>
      <c r="R3" s="76">
        <f t="shared" ref="R3:R66" si="3">D3/N3</f>
        <v>5.8874422707711406E-2</v>
      </c>
      <c r="S3" s="76">
        <f t="shared" ref="S3:S66" si="4">E3/N3</f>
        <v>0.12932490015927961</v>
      </c>
      <c r="T3" s="76">
        <f t="shared" ref="T3:T66" si="5">F3/N3</f>
        <v>0.13358902616612003</v>
      </c>
      <c r="U3" s="76">
        <v>-50809.82534553211</v>
      </c>
      <c r="V3" s="76">
        <v>0.99929503832426203</v>
      </c>
      <c r="W3" s="11">
        <f>(E3/E2-1)/(I3/I2-1)</f>
        <v>0</v>
      </c>
      <c r="X3" s="11">
        <f>(F3/F2-1)/(I3/I2-1)</f>
        <v>0</v>
      </c>
      <c r="Y3" s="11">
        <f t="shared" ref="Y3:Y66" si="6">(W3*S3)/((X3-1)*T3)</f>
        <v>0</v>
      </c>
      <c r="Z3" s="11">
        <f t="shared" ref="Z3:Z66" si="7">U3/N3</f>
        <v>-9.9156308134452681E-4</v>
      </c>
      <c r="AA3" s="11">
        <f t="shared" ref="AA3:AA66" si="8">Z3-V3</f>
        <v>-1.0002866014056067</v>
      </c>
      <c r="AB3" s="11" t="e">
        <f t="shared" ref="AB3:AB66" si="9">AA3/Y3</f>
        <v>#DIV/0!</v>
      </c>
      <c r="AC3" s="28"/>
    </row>
    <row r="4" spans="1:29" x14ac:dyDescent="0.3">
      <c r="A4" s="80">
        <v>44931</v>
      </c>
      <c r="B4" s="35">
        <v>21.816324933850566</v>
      </c>
      <c r="C4" s="35">
        <v>6.3621233046496029</v>
      </c>
      <c r="D4" s="3">
        <v>3016852.0706132054</v>
      </c>
      <c r="E4" s="3">
        <v>6626886.0887915958</v>
      </c>
      <c r="F4" s="3">
        <v>6845389.0783998016</v>
      </c>
      <c r="G4" s="65">
        <v>743</v>
      </c>
      <c r="H4" s="35">
        <v>83.98</v>
      </c>
      <c r="I4" s="3">
        <v>461.33</v>
      </c>
      <c r="J4" s="11">
        <v>2.4323809989691516</v>
      </c>
      <c r="K4" s="11">
        <v>4.6266666666666678</v>
      </c>
      <c r="L4" s="35">
        <v>5278095</v>
      </c>
      <c r="M4" s="76">
        <v>-78750.050186935201</v>
      </c>
      <c r="N4" s="76">
        <v>51242151.206997</v>
      </c>
      <c r="O4" s="76">
        <f t="shared" si="0"/>
        <v>0.26291392632539962</v>
      </c>
      <c r="P4" s="35">
        <f t="shared" si="1"/>
        <v>-2.1942856676975162</v>
      </c>
      <c r="Q4" s="78">
        <f t="shared" si="2"/>
        <v>0.10300299413033401</v>
      </c>
      <c r="R4" s="76">
        <f t="shared" si="3"/>
        <v>5.8874422707711406E-2</v>
      </c>
      <c r="S4" s="76">
        <f t="shared" si="4"/>
        <v>0.12932490015927961</v>
      </c>
      <c r="T4" s="76">
        <f t="shared" si="5"/>
        <v>0.13358902616612003</v>
      </c>
      <c r="U4" s="76">
        <v>-50809.82534553211</v>
      </c>
      <c r="V4" s="76">
        <v>0.99929503832426203</v>
      </c>
      <c r="W4" s="11">
        <f t="shared" ref="W4:W67" si="10">(E4/E3-1)/(I4/I3-1)</f>
        <v>0</v>
      </c>
      <c r="X4" s="11">
        <f t="shared" ref="X4:X67" si="11">(F4/F3-1)/(I4/I3-1)</f>
        <v>0</v>
      </c>
      <c r="Y4" s="11">
        <f t="shared" si="6"/>
        <v>0</v>
      </c>
      <c r="Z4" s="11">
        <f t="shared" si="7"/>
        <v>-9.9156308134452681E-4</v>
      </c>
      <c r="AA4" s="11">
        <f t="shared" si="8"/>
        <v>-1.0002866014056067</v>
      </c>
      <c r="AB4" s="11" t="e">
        <f t="shared" si="9"/>
        <v>#DIV/0!</v>
      </c>
      <c r="AC4" s="28"/>
    </row>
    <row r="5" spans="1:29" x14ac:dyDescent="0.3">
      <c r="A5" s="80">
        <v>44932</v>
      </c>
      <c r="B5" s="35">
        <v>21.816324933850566</v>
      </c>
      <c r="C5" s="35">
        <v>6.3621233046496029</v>
      </c>
      <c r="D5" s="3">
        <v>3016852.0706132054</v>
      </c>
      <c r="E5" s="3">
        <v>6626886.0887915958</v>
      </c>
      <c r="F5" s="3">
        <v>6845389.0783998016</v>
      </c>
      <c r="G5" s="65">
        <v>745</v>
      </c>
      <c r="H5" s="35">
        <v>83.98</v>
      </c>
      <c r="I5" s="3">
        <v>461.5</v>
      </c>
      <c r="J5" s="11">
        <v>2.4323809989691516</v>
      </c>
      <c r="K5" s="11">
        <v>4.6266666666666678</v>
      </c>
      <c r="L5" s="35">
        <v>5278095</v>
      </c>
      <c r="M5" s="76">
        <v>-78750.050186935201</v>
      </c>
      <c r="N5" s="76">
        <v>51242151.206997</v>
      </c>
      <c r="O5" s="76">
        <f t="shared" si="0"/>
        <v>0.26291392632539962</v>
      </c>
      <c r="P5" s="35">
        <f t="shared" si="1"/>
        <v>-2.1942856676975162</v>
      </c>
      <c r="Q5" s="78">
        <f t="shared" si="2"/>
        <v>0.10300299413033401</v>
      </c>
      <c r="R5" s="76">
        <f t="shared" si="3"/>
        <v>5.8874422707711406E-2</v>
      </c>
      <c r="S5" s="76">
        <f t="shared" si="4"/>
        <v>0.12932490015927961</v>
      </c>
      <c r="T5" s="76">
        <f t="shared" si="5"/>
        <v>0.13358902616612003</v>
      </c>
      <c r="U5" s="76">
        <v>-50809.82534553211</v>
      </c>
      <c r="V5" s="76">
        <v>0.99929503832426203</v>
      </c>
      <c r="W5" s="11">
        <f t="shared" si="10"/>
        <v>0</v>
      </c>
      <c r="X5" s="11">
        <f t="shared" si="11"/>
        <v>0</v>
      </c>
      <c r="Y5" s="11">
        <f t="shared" si="6"/>
        <v>0</v>
      </c>
      <c r="Z5" s="11">
        <f t="shared" si="7"/>
        <v>-9.9156308134452681E-4</v>
      </c>
      <c r="AA5" s="11">
        <f t="shared" si="8"/>
        <v>-1.0002866014056067</v>
      </c>
      <c r="AB5" s="11" t="e">
        <f t="shared" si="9"/>
        <v>#DIV/0!</v>
      </c>
      <c r="AC5" s="28"/>
    </row>
    <row r="6" spans="1:29" x14ac:dyDescent="0.3">
      <c r="A6" s="80">
        <v>44935</v>
      </c>
      <c r="B6" s="35">
        <v>21.816324933850566</v>
      </c>
      <c r="C6" s="35">
        <v>6.3621233046496029</v>
      </c>
      <c r="D6" s="3">
        <v>3016852.0706132054</v>
      </c>
      <c r="E6" s="3">
        <v>6626886.0887915958</v>
      </c>
      <c r="F6" s="3">
        <v>6845389.0783998016</v>
      </c>
      <c r="G6" s="65">
        <v>745</v>
      </c>
      <c r="H6" s="35">
        <v>83.98</v>
      </c>
      <c r="I6" s="3">
        <v>461.25</v>
      </c>
      <c r="J6" s="11">
        <v>2.4323809989691516</v>
      </c>
      <c r="K6" s="11">
        <v>4.6266666666666678</v>
      </c>
      <c r="L6" s="35">
        <v>5278095</v>
      </c>
      <c r="M6" s="76">
        <v>-78750.050186935201</v>
      </c>
      <c r="N6" s="76">
        <v>51242151.206997</v>
      </c>
      <c r="O6" s="76">
        <f t="shared" si="0"/>
        <v>0.26291392632539962</v>
      </c>
      <c r="P6" s="35">
        <f t="shared" si="1"/>
        <v>-2.1942856676975162</v>
      </c>
      <c r="Q6" s="78">
        <f t="shared" si="2"/>
        <v>0.10300299413033401</v>
      </c>
      <c r="R6" s="76">
        <f t="shared" si="3"/>
        <v>5.8874422707711406E-2</v>
      </c>
      <c r="S6" s="76">
        <f t="shared" si="4"/>
        <v>0.12932490015927961</v>
      </c>
      <c r="T6" s="76">
        <f t="shared" si="5"/>
        <v>0.13358902616612003</v>
      </c>
      <c r="U6" s="76">
        <v>-50809.82534553211</v>
      </c>
      <c r="V6" s="76">
        <v>0.99929503832426203</v>
      </c>
      <c r="W6" s="11">
        <f t="shared" si="10"/>
        <v>0</v>
      </c>
      <c r="X6" s="11">
        <f t="shared" si="11"/>
        <v>0</v>
      </c>
      <c r="Y6" s="11">
        <f t="shared" si="6"/>
        <v>0</v>
      </c>
      <c r="Z6" s="11">
        <f t="shared" si="7"/>
        <v>-9.9156308134452681E-4</v>
      </c>
      <c r="AA6" s="11">
        <f t="shared" si="8"/>
        <v>-1.0002866014056067</v>
      </c>
      <c r="AB6" s="11" t="e">
        <f t="shared" si="9"/>
        <v>#DIV/0!</v>
      </c>
      <c r="AC6" s="28"/>
    </row>
    <row r="7" spans="1:29" x14ac:dyDescent="0.3">
      <c r="A7" s="80">
        <v>44936</v>
      </c>
      <c r="B7" s="35">
        <v>21.816324933850566</v>
      </c>
      <c r="C7" s="35">
        <v>6.3621233046496029</v>
      </c>
      <c r="D7" s="3">
        <v>3016852.0706132054</v>
      </c>
      <c r="E7" s="3">
        <v>6626886.0887915958</v>
      </c>
      <c r="F7" s="3">
        <v>6845389.0783998016</v>
      </c>
      <c r="G7" s="65">
        <v>745</v>
      </c>
      <c r="H7" s="35">
        <v>83.98</v>
      </c>
      <c r="I7" s="3">
        <v>461</v>
      </c>
      <c r="J7" s="11">
        <v>2.4323809989691516</v>
      </c>
      <c r="K7" s="11">
        <v>4.6266666666666678</v>
      </c>
      <c r="L7" s="35">
        <v>5278095</v>
      </c>
      <c r="M7" s="76">
        <v>-78750.050186935201</v>
      </c>
      <c r="N7" s="76">
        <v>51242151.206997</v>
      </c>
      <c r="O7" s="76">
        <f t="shared" si="0"/>
        <v>0.26291392632539962</v>
      </c>
      <c r="P7" s="35">
        <f t="shared" si="1"/>
        <v>-2.1942856676975162</v>
      </c>
      <c r="Q7" s="78">
        <f t="shared" si="2"/>
        <v>0.10300299413033401</v>
      </c>
      <c r="R7" s="76">
        <f t="shared" si="3"/>
        <v>5.8874422707711406E-2</v>
      </c>
      <c r="S7" s="76">
        <f t="shared" si="4"/>
        <v>0.12932490015927961</v>
      </c>
      <c r="T7" s="76">
        <f t="shared" si="5"/>
        <v>0.13358902616612003</v>
      </c>
      <c r="U7" s="76">
        <v>-50809.82534553211</v>
      </c>
      <c r="V7" s="76">
        <v>0.99929503832426203</v>
      </c>
      <c r="W7" s="11">
        <f t="shared" si="10"/>
        <v>0</v>
      </c>
      <c r="X7" s="11">
        <f t="shared" si="11"/>
        <v>0</v>
      </c>
      <c r="Y7" s="11">
        <f t="shared" si="6"/>
        <v>0</v>
      </c>
      <c r="Z7" s="11">
        <f t="shared" si="7"/>
        <v>-9.9156308134452681E-4</v>
      </c>
      <c r="AA7" s="11">
        <f t="shared" si="8"/>
        <v>-1.0002866014056067</v>
      </c>
      <c r="AB7" s="11" t="e">
        <f t="shared" si="9"/>
        <v>#DIV/0!</v>
      </c>
      <c r="AC7" s="28"/>
    </row>
    <row r="8" spans="1:29" x14ac:dyDescent="0.3">
      <c r="A8" s="80">
        <v>44937</v>
      </c>
      <c r="B8" s="35">
        <v>21.816324933850566</v>
      </c>
      <c r="C8" s="35">
        <v>6.3621233046496029</v>
      </c>
      <c r="D8" s="3">
        <v>3016852.0706132054</v>
      </c>
      <c r="E8" s="3">
        <v>6626886.0887915958</v>
      </c>
      <c r="F8" s="3">
        <v>6845389.0783998016</v>
      </c>
      <c r="G8" s="65">
        <v>745</v>
      </c>
      <c r="H8" s="35">
        <v>83.98</v>
      </c>
      <c r="I8" s="3">
        <v>461.5</v>
      </c>
      <c r="J8" s="11">
        <v>2.4323809989691516</v>
      </c>
      <c r="K8" s="11">
        <v>4.6266666666666678</v>
      </c>
      <c r="L8" s="35">
        <v>5278095</v>
      </c>
      <c r="M8" s="76">
        <v>-78750.050186935201</v>
      </c>
      <c r="N8" s="76">
        <v>51242151.206997</v>
      </c>
      <c r="O8" s="76">
        <f t="shared" si="0"/>
        <v>0.26291392632539962</v>
      </c>
      <c r="P8" s="35">
        <f t="shared" si="1"/>
        <v>-2.1942856676975162</v>
      </c>
      <c r="Q8" s="78">
        <f t="shared" si="2"/>
        <v>0.10300299413033401</v>
      </c>
      <c r="R8" s="76">
        <f t="shared" si="3"/>
        <v>5.8874422707711406E-2</v>
      </c>
      <c r="S8" s="76">
        <f t="shared" si="4"/>
        <v>0.12932490015927961</v>
      </c>
      <c r="T8" s="76">
        <f t="shared" si="5"/>
        <v>0.13358902616612003</v>
      </c>
      <c r="U8" s="76">
        <v>-50809.82534553211</v>
      </c>
      <c r="V8" s="76">
        <v>0.99929503832426203</v>
      </c>
      <c r="W8" s="11">
        <f t="shared" si="10"/>
        <v>0</v>
      </c>
      <c r="X8" s="11">
        <f t="shared" si="11"/>
        <v>0</v>
      </c>
      <c r="Y8" s="11">
        <f t="shared" si="6"/>
        <v>0</v>
      </c>
      <c r="Z8" s="11">
        <f t="shared" si="7"/>
        <v>-9.9156308134452681E-4</v>
      </c>
      <c r="AA8" s="11">
        <f t="shared" si="8"/>
        <v>-1.0002866014056067</v>
      </c>
      <c r="AB8" s="11" t="e">
        <f t="shared" si="9"/>
        <v>#DIV/0!</v>
      </c>
      <c r="AC8" s="28"/>
    </row>
    <row r="9" spans="1:29" x14ac:dyDescent="0.3">
      <c r="A9" s="80">
        <v>44938</v>
      </c>
      <c r="B9" s="35">
        <v>21.816324933850566</v>
      </c>
      <c r="C9" s="35">
        <v>6.3621233046496029</v>
      </c>
      <c r="D9" s="3">
        <v>3016852.0706132054</v>
      </c>
      <c r="E9" s="3">
        <v>6626886.0887915958</v>
      </c>
      <c r="F9" s="3">
        <v>6845389.0783998016</v>
      </c>
      <c r="G9" s="65">
        <v>745</v>
      </c>
      <c r="H9" s="35">
        <v>83.98</v>
      </c>
      <c r="I9" s="3">
        <v>461.67</v>
      </c>
      <c r="J9" s="11">
        <v>2.4323809989691516</v>
      </c>
      <c r="K9" s="11">
        <v>4.6266666666666678</v>
      </c>
      <c r="L9" s="35">
        <v>5278095</v>
      </c>
      <c r="M9" s="76">
        <v>-78750.050186935201</v>
      </c>
      <c r="N9" s="76">
        <v>51242151.206997</v>
      </c>
      <c r="O9" s="76">
        <f t="shared" si="0"/>
        <v>0.26291392632539962</v>
      </c>
      <c r="P9" s="35">
        <f t="shared" si="1"/>
        <v>-2.1942856676975162</v>
      </c>
      <c r="Q9" s="78">
        <f t="shared" si="2"/>
        <v>0.10300299413033401</v>
      </c>
      <c r="R9" s="76">
        <f t="shared" si="3"/>
        <v>5.8874422707711406E-2</v>
      </c>
      <c r="S9" s="76">
        <f t="shared" si="4"/>
        <v>0.12932490015927961</v>
      </c>
      <c r="T9" s="76">
        <f t="shared" si="5"/>
        <v>0.13358902616612003</v>
      </c>
      <c r="U9" s="76">
        <v>-50809.82534553211</v>
      </c>
      <c r="V9" s="76">
        <v>0.99929503832426203</v>
      </c>
      <c r="W9" s="11">
        <f t="shared" si="10"/>
        <v>0</v>
      </c>
      <c r="X9" s="11">
        <f t="shared" si="11"/>
        <v>0</v>
      </c>
      <c r="Y9" s="11">
        <f t="shared" si="6"/>
        <v>0</v>
      </c>
      <c r="Z9" s="11">
        <f t="shared" si="7"/>
        <v>-9.9156308134452681E-4</v>
      </c>
      <c r="AA9" s="11">
        <f t="shared" si="8"/>
        <v>-1.0002866014056067</v>
      </c>
      <c r="AB9" s="11" t="e">
        <f t="shared" si="9"/>
        <v>#DIV/0!</v>
      </c>
      <c r="AC9" s="28"/>
    </row>
    <row r="10" spans="1:29" x14ac:dyDescent="0.3">
      <c r="A10" s="80">
        <v>44939</v>
      </c>
      <c r="B10" s="35">
        <v>21.816324933850566</v>
      </c>
      <c r="C10" s="35">
        <v>6.3621233046496029</v>
      </c>
      <c r="D10" s="3">
        <v>3016852.0706132054</v>
      </c>
      <c r="E10" s="3">
        <v>6626886.0887915958</v>
      </c>
      <c r="F10" s="3">
        <v>6845389.0783998016</v>
      </c>
      <c r="G10" s="65">
        <v>745</v>
      </c>
      <c r="H10" s="35">
        <v>83.98</v>
      </c>
      <c r="I10" s="3">
        <v>461.42</v>
      </c>
      <c r="J10" s="11">
        <v>2.4323809989691516</v>
      </c>
      <c r="K10" s="11">
        <v>4.6266666666666678</v>
      </c>
      <c r="L10" s="35">
        <v>5278095</v>
      </c>
      <c r="M10" s="76">
        <v>-78750.050186935201</v>
      </c>
      <c r="N10" s="76">
        <v>51242151.206997</v>
      </c>
      <c r="O10" s="76">
        <f t="shared" si="0"/>
        <v>0.26291392632539962</v>
      </c>
      <c r="P10" s="35">
        <f t="shared" si="1"/>
        <v>-2.1942856676975162</v>
      </c>
      <c r="Q10" s="78">
        <f t="shared" si="2"/>
        <v>0.10300299413033401</v>
      </c>
      <c r="R10" s="76">
        <f t="shared" si="3"/>
        <v>5.8874422707711406E-2</v>
      </c>
      <c r="S10" s="76">
        <f t="shared" si="4"/>
        <v>0.12932490015927961</v>
      </c>
      <c r="T10" s="76">
        <f t="shared" si="5"/>
        <v>0.13358902616612003</v>
      </c>
      <c r="U10" s="76">
        <v>-50809.82534553211</v>
      </c>
      <c r="V10" s="76">
        <v>0.99929503832426203</v>
      </c>
      <c r="W10" s="11">
        <f t="shared" si="10"/>
        <v>0</v>
      </c>
      <c r="X10" s="11">
        <f t="shared" si="11"/>
        <v>0</v>
      </c>
      <c r="Y10" s="11">
        <f t="shared" si="6"/>
        <v>0</v>
      </c>
      <c r="Z10" s="11">
        <f t="shared" si="7"/>
        <v>-9.9156308134452681E-4</v>
      </c>
      <c r="AA10" s="11">
        <f t="shared" si="8"/>
        <v>-1.0002866014056067</v>
      </c>
      <c r="AB10" s="11" t="e">
        <f t="shared" si="9"/>
        <v>#DIV/0!</v>
      </c>
      <c r="AC10" s="28"/>
    </row>
    <row r="11" spans="1:29" x14ac:dyDescent="0.3">
      <c r="A11" s="80">
        <v>44942</v>
      </c>
      <c r="B11" s="35">
        <v>21.816324933850566</v>
      </c>
      <c r="C11" s="35">
        <v>6.3621233046496029</v>
      </c>
      <c r="D11" s="3">
        <v>3016852.0706132054</v>
      </c>
      <c r="E11" s="3">
        <v>6626886.0887915958</v>
      </c>
      <c r="F11" s="3">
        <v>6845389.0783998016</v>
      </c>
      <c r="G11" s="65">
        <v>745</v>
      </c>
      <c r="H11" s="35">
        <v>83.98</v>
      </c>
      <c r="I11" s="3">
        <v>461.09</v>
      </c>
      <c r="J11" s="11">
        <v>2.4323809989691516</v>
      </c>
      <c r="K11" s="11">
        <v>4.6266666666666678</v>
      </c>
      <c r="L11" s="35">
        <v>5278095</v>
      </c>
      <c r="M11" s="76">
        <v>-78750.050186935201</v>
      </c>
      <c r="N11" s="76">
        <v>51242151.206997</v>
      </c>
      <c r="O11" s="76">
        <f t="shared" si="0"/>
        <v>0.26291392632539962</v>
      </c>
      <c r="P11" s="35">
        <f t="shared" si="1"/>
        <v>-2.1942856676975162</v>
      </c>
      <c r="Q11" s="78">
        <f t="shared" si="2"/>
        <v>0.10300299413033401</v>
      </c>
      <c r="R11" s="76">
        <f t="shared" si="3"/>
        <v>5.8874422707711406E-2</v>
      </c>
      <c r="S11" s="76">
        <f t="shared" si="4"/>
        <v>0.12932490015927961</v>
      </c>
      <c r="T11" s="76">
        <f t="shared" si="5"/>
        <v>0.13358902616612003</v>
      </c>
      <c r="U11" s="76">
        <v>-50809.82534553211</v>
      </c>
      <c r="V11" s="76">
        <v>0.99929503832426203</v>
      </c>
      <c r="W11" s="11">
        <f t="shared" si="10"/>
        <v>0</v>
      </c>
      <c r="X11" s="11">
        <f t="shared" si="11"/>
        <v>0</v>
      </c>
      <c r="Y11" s="11">
        <f t="shared" si="6"/>
        <v>0</v>
      </c>
      <c r="Z11" s="11">
        <f t="shared" si="7"/>
        <v>-9.9156308134452681E-4</v>
      </c>
      <c r="AA11" s="11">
        <f t="shared" si="8"/>
        <v>-1.0002866014056067</v>
      </c>
      <c r="AB11" s="11" t="e">
        <f t="shared" si="9"/>
        <v>#DIV/0!</v>
      </c>
      <c r="AC11" s="28"/>
    </row>
    <row r="12" spans="1:29" x14ac:dyDescent="0.3">
      <c r="A12" s="80">
        <v>44943</v>
      </c>
      <c r="B12" s="35">
        <v>21.816324933850566</v>
      </c>
      <c r="C12" s="35">
        <v>6.3621233046496029</v>
      </c>
      <c r="D12" s="3">
        <v>3016852.0706132054</v>
      </c>
      <c r="E12" s="3">
        <v>6626886.0887915958</v>
      </c>
      <c r="F12" s="3">
        <v>6845389.0783998016</v>
      </c>
      <c r="G12" s="65">
        <v>745</v>
      </c>
      <c r="H12" s="35">
        <v>83.98</v>
      </c>
      <c r="I12" s="3">
        <v>462</v>
      </c>
      <c r="J12" s="11">
        <v>2.4323809989691516</v>
      </c>
      <c r="K12" s="11">
        <v>4.6266666666666678</v>
      </c>
      <c r="L12" s="35">
        <v>5278095</v>
      </c>
      <c r="M12" s="76">
        <v>-78750.050186935201</v>
      </c>
      <c r="N12" s="76">
        <v>51242151.206997</v>
      </c>
      <c r="O12" s="76">
        <f t="shared" si="0"/>
        <v>0.26291392632539962</v>
      </c>
      <c r="P12" s="35">
        <f t="shared" si="1"/>
        <v>-2.1942856676975162</v>
      </c>
      <c r="Q12" s="78">
        <f t="shared" si="2"/>
        <v>0.10300299413033401</v>
      </c>
      <c r="R12" s="76">
        <f t="shared" si="3"/>
        <v>5.8874422707711406E-2</v>
      </c>
      <c r="S12" s="76">
        <f t="shared" si="4"/>
        <v>0.12932490015927961</v>
      </c>
      <c r="T12" s="76">
        <f t="shared" si="5"/>
        <v>0.13358902616612003</v>
      </c>
      <c r="U12" s="76">
        <v>-50809.82534553211</v>
      </c>
      <c r="V12" s="76">
        <v>0.99929503832426203</v>
      </c>
      <c r="W12" s="11">
        <f t="shared" si="10"/>
        <v>0</v>
      </c>
      <c r="X12" s="11">
        <f t="shared" si="11"/>
        <v>0</v>
      </c>
      <c r="Y12" s="11">
        <f t="shared" si="6"/>
        <v>0</v>
      </c>
      <c r="Z12" s="11">
        <f t="shared" si="7"/>
        <v>-9.9156308134452681E-4</v>
      </c>
      <c r="AA12" s="11">
        <f t="shared" si="8"/>
        <v>-1.0002866014056067</v>
      </c>
      <c r="AB12" s="11" t="e">
        <f t="shared" si="9"/>
        <v>#DIV/0!</v>
      </c>
      <c r="AC12" s="28"/>
    </row>
    <row r="13" spans="1:29" x14ac:dyDescent="0.3">
      <c r="A13" s="80">
        <v>44944</v>
      </c>
      <c r="B13" s="35">
        <v>21.816324933850566</v>
      </c>
      <c r="C13" s="35">
        <v>6.3621233046496029</v>
      </c>
      <c r="D13" s="3">
        <v>3016852.0706132054</v>
      </c>
      <c r="E13" s="3">
        <v>6626886.0887915958</v>
      </c>
      <c r="F13" s="3">
        <v>6845389.0783998016</v>
      </c>
      <c r="G13" s="65">
        <v>745</v>
      </c>
      <c r="H13" s="35">
        <v>83.98</v>
      </c>
      <c r="I13" s="3">
        <v>461.83</v>
      </c>
      <c r="J13" s="11">
        <v>2.4323809989691516</v>
      </c>
      <c r="K13" s="11">
        <v>4.6266666666666678</v>
      </c>
      <c r="L13" s="35">
        <v>5278095</v>
      </c>
      <c r="M13" s="76">
        <v>-78750.050186935201</v>
      </c>
      <c r="N13" s="76">
        <v>51242151.206997</v>
      </c>
      <c r="O13" s="76">
        <f t="shared" si="0"/>
        <v>0.26291392632539962</v>
      </c>
      <c r="P13" s="35">
        <f t="shared" si="1"/>
        <v>-2.1942856676975162</v>
      </c>
      <c r="Q13" s="78">
        <f t="shared" si="2"/>
        <v>0.10300299413033401</v>
      </c>
      <c r="R13" s="76">
        <f t="shared" si="3"/>
        <v>5.8874422707711406E-2</v>
      </c>
      <c r="S13" s="76">
        <f t="shared" si="4"/>
        <v>0.12932490015927961</v>
      </c>
      <c r="T13" s="76">
        <f t="shared" si="5"/>
        <v>0.13358902616612003</v>
      </c>
      <c r="U13" s="76">
        <v>-50809.82534553211</v>
      </c>
      <c r="V13" s="76">
        <v>0.99929503832426203</v>
      </c>
      <c r="W13" s="11">
        <f t="shared" si="10"/>
        <v>0</v>
      </c>
      <c r="X13" s="11">
        <f t="shared" si="11"/>
        <v>0</v>
      </c>
      <c r="Y13" s="11">
        <f t="shared" si="6"/>
        <v>0</v>
      </c>
      <c r="Z13" s="11">
        <f t="shared" si="7"/>
        <v>-9.9156308134452681E-4</v>
      </c>
      <c r="AA13" s="11">
        <f t="shared" si="8"/>
        <v>-1.0002866014056067</v>
      </c>
      <c r="AB13" s="11" t="e">
        <f t="shared" si="9"/>
        <v>#DIV/0!</v>
      </c>
      <c r="AC13" s="28"/>
    </row>
    <row r="14" spans="1:29" x14ac:dyDescent="0.3">
      <c r="A14" s="80">
        <v>44945</v>
      </c>
      <c r="B14" s="35">
        <v>21.816324933850566</v>
      </c>
      <c r="C14" s="35">
        <v>6.3621233046496029</v>
      </c>
      <c r="D14" s="3">
        <v>3016852.0706132054</v>
      </c>
      <c r="E14" s="3">
        <v>6626886.0887915958</v>
      </c>
      <c r="F14" s="3">
        <v>6845389.0783998016</v>
      </c>
      <c r="G14" s="65">
        <v>745</v>
      </c>
      <c r="H14" s="35">
        <v>83.98</v>
      </c>
      <c r="I14" s="3">
        <v>461.5</v>
      </c>
      <c r="J14" s="11">
        <v>2.4323809989691516</v>
      </c>
      <c r="K14" s="11">
        <v>4.6266666666666678</v>
      </c>
      <c r="L14" s="35">
        <v>5278095</v>
      </c>
      <c r="M14" s="76">
        <v>-78750.050186935201</v>
      </c>
      <c r="N14" s="76">
        <v>51242151.206997</v>
      </c>
      <c r="O14" s="76">
        <f t="shared" si="0"/>
        <v>0.25810399992174354</v>
      </c>
      <c r="P14" s="35">
        <f t="shared" si="1"/>
        <v>-2.1942856676975162</v>
      </c>
      <c r="Q14" s="78">
        <f t="shared" si="2"/>
        <v>0.10300299413033401</v>
      </c>
      <c r="R14" s="76">
        <f t="shared" si="3"/>
        <v>5.8874422707711406E-2</v>
      </c>
      <c r="S14" s="76">
        <f t="shared" si="4"/>
        <v>0.12932490015927961</v>
      </c>
      <c r="T14" s="76">
        <f t="shared" si="5"/>
        <v>0.13358902616612003</v>
      </c>
      <c r="U14" s="76">
        <v>-50809.82534553211</v>
      </c>
      <c r="V14" s="76">
        <v>0.99929503832426203</v>
      </c>
      <c r="W14" s="11">
        <f t="shared" si="10"/>
        <v>0</v>
      </c>
      <c r="X14" s="11">
        <f t="shared" si="11"/>
        <v>0</v>
      </c>
      <c r="Y14" s="11">
        <f t="shared" si="6"/>
        <v>0</v>
      </c>
      <c r="Z14" s="11">
        <f t="shared" si="7"/>
        <v>-9.9156308134452681E-4</v>
      </c>
      <c r="AA14" s="11">
        <f t="shared" si="8"/>
        <v>-1.0002866014056067</v>
      </c>
      <c r="AB14" s="11" t="e">
        <f t="shared" si="9"/>
        <v>#DIV/0!</v>
      </c>
      <c r="AC14" s="28"/>
    </row>
    <row r="15" spans="1:29" x14ac:dyDescent="0.3">
      <c r="A15" s="80">
        <v>44946</v>
      </c>
      <c r="B15" s="35">
        <v>21.816324933850566</v>
      </c>
      <c r="C15" s="35">
        <v>6.3621233046496029</v>
      </c>
      <c r="D15" s="3">
        <v>3016852.0706132054</v>
      </c>
      <c r="E15" s="3">
        <v>6626886.0887915958</v>
      </c>
      <c r="F15" s="3">
        <v>6845389.0783998016</v>
      </c>
      <c r="G15" s="65">
        <v>750</v>
      </c>
      <c r="H15" s="35">
        <v>83.98</v>
      </c>
      <c r="I15" s="3">
        <v>462</v>
      </c>
      <c r="J15" s="11">
        <v>2.4323809989691516</v>
      </c>
      <c r="K15" s="11">
        <v>4.6266666666666678</v>
      </c>
      <c r="L15" s="35">
        <v>5278095</v>
      </c>
      <c r="M15" s="76">
        <v>-78750.050186935201</v>
      </c>
      <c r="N15" s="76">
        <v>51242151.206997</v>
      </c>
      <c r="O15" s="76">
        <f t="shared" si="0"/>
        <v>0.25810399992174354</v>
      </c>
      <c r="P15" s="35">
        <f t="shared" si="1"/>
        <v>-2.1942856676975162</v>
      </c>
      <c r="Q15" s="78">
        <f t="shared" si="2"/>
        <v>0.10300299413033401</v>
      </c>
      <c r="R15" s="76">
        <f t="shared" si="3"/>
        <v>5.8874422707711406E-2</v>
      </c>
      <c r="S15" s="76">
        <f t="shared" si="4"/>
        <v>0.12932490015927961</v>
      </c>
      <c r="T15" s="76">
        <f t="shared" si="5"/>
        <v>0.13358902616612003</v>
      </c>
      <c r="U15" s="76">
        <v>-50809.82534553211</v>
      </c>
      <c r="V15" s="76">
        <v>0.99929503832426203</v>
      </c>
      <c r="W15" s="11">
        <f t="shared" si="10"/>
        <v>0</v>
      </c>
      <c r="X15" s="11">
        <f t="shared" si="11"/>
        <v>0</v>
      </c>
      <c r="Y15" s="11">
        <f t="shared" si="6"/>
        <v>0</v>
      </c>
      <c r="Z15" s="11">
        <f t="shared" si="7"/>
        <v>-9.9156308134452681E-4</v>
      </c>
      <c r="AA15" s="11">
        <f t="shared" si="8"/>
        <v>-1.0002866014056067</v>
      </c>
      <c r="AB15" s="11" t="e">
        <f t="shared" si="9"/>
        <v>#DIV/0!</v>
      </c>
      <c r="AC15" s="28"/>
    </row>
    <row r="16" spans="1:29" x14ac:dyDescent="0.3">
      <c r="A16" s="80">
        <v>44949</v>
      </c>
      <c r="B16" s="35">
        <v>21.816324933850566</v>
      </c>
      <c r="C16" s="35">
        <v>6.3621233046496029</v>
      </c>
      <c r="D16" s="3">
        <v>3016852.0706132054</v>
      </c>
      <c r="E16" s="3">
        <v>6626886.0887915958</v>
      </c>
      <c r="F16" s="3">
        <v>6845389.0783998016</v>
      </c>
      <c r="G16" s="65">
        <v>750</v>
      </c>
      <c r="H16" s="35">
        <v>83.98</v>
      </c>
      <c r="I16" s="3">
        <v>461.5</v>
      </c>
      <c r="J16" s="11">
        <v>2.4323809989691516</v>
      </c>
      <c r="K16" s="11">
        <v>4.6266666666666678</v>
      </c>
      <c r="L16" s="35">
        <v>5278095</v>
      </c>
      <c r="M16" s="76">
        <v>-78750.050186935201</v>
      </c>
      <c r="N16" s="76">
        <v>51242151.206997</v>
      </c>
      <c r="O16" s="76">
        <f t="shared" si="0"/>
        <v>0.25810399992174354</v>
      </c>
      <c r="P16" s="35">
        <f t="shared" si="1"/>
        <v>-2.1942856676975162</v>
      </c>
      <c r="Q16" s="78">
        <f t="shared" si="2"/>
        <v>0.10300299413033401</v>
      </c>
      <c r="R16" s="76">
        <f t="shared" si="3"/>
        <v>5.8874422707711406E-2</v>
      </c>
      <c r="S16" s="76">
        <f t="shared" si="4"/>
        <v>0.12932490015927961</v>
      </c>
      <c r="T16" s="76">
        <f t="shared" si="5"/>
        <v>0.13358902616612003</v>
      </c>
      <c r="U16" s="76">
        <v>-50809.82534553211</v>
      </c>
      <c r="V16" s="76">
        <v>0.99929503832426203</v>
      </c>
      <c r="W16" s="11">
        <f t="shared" si="10"/>
        <v>0</v>
      </c>
      <c r="X16" s="11">
        <f t="shared" si="11"/>
        <v>0</v>
      </c>
      <c r="Y16" s="11">
        <f t="shared" si="6"/>
        <v>0</v>
      </c>
      <c r="Z16" s="11">
        <f t="shared" si="7"/>
        <v>-9.9156308134452681E-4</v>
      </c>
      <c r="AA16" s="11">
        <f t="shared" si="8"/>
        <v>-1.0002866014056067</v>
      </c>
      <c r="AB16" s="11" t="e">
        <f t="shared" si="9"/>
        <v>#DIV/0!</v>
      </c>
      <c r="AC16" s="28"/>
    </row>
    <row r="17" spans="1:29" x14ac:dyDescent="0.3">
      <c r="A17" s="80">
        <v>44950</v>
      </c>
      <c r="B17" s="35">
        <v>21.816324933850566</v>
      </c>
      <c r="C17" s="35">
        <v>6.3621233046496029</v>
      </c>
      <c r="D17" s="3">
        <v>3016852.0706132054</v>
      </c>
      <c r="E17" s="3">
        <v>6626886.0887915958</v>
      </c>
      <c r="F17" s="3">
        <v>6845389.0783998016</v>
      </c>
      <c r="G17" s="65">
        <v>750</v>
      </c>
      <c r="H17" s="35">
        <v>83.98</v>
      </c>
      <c r="I17" s="3">
        <v>461.67</v>
      </c>
      <c r="J17" s="11">
        <v>2.4323809989691516</v>
      </c>
      <c r="K17" s="11">
        <v>4.6266666666666678</v>
      </c>
      <c r="L17" s="35">
        <v>5278095</v>
      </c>
      <c r="M17" s="76">
        <v>-78750.050186935201</v>
      </c>
      <c r="N17" s="76">
        <v>51242151.206997</v>
      </c>
      <c r="O17" s="76">
        <f t="shared" si="0"/>
        <v>0.25810399992174354</v>
      </c>
      <c r="P17" s="35">
        <f t="shared" si="1"/>
        <v>-2.1942856676975162</v>
      </c>
      <c r="Q17" s="78">
        <f t="shared" si="2"/>
        <v>0.10300299413033401</v>
      </c>
      <c r="R17" s="76">
        <f t="shared" si="3"/>
        <v>5.8874422707711406E-2</v>
      </c>
      <c r="S17" s="76">
        <f t="shared" si="4"/>
        <v>0.12932490015927961</v>
      </c>
      <c r="T17" s="76">
        <f t="shared" si="5"/>
        <v>0.13358902616612003</v>
      </c>
      <c r="U17" s="76">
        <v>-50809.82534553211</v>
      </c>
      <c r="V17" s="76">
        <v>0.99929503832426203</v>
      </c>
      <c r="W17" s="11">
        <f t="shared" si="10"/>
        <v>0</v>
      </c>
      <c r="X17" s="11">
        <f t="shared" si="11"/>
        <v>0</v>
      </c>
      <c r="Y17" s="11">
        <f t="shared" si="6"/>
        <v>0</v>
      </c>
      <c r="Z17" s="11">
        <f t="shared" si="7"/>
        <v>-9.9156308134452681E-4</v>
      </c>
      <c r="AA17" s="11">
        <f t="shared" si="8"/>
        <v>-1.0002866014056067</v>
      </c>
      <c r="AB17" s="11" t="e">
        <f t="shared" si="9"/>
        <v>#DIV/0!</v>
      </c>
      <c r="AC17" s="28"/>
    </row>
    <row r="18" spans="1:29" x14ac:dyDescent="0.3">
      <c r="A18" s="80">
        <v>44951</v>
      </c>
      <c r="B18" s="35">
        <v>21.816324933850566</v>
      </c>
      <c r="C18" s="35">
        <v>6.3621233046496029</v>
      </c>
      <c r="D18" s="3">
        <v>3016852.0706132054</v>
      </c>
      <c r="E18" s="3">
        <v>6626886.0887915958</v>
      </c>
      <c r="F18" s="3">
        <v>6845389.0783998016</v>
      </c>
      <c r="G18" s="65">
        <v>750</v>
      </c>
      <c r="H18" s="35">
        <v>83.98</v>
      </c>
      <c r="I18" s="3">
        <v>461.33</v>
      </c>
      <c r="J18" s="11">
        <v>2.4323809989691516</v>
      </c>
      <c r="K18" s="11">
        <v>4.6266666666666678</v>
      </c>
      <c r="L18" s="35">
        <v>5278095</v>
      </c>
      <c r="M18" s="76">
        <v>-78750.050186935201</v>
      </c>
      <c r="N18" s="76">
        <v>51242151.206997</v>
      </c>
      <c r="O18" s="76">
        <f t="shared" si="0"/>
        <v>0.25810399992174354</v>
      </c>
      <c r="P18" s="35">
        <f t="shared" si="1"/>
        <v>-2.1942856676975162</v>
      </c>
      <c r="Q18" s="78">
        <f t="shared" si="2"/>
        <v>0.10300299413033401</v>
      </c>
      <c r="R18" s="76">
        <f t="shared" si="3"/>
        <v>5.8874422707711406E-2</v>
      </c>
      <c r="S18" s="76">
        <f t="shared" si="4"/>
        <v>0.12932490015927961</v>
      </c>
      <c r="T18" s="76">
        <f t="shared" si="5"/>
        <v>0.13358902616612003</v>
      </c>
      <c r="U18" s="76">
        <v>-50809.82534553211</v>
      </c>
      <c r="V18" s="76">
        <v>0.99929503832426203</v>
      </c>
      <c r="W18" s="11">
        <f t="shared" si="10"/>
        <v>0</v>
      </c>
      <c r="X18" s="11">
        <f t="shared" si="11"/>
        <v>0</v>
      </c>
      <c r="Y18" s="11">
        <f t="shared" si="6"/>
        <v>0</v>
      </c>
      <c r="Z18" s="11">
        <f t="shared" si="7"/>
        <v>-9.9156308134452681E-4</v>
      </c>
      <c r="AA18" s="11">
        <f t="shared" si="8"/>
        <v>-1.0002866014056067</v>
      </c>
      <c r="AB18" s="11" t="e">
        <f t="shared" si="9"/>
        <v>#DIV/0!</v>
      </c>
      <c r="AC18" s="28"/>
    </row>
    <row r="19" spans="1:29" x14ac:dyDescent="0.3">
      <c r="A19" s="80">
        <v>44952</v>
      </c>
      <c r="B19" s="35">
        <v>21.816324933850566</v>
      </c>
      <c r="C19" s="35">
        <v>6.3621233046496029</v>
      </c>
      <c r="D19" s="3">
        <v>3016852.0706132054</v>
      </c>
      <c r="E19" s="3">
        <v>6626886.0887915958</v>
      </c>
      <c r="F19" s="3">
        <v>6845389.0783998016</v>
      </c>
      <c r="G19" s="65">
        <v>750</v>
      </c>
      <c r="H19" s="35">
        <v>83.98</v>
      </c>
      <c r="I19" s="3">
        <v>461.5</v>
      </c>
      <c r="J19" s="11">
        <v>2.4323809989691516</v>
      </c>
      <c r="K19" s="11">
        <v>4.6266666666666678</v>
      </c>
      <c r="L19" s="35">
        <v>5278095</v>
      </c>
      <c r="M19" s="76">
        <v>-78750.050186935201</v>
      </c>
      <c r="N19" s="76">
        <v>51242151.206997</v>
      </c>
      <c r="O19" s="76">
        <f t="shared" si="0"/>
        <v>0.25810399992174354</v>
      </c>
      <c r="P19" s="35">
        <f t="shared" si="1"/>
        <v>-2.1942856676975162</v>
      </c>
      <c r="Q19" s="78">
        <f t="shared" si="2"/>
        <v>0.10300299413033401</v>
      </c>
      <c r="R19" s="76">
        <f t="shared" si="3"/>
        <v>5.8874422707711406E-2</v>
      </c>
      <c r="S19" s="76">
        <f t="shared" si="4"/>
        <v>0.12932490015927961</v>
      </c>
      <c r="T19" s="76">
        <f t="shared" si="5"/>
        <v>0.13358902616612003</v>
      </c>
      <c r="U19" s="76">
        <v>-50809.82534553211</v>
      </c>
      <c r="V19" s="76">
        <v>0.99929503832426203</v>
      </c>
      <c r="W19" s="11">
        <f t="shared" si="10"/>
        <v>0</v>
      </c>
      <c r="X19" s="11">
        <f t="shared" si="11"/>
        <v>0</v>
      </c>
      <c r="Y19" s="11">
        <f t="shared" si="6"/>
        <v>0</v>
      </c>
      <c r="Z19" s="11">
        <f t="shared" si="7"/>
        <v>-9.9156308134452681E-4</v>
      </c>
      <c r="AA19" s="11">
        <f t="shared" si="8"/>
        <v>-1.0002866014056067</v>
      </c>
      <c r="AB19" s="11" t="e">
        <f t="shared" si="9"/>
        <v>#DIV/0!</v>
      </c>
      <c r="AC19" s="28"/>
    </row>
    <row r="20" spans="1:29" x14ac:dyDescent="0.3">
      <c r="A20" s="80">
        <v>44953</v>
      </c>
      <c r="B20" s="35">
        <v>21.816324933850566</v>
      </c>
      <c r="C20" s="35">
        <v>6.3621233046496029</v>
      </c>
      <c r="D20" s="3">
        <v>3016852.0706132054</v>
      </c>
      <c r="E20" s="3">
        <v>6626886.0887915958</v>
      </c>
      <c r="F20" s="3">
        <v>6845389.0783998016</v>
      </c>
      <c r="G20" s="65">
        <v>750</v>
      </c>
      <c r="H20" s="35">
        <v>83.98</v>
      </c>
      <c r="I20" s="3">
        <v>461.75</v>
      </c>
      <c r="J20" s="11">
        <v>2.4323809989691516</v>
      </c>
      <c r="K20" s="11">
        <v>4.6266666666666678</v>
      </c>
      <c r="L20" s="35">
        <v>5278095</v>
      </c>
      <c r="M20" s="76">
        <v>-78750.050186935201</v>
      </c>
      <c r="N20" s="76">
        <v>51242151.206997</v>
      </c>
      <c r="O20" s="76">
        <f t="shared" si="0"/>
        <v>0.25810399992174354</v>
      </c>
      <c r="P20" s="35">
        <f t="shared" si="1"/>
        <v>-2.1942856676975162</v>
      </c>
      <c r="Q20" s="78">
        <f t="shared" si="2"/>
        <v>0.10300299413033401</v>
      </c>
      <c r="R20" s="76">
        <f t="shared" si="3"/>
        <v>5.8874422707711406E-2</v>
      </c>
      <c r="S20" s="76">
        <f t="shared" si="4"/>
        <v>0.12932490015927961</v>
      </c>
      <c r="T20" s="76">
        <f t="shared" si="5"/>
        <v>0.13358902616612003</v>
      </c>
      <c r="U20" s="76">
        <v>-50809.82534553211</v>
      </c>
      <c r="V20" s="76">
        <v>0.99929503832426203</v>
      </c>
      <c r="W20" s="11">
        <f t="shared" si="10"/>
        <v>0</v>
      </c>
      <c r="X20" s="11">
        <f t="shared" si="11"/>
        <v>0</v>
      </c>
      <c r="Y20" s="11">
        <f t="shared" si="6"/>
        <v>0</v>
      </c>
      <c r="Z20" s="11">
        <f t="shared" si="7"/>
        <v>-9.9156308134452681E-4</v>
      </c>
      <c r="AA20" s="11">
        <f t="shared" si="8"/>
        <v>-1.0002866014056067</v>
      </c>
      <c r="AB20" s="11" t="e">
        <f t="shared" si="9"/>
        <v>#DIV/0!</v>
      </c>
      <c r="AC20" s="28"/>
    </row>
    <row r="21" spans="1:29" x14ac:dyDescent="0.3">
      <c r="A21" s="80">
        <v>44956</v>
      </c>
      <c r="B21" s="35">
        <v>21.816324933850566</v>
      </c>
      <c r="C21" s="35">
        <v>6.3621233046496029</v>
      </c>
      <c r="D21" s="3">
        <v>3016852.0706132054</v>
      </c>
      <c r="E21" s="3">
        <v>6626886.0887915958</v>
      </c>
      <c r="F21" s="3">
        <v>6845389.0783998016</v>
      </c>
      <c r="G21" s="65">
        <v>750</v>
      </c>
      <c r="H21" s="35">
        <v>83.98</v>
      </c>
      <c r="I21" s="3">
        <v>461.24</v>
      </c>
      <c r="J21" s="11">
        <v>2.4323809989691516</v>
      </c>
      <c r="K21" s="11">
        <v>4.6266666666666678</v>
      </c>
      <c r="L21" s="35">
        <v>5278095</v>
      </c>
      <c r="M21" s="76">
        <v>-78750.050186935201</v>
      </c>
      <c r="N21" s="76">
        <v>51242151.206997</v>
      </c>
      <c r="O21" s="76">
        <f t="shared" si="0"/>
        <v>0.25810399992174354</v>
      </c>
      <c r="P21" s="35">
        <f t="shared" si="1"/>
        <v>-2.1942856676975162</v>
      </c>
      <c r="Q21" s="78">
        <f t="shared" si="2"/>
        <v>0.10300299413033401</v>
      </c>
      <c r="R21" s="76">
        <f t="shared" si="3"/>
        <v>5.8874422707711406E-2</v>
      </c>
      <c r="S21" s="76">
        <f t="shared" si="4"/>
        <v>0.12932490015927961</v>
      </c>
      <c r="T21" s="76">
        <f t="shared" si="5"/>
        <v>0.13358902616612003</v>
      </c>
      <c r="U21" s="76">
        <v>-50809.82534553211</v>
      </c>
      <c r="V21" s="76">
        <v>0.99929503832426203</v>
      </c>
      <c r="W21" s="11">
        <f t="shared" si="10"/>
        <v>0</v>
      </c>
      <c r="X21" s="11">
        <f t="shared" si="11"/>
        <v>0</v>
      </c>
      <c r="Y21" s="11">
        <f t="shared" si="6"/>
        <v>0</v>
      </c>
      <c r="Z21" s="11">
        <f t="shared" si="7"/>
        <v>-9.9156308134452681E-4</v>
      </c>
      <c r="AA21" s="11">
        <f t="shared" si="8"/>
        <v>-1.0002866014056067</v>
      </c>
      <c r="AB21" s="11" t="e">
        <f t="shared" si="9"/>
        <v>#DIV/0!</v>
      </c>
      <c r="AC21" s="28"/>
    </row>
    <row r="22" spans="1:29" x14ac:dyDescent="0.3">
      <c r="A22" s="80">
        <v>44957</v>
      </c>
      <c r="B22" s="35">
        <v>21.816324933850566</v>
      </c>
      <c r="C22" s="35">
        <v>6.3621233046496029</v>
      </c>
      <c r="D22" s="3">
        <v>3016852.0706132054</v>
      </c>
      <c r="E22" s="3">
        <v>6626886.0887915958</v>
      </c>
      <c r="F22" s="3">
        <v>6845389.0783998016</v>
      </c>
      <c r="G22" s="65">
        <v>750</v>
      </c>
      <c r="H22" s="35">
        <v>83.98</v>
      </c>
      <c r="I22" s="3">
        <v>461.5</v>
      </c>
      <c r="J22" s="11">
        <v>2.4323809989691516</v>
      </c>
      <c r="K22" s="11">
        <v>4.6266666666666678</v>
      </c>
      <c r="L22" s="35">
        <v>5278095</v>
      </c>
      <c r="M22" s="76">
        <v>-78750.050186935201</v>
      </c>
      <c r="N22" s="76">
        <v>51242151.206997</v>
      </c>
      <c r="O22" s="76">
        <f t="shared" si="0"/>
        <v>0.25810399992174354</v>
      </c>
      <c r="P22" s="35">
        <f t="shared" si="1"/>
        <v>-2.1942856676975162</v>
      </c>
      <c r="Q22" s="78">
        <f t="shared" si="2"/>
        <v>0.10300299413033401</v>
      </c>
      <c r="R22" s="76">
        <f t="shared" si="3"/>
        <v>5.8874422707711406E-2</v>
      </c>
      <c r="S22" s="76">
        <f t="shared" si="4"/>
        <v>0.12932490015927961</v>
      </c>
      <c r="T22" s="76">
        <f t="shared" si="5"/>
        <v>0.13358902616612003</v>
      </c>
      <c r="U22" s="76">
        <v>-50809.82534553211</v>
      </c>
      <c r="V22" s="76">
        <v>0.99929503832426203</v>
      </c>
      <c r="W22" s="11">
        <f t="shared" si="10"/>
        <v>0</v>
      </c>
      <c r="X22" s="11">
        <f t="shared" si="11"/>
        <v>0</v>
      </c>
      <c r="Y22" s="11">
        <f t="shared" si="6"/>
        <v>0</v>
      </c>
      <c r="Z22" s="11">
        <f t="shared" si="7"/>
        <v>-9.9156308134452681E-4</v>
      </c>
      <c r="AA22" s="11">
        <f t="shared" si="8"/>
        <v>-1.0002866014056067</v>
      </c>
      <c r="AB22" s="11" t="e">
        <f t="shared" si="9"/>
        <v>#DIV/0!</v>
      </c>
      <c r="AC22" s="28"/>
    </row>
    <row r="23" spans="1:29" x14ac:dyDescent="0.3">
      <c r="A23" s="80">
        <v>44958</v>
      </c>
      <c r="B23" s="35">
        <v>21.909733496709393</v>
      </c>
      <c r="C23" s="35">
        <v>5.9655226949232976</v>
      </c>
      <c r="D23" s="3">
        <v>3016852.0706132054</v>
      </c>
      <c r="E23" s="3">
        <v>6626886.0887915958</v>
      </c>
      <c r="F23" s="3">
        <v>6845389.0783998016</v>
      </c>
      <c r="G23" s="65">
        <v>750</v>
      </c>
      <c r="H23" s="35">
        <v>83.98</v>
      </c>
      <c r="I23" s="3">
        <v>461.38</v>
      </c>
      <c r="J23" s="11">
        <v>2.4323809989691516</v>
      </c>
      <c r="K23" s="11">
        <v>4.6266666666666678</v>
      </c>
      <c r="L23" s="35">
        <v>5278095</v>
      </c>
      <c r="M23" s="76">
        <v>-78750.050186935201</v>
      </c>
      <c r="N23" s="76">
        <v>51242151.206997</v>
      </c>
      <c r="O23" s="76">
        <f t="shared" si="0"/>
        <v>0.25810399992174354</v>
      </c>
      <c r="P23" s="35">
        <f t="shared" si="1"/>
        <v>-2.1942856676975162</v>
      </c>
      <c r="Q23" s="78">
        <f t="shared" si="2"/>
        <v>0.10300299413033401</v>
      </c>
      <c r="R23" s="76">
        <f t="shared" si="3"/>
        <v>5.8874422707711406E-2</v>
      </c>
      <c r="S23" s="76">
        <f t="shared" si="4"/>
        <v>0.12932490015927961</v>
      </c>
      <c r="T23" s="76">
        <f t="shared" si="5"/>
        <v>0.13358902616612003</v>
      </c>
      <c r="U23" s="76">
        <v>-50809.82534553211</v>
      </c>
      <c r="V23" s="76">
        <v>0.99929503832426203</v>
      </c>
      <c r="W23" s="11">
        <f t="shared" si="10"/>
        <v>0</v>
      </c>
      <c r="X23" s="11">
        <f t="shared" si="11"/>
        <v>0</v>
      </c>
      <c r="Y23" s="11">
        <f t="shared" si="6"/>
        <v>0</v>
      </c>
      <c r="Z23" s="11">
        <f t="shared" si="7"/>
        <v>-9.9156308134452681E-4</v>
      </c>
      <c r="AA23" s="11">
        <f t="shared" si="8"/>
        <v>-1.0002866014056067</v>
      </c>
      <c r="AB23" s="11" t="e">
        <f t="shared" si="9"/>
        <v>#DIV/0!</v>
      </c>
      <c r="AC23" s="28"/>
    </row>
    <row r="24" spans="1:29" x14ac:dyDescent="0.3">
      <c r="A24" s="80">
        <v>44959</v>
      </c>
      <c r="B24" s="35">
        <v>21.909733496709393</v>
      </c>
      <c r="C24" s="35">
        <v>5.9655226949232976</v>
      </c>
      <c r="D24" s="3">
        <v>3016852.0706132054</v>
      </c>
      <c r="E24" s="3">
        <v>6626886.0887915958</v>
      </c>
      <c r="F24" s="3">
        <v>6845389.0783998016</v>
      </c>
      <c r="G24" s="65">
        <v>750</v>
      </c>
      <c r="H24" s="35">
        <v>83.98</v>
      </c>
      <c r="I24" s="3">
        <v>463.5</v>
      </c>
      <c r="J24" s="11">
        <v>2.4323809989691516</v>
      </c>
      <c r="K24" s="11">
        <v>4.6266666666666678</v>
      </c>
      <c r="L24" s="35">
        <v>5278095</v>
      </c>
      <c r="M24" s="76">
        <v>-78750.050186935201</v>
      </c>
      <c r="N24" s="76">
        <v>51242151.206997</v>
      </c>
      <c r="O24" s="76">
        <f t="shared" si="0"/>
        <v>0.25810399992174354</v>
      </c>
      <c r="P24" s="35">
        <f t="shared" si="1"/>
        <v>-2.1942856676975162</v>
      </c>
      <c r="Q24" s="78">
        <f t="shared" si="2"/>
        <v>0.10300299413033401</v>
      </c>
      <c r="R24" s="76">
        <f t="shared" si="3"/>
        <v>5.8874422707711406E-2</v>
      </c>
      <c r="S24" s="76">
        <f t="shared" si="4"/>
        <v>0.12932490015927961</v>
      </c>
      <c r="T24" s="76">
        <f t="shared" si="5"/>
        <v>0.13358902616612003</v>
      </c>
      <c r="U24" s="76">
        <v>-50809.82534553211</v>
      </c>
      <c r="V24" s="76">
        <v>0.99929503832426203</v>
      </c>
      <c r="W24" s="11">
        <f t="shared" si="10"/>
        <v>0</v>
      </c>
      <c r="X24" s="11">
        <f t="shared" si="11"/>
        <v>0</v>
      </c>
      <c r="Y24" s="11">
        <f t="shared" si="6"/>
        <v>0</v>
      </c>
      <c r="Z24" s="11">
        <f t="shared" si="7"/>
        <v>-9.9156308134452681E-4</v>
      </c>
      <c r="AA24" s="11">
        <f t="shared" si="8"/>
        <v>-1.0002866014056067</v>
      </c>
      <c r="AB24" s="11" t="e">
        <f t="shared" si="9"/>
        <v>#DIV/0!</v>
      </c>
      <c r="AC24" s="28"/>
    </row>
    <row r="25" spans="1:29" x14ac:dyDescent="0.3">
      <c r="A25" s="80">
        <v>44960</v>
      </c>
      <c r="B25" s="35">
        <v>21.909733496709393</v>
      </c>
      <c r="C25" s="35">
        <v>5.9655226949232976</v>
      </c>
      <c r="D25" s="3">
        <v>3016852.0706132054</v>
      </c>
      <c r="E25" s="3">
        <v>6626886.0887915958</v>
      </c>
      <c r="F25" s="3">
        <v>6845389.0783998016</v>
      </c>
      <c r="G25" s="65">
        <v>750</v>
      </c>
      <c r="H25" s="35">
        <v>83.98</v>
      </c>
      <c r="I25" s="3">
        <v>463.3</v>
      </c>
      <c r="J25" s="11">
        <v>2.4323809989691516</v>
      </c>
      <c r="K25" s="11">
        <v>4.6266666666666678</v>
      </c>
      <c r="L25" s="35">
        <v>5278095</v>
      </c>
      <c r="M25" s="76">
        <v>-78750.050186935201</v>
      </c>
      <c r="N25" s="76">
        <v>51242151.206997</v>
      </c>
      <c r="O25" s="76">
        <f t="shared" si="0"/>
        <v>0.25810399992174354</v>
      </c>
      <c r="P25" s="35">
        <f t="shared" si="1"/>
        <v>-2.1942856676975162</v>
      </c>
      <c r="Q25" s="78">
        <f t="shared" si="2"/>
        <v>0.10300299413033401</v>
      </c>
      <c r="R25" s="76">
        <f t="shared" si="3"/>
        <v>5.8874422707711406E-2</v>
      </c>
      <c r="S25" s="76">
        <f t="shared" si="4"/>
        <v>0.12932490015927961</v>
      </c>
      <c r="T25" s="76">
        <f t="shared" si="5"/>
        <v>0.13358902616612003</v>
      </c>
      <c r="U25" s="76">
        <v>-50809.82534553211</v>
      </c>
      <c r="V25" s="76">
        <v>0.99929503832426203</v>
      </c>
      <c r="W25" s="11">
        <f t="shared" si="10"/>
        <v>0</v>
      </c>
      <c r="X25" s="11">
        <f t="shared" si="11"/>
        <v>0</v>
      </c>
      <c r="Y25" s="11">
        <f t="shared" si="6"/>
        <v>0</v>
      </c>
      <c r="Z25" s="11">
        <f t="shared" si="7"/>
        <v>-9.9156308134452681E-4</v>
      </c>
      <c r="AA25" s="11">
        <f t="shared" si="8"/>
        <v>-1.0002866014056067</v>
      </c>
      <c r="AB25" s="11" t="e">
        <f t="shared" si="9"/>
        <v>#DIV/0!</v>
      </c>
      <c r="AC25" s="28"/>
    </row>
    <row r="26" spans="1:29" x14ac:dyDescent="0.3">
      <c r="A26" s="80">
        <v>44963</v>
      </c>
      <c r="B26" s="35">
        <v>21.909733496709393</v>
      </c>
      <c r="C26" s="35">
        <v>5.9655226949232976</v>
      </c>
      <c r="D26" s="3">
        <v>3016852.0706132054</v>
      </c>
      <c r="E26" s="3">
        <v>6626886.0887915958</v>
      </c>
      <c r="F26" s="3">
        <v>6845389.0783998016</v>
      </c>
      <c r="G26" s="65">
        <v>750</v>
      </c>
      <c r="H26" s="35">
        <v>83.98</v>
      </c>
      <c r="I26" s="3">
        <v>463.75</v>
      </c>
      <c r="J26" s="11">
        <v>2.4323809989691516</v>
      </c>
      <c r="K26" s="11">
        <v>4.6266666666666678</v>
      </c>
      <c r="L26" s="35">
        <v>5278095</v>
      </c>
      <c r="M26" s="76">
        <v>-78750.050186935201</v>
      </c>
      <c r="N26" s="76">
        <v>51242151.206997</v>
      </c>
      <c r="O26" s="76">
        <f t="shared" si="0"/>
        <v>0.25810399992174354</v>
      </c>
      <c r="P26" s="35">
        <f t="shared" si="1"/>
        <v>-2.1942856676975162</v>
      </c>
      <c r="Q26" s="78">
        <f t="shared" si="2"/>
        <v>0.10300299413033401</v>
      </c>
      <c r="R26" s="76">
        <f t="shared" si="3"/>
        <v>5.8874422707711406E-2</v>
      </c>
      <c r="S26" s="76">
        <f t="shared" si="4"/>
        <v>0.12932490015927961</v>
      </c>
      <c r="T26" s="76">
        <f t="shared" si="5"/>
        <v>0.13358902616612003</v>
      </c>
      <c r="U26" s="76">
        <v>-50809.82534553211</v>
      </c>
      <c r="V26" s="76">
        <v>0.99929503832426203</v>
      </c>
      <c r="W26" s="11">
        <f t="shared" si="10"/>
        <v>0</v>
      </c>
      <c r="X26" s="11">
        <f t="shared" si="11"/>
        <v>0</v>
      </c>
      <c r="Y26" s="11">
        <f t="shared" si="6"/>
        <v>0</v>
      </c>
      <c r="Z26" s="11">
        <f t="shared" si="7"/>
        <v>-9.9156308134452681E-4</v>
      </c>
      <c r="AA26" s="11">
        <f t="shared" si="8"/>
        <v>-1.0002866014056067</v>
      </c>
      <c r="AB26" s="11" t="e">
        <f t="shared" si="9"/>
        <v>#DIV/0!</v>
      </c>
      <c r="AC26" s="28"/>
    </row>
    <row r="27" spans="1:29" x14ac:dyDescent="0.3">
      <c r="A27" s="80">
        <v>44964</v>
      </c>
      <c r="B27" s="35">
        <v>21.909733496709393</v>
      </c>
      <c r="C27" s="35">
        <v>5.9655226949232976</v>
      </c>
      <c r="D27" s="3">
        <v>3016852.0706132054</v>
      </c>
      <c r="E27" s="3">
        <v>6626886.0887915958</v>
      </c>
      <c r="F27" s="3">
        <v>6845389.0783998016</v>
      </c>
      <c r="G27" s="65">
        <v>750</v>
      </c>
      <c r="H27" s="35">
        <v>83.98</v>
      </c>
      <c r="I27" s="3">
        <v>463.25</v>
      </c>
      <c r="J27" s="11">
        <v>2.4323809989691516</v>
      </c>
      <c r="K27" s="11">
        <v>4.6266666666666678</v>
      </c>
      <c r="L27" s="35">
        <v>5278095</v>
      </c>
      <c r="M27" s="76">
        <v>-78750.050186935201</v>
      </c>
      <c r="N27" s="76">
        <v>51242151.206997</v>
      </c>
      <c r="O27" s="76">
        <f t="shared" si="0"/>
        <v>0.25810399992174354</v>
      </c>
      <c r="P27" s="35">
        <f t="shared" si="1"/>
        <v>-2.1942856676975162</v>
      </c>
      <c r="Q27" s="78">
        <f t="shared" si="2"/>
        <v>0.10300299413033401</v>
      </c>
      <c r="R27" s="76">
        <f t="shared" si="3"/>
        <v>5.8874422707711406E-2</v>
      </c>
      <c r="S27" s="76">
        <f t="shared" si="4"/>
        <v>0.12932490015927961</v>
      </c>
      <c r="T27" s="76">
        <f t="shared" si="5"/>
        <v>0.13358902616612003</v>
      </c>
      <c r="U27" s="76">
        <v>-50809.82534553211</v>
      </c>
      <c r="V27" s="76">
        <v>0.99929503832426203</v>
      </c>
      <c r="W27" s="11">
        <f t="shared" si="10"/>
        <v>0</v>
      </c>
      <c r="X27" s="11">
        <f t="shared" si="11"/>
        <v>0</v>
      </c>
      <c r="Y27" s="11">
        <f t="shared" si="6"/>
        <v>0</v>
      </c>
      <c r="Z27" s="11">
        <f t="shared" si="7"/>
        <v>-9.9156308134452681E-4</v>
      </c>
      <c r="AA27" s="11">
        <f t="shared" si="8"/>
        <v>-1.0002866014056067</v>
      </c>
      <c r="AB27" s="11" t="e">
        <f t="shared" si="9"/>
        <v>#DIV/0!</v>
      </c>
      <c r="AC27" s="28"/>
    </row>
    <row r="28" spans="1:29" x14ac:dyDescent="0.3">
      <c r="A28" s="80">
        <v>44965</v>
      </c>
      <c r="B28" s="35">
        <v>21.909733496709393</v>
      </c>
      <c r="C28" s="35">
        <v>5.9655226949232976</v>
      </c>
      <c r="D28" s="3">
        <v>3016852.0706132054</v>
      </c>
      <c r="E28" s="3">
        <v>6626886.0887915958</v>
      </c>
      <c r="F28" s="3">
        <v>6845389.0783998016</v>
      </c>
      <c r="G28" s="65">
        <v>750</v>
      </c>
      <c r="H28" s="35">
        <v>83.98</v>
      </c>
      <c r="I28" s="3">
        <v>462.88</v>
      </c>
      <c r="J28" s="11">
        <v>2.4323809989691516</v>
      </c>
      <c r="K28" s="11">
        <v>4.6266666666666678</v>
      </c>
      <c r="L28" s="35">
        <v>5278095</v>
      </c>
      <c r="M28" s="76">
        <v>-78750.050186935201</v>
      </c>
      <c r="N28" s="76">
        <v>51242151.206997</v>
      </c>
      <c r="O28" s="76">
        <f t="shared" si="0"/>
        <v>0.25810399992174354</v>
      </c>
      <c r="P28" s="35">
        <f t="shared" si="1"/>
        <v>-2.1942856676975162</v>
      </c>
      <c r="Q28" s="78">
        <f t="shared" si="2"/>
        <v>0.10300299413033401</v>
      </c>
      <c r="R28" s="76">
        <f t="shared" si="3"/>
        <v>5.8874422707711406E-2</v>
      </c>
      <c r="S28" s="76">
        <f t="shared" si="4"/>
        <v>0.12932490015927961</v>
      </c>
      <c r="T28" s="76">
        <f t="shared" si="5"/>
        <v>0.13358902616612003</v>
      </c>
      <c r="U28" s="76">
        <v>-50809.82534553211</v>
      </c>
      <c r="V28" s="76">
        <v>0.99929503832426203</v>
      </c>
      <c r="W28" s="11">
        <f t="shared" si="10"/>
        <v>0</v>
      </c>
      <c r="X28" s="11">
        <f t="shared" si="11"/>
        <v>0</v>
      </c>
      <c r="Y28" s="11">
        <f t="shared" si="6"/>
        <v>0</v>
      </c>
      <c r="Z28" s="11">
        <f t="shared" si="7"/>
        <v>-9.9156308134452681E-4</v>
      </c>
      <c r="AA28" s="11">
        <f t="shared" si="8"/>
        <v>-1.0002866014056067</v>
      </c>
      <c r="AB28" s="11" t="e">
        <f t="shared" si="9"/>
        <v>#DIV/0!</v>
      </c>
      <c r="AC28" s="28"/>
    </row>
    <row r="29" spans="1:29" x14ac:dyDescent="0.3">
      <c r="A29" s="80">
        <v>44966</v>
      </c>
      <c r="B29" s="35">
        <v>21.909733496709393</v>
      </c>
      <c r="C29" s="35">
        <v>5.9655226949232976</v>
      </c>
      <c r="D29" s="3">
        <v>3016852.0706132054</v>
      </c>
      <c r="E29" s="3">
        <v>6626886.0887915958</v>
      </c>
      <c r="F29" s="3">
        <v>6845389.0783998016</v>
      </c>
      <c r="G29" s="65">
        <v>750</v>
      </c>
      <c r="H29" s="35">
        <v>83.98</v>
      </c>
      <c r="I29" s="3">
        <v>463.67</v>
      </c>
      <c r="J29" s="11">
        <v>2.4323809989691516</v>
      </c>
      <c r="K29" s="11">
        <v>4.6266666666666678</v>
      </c>
      <c r="L29" s="35">
        <v>5278095</v>
      </c>
      <c r="M29" s="76">
        <v>-78750.050186935201</v>
      </c>
      <c r="N29" s="76">
        <v>51242151.206997</v>
      </c>
      <c r="O29" s="76">
        <f t="shared" si="0"/>
        <v>0.25810399992174354</v>
      </c>
      <c r="P29" s="35">
        <f t="shared" si="1"/>
        <v>-2.1942856676975162</v>
      </c>
      <c r="Q29" s="78">
        <f t="shared" si="2"/>
        <v>0.10300299413033401</v>
      </c>
      <c r="R29" s="76">
        <f t="shared" si="3"/>
        <v>5.8874422707711406E-2</v>
      </c>
      <c r="S29" s="76">
        <f t="shared" si="4"/>
        <v>0.12932490015927961</v>
      </c>
      <c r="T29" s="76">
        <f t="shared" si="5"/>
        <v>0.13358902616612003</v>
      </c>
      <c r="U29" s="76">
        <v>-50809.82534553211</v>
      </c>
      <c r="V29" s="76">
        <v>0.99929503832426203</v>
      </c>
      <c r="W29" s="11">
        <f t="shared" si="10"/>
        <v>0</v>
      </c>
      <c r="X29" s="11">
        <f t="shared" si="11"/>
        <v>0</v>
      </c>
      <c r="Y29" s="11">
        <f t="shared" si="6"/>
        <v>0</v>
      </c>
      <c r="Z29" s="11">
        <f t="shared" si="7"/>
        <v>-9.9156308134452681E-4</v>
      </c>
      <c r="AA29" s="11">
        <f t="shared" si="8"/>
        <v>-1.0002866014056067</v>
      </c>
      <c r="AB29" s="11" t="e">
        <f t="shared" si="9"/>
        <v>#DIV/0!</v>
      </c>
      <c r="AC29" s="28"/>
    </row>
    <row r="30" spans="1:29" x14ac:dyDescent="0.3">
      <c r="A30" s="80">
        <v>44967</v>
      </c>
      <c r="B30" s="35">
        <v>21.909733496709393</v>
      </c>
      <c r="C30" s="35">
        <v>5.9655226949232976</v>
      </c>
      <c r="D30" s="3">
        <v>3016852.0706132054</v>
      </c>
      <c r="E30" s="3">
        <v>6626886.0887915958</v>
      </c>
      <c r="F30" s="3">
        <v>6845389.0783998016</v>
      </c>
      <c r="G30" s="65">
        <v>750</v>
      </c>
      <c r="H30" s="35">
        <v>83.98</v>
      </c>
      <c r="I30" s="3">
        <v>462.83</v>
      </c>
      <c r="J30" s="11">
        <v>2.4323809989691516</v>
      </c>
      <c r="K30" s="11">
        <v>4.6266666666666678</v>
      </c>
      <c r="L30" s="35">
        <v>5278095</v>
      </c>
      <c r="M30" s="76">
        <v>-78750.050186935201</v>
      </c>
      <c r="N30" s="76">
        <v>51242151.206997</v>
      </c>
      <c r="O30" s="76">
        <f t="shared" si="0"/>
        <v>0.25810399992174354</v>
      </c>
      <c r="P30" s="35">
        <f t="shared" si="1"/>
        <v>-2.1942856676975162</v>
      </c>
      <c r="Q30" s="78">
        <f t="shared" si="2"/>
        <v>0.10300299413033401</v>
      </c>
      <c r="R30" s="76">
        <f t="shared" si="3"/>
        <v>5.8874422707711406E-2</v>
      </c>
      <c r="S30" s="76">
        <f t="shared" si="4"/>
        <v>0.12932490015927961</v>
      </c>
      <c r="T30" s="76">
        <f t="shared" si="5"/>
        <v>0.13358902616612003</v>
      </c>
      <c r="U30" s="76">
        <v>-50809.82534553211</v>
      </c>
      <c r="V30" s="76">
        <v>0.99929503832426203</v>
      </c>
      <c r="W30" s="11">
        <f t="shared" si="10"/>
        <v>0</v>
      </c>
      <c r="X30" s="11">
        <f t="shared" si="11"/>
        <v>0</v>
      </c>
      <c r="Y30" s="11">
        <f t="shared" si="6"/>
        <v>0</v>
      </c>
      <c r="Z30" s="11">
        <f t="shared" si="7"/>
        <v>-9.9156308134452681E-4</v>
      </c>
      <c r="AA30" s="11">
        <f t="shared" si="8"/>
        <v>-1.0002866014056067</v>
      </c>
      <c r="AB30" s="11" t="e">
        <f t="shared" si="9"/>
        <v>#DIV/0!</v>
      </c>
      <c r="AC30" s="28"/>
    </row>
    <row r="31" spans="1:29" x14ac:dyDescent="0.3">
      <c r="A31" s="80">
        <v>44970</v>
      </c>
      <c r="B31" s="35">
        <v>21.909733496709393</v>
      </c>
      <c r="C31" s="35">
        <v>5.9655226949232976</v>
      </c>
      <c r="D31" s="3">
        <v>3016852.0706132054</v>
      </c>
      <c r="E31" s="3">
        <v>6626886.0887915958</v>
      </c>
      <c r="F31" s="3">
        <v>6845389.0783998016</v>
      </c>
      <c r="G31" s="65">
        <v>750</v>
      </c>
      <c r="H31" s="35">
        <v>83.98</v>
      </c>
      <c r="I31" s="3">
        <v>464</v>
      </c>
      <c r="J31" s="11">
        <v>2.4323809989691516</v>
      </c>
      <c r="K31" s="11">
        <v>4.6266666666666678</v>
      </c>
      <c r="L31" s="35">
        <v>5278095</v>
      </c>
      <c r="M31" s="76">
        <v>-78750.050186935201</v>
      </c>
      <c r="N31" s="76">
        <v>51242151.206997</v>
      </c>
      <c r="O31" s="76">
        <f t="shared" si="0"/>
        <v>0.25810399992174354</v>
      </c>
      <c r="P31" s="35">
        <f t="shared" si="1"/>
        <v>-2.1942856676975162</v>
      </c>
      <c r="Q31" s="78">
        <f t="shared" si="2"/>
        <v>0.10300299413033401</v>
      </c>
      <c r="R31" s="76">
        <f t="shared" si="3"/>
        <v>5.8874422707711406E-2</v>
      </c>
      <c r="S31" s="76">
        <f t="shared" si="4"/>
        <v>0.12932490015927961</v>
      </c>
      <c r="T31" s="76">
        <f t="shared" si="5"/>
        <v>0.13358902616612003</v>
      </c>
      <c r="U31" s="76">
        <v>-50809.82534553211</v>
      </c>
      <c r="V31" s="76">
        <v>0.99929503832426203</v>
      </c>
      <c r="W31" s="11">
        <f t="shared" si="10"/>
        <v>0</v>
      </c>
      <c r="X31" s="11">
        <f t="shared" si="11"/>
        <v>0</v>
      </c>
      <c r="Y31" s="11">
        <f t="shared" si="6"/>
        <v>0</v>
      </c>
      <c r="Z31" s="11">
        <f t="shared" si="7"/>
        <v>-9.9156308134452681E-4</v>
      </c>
      <c r="AA31" s="11">
        <f t="shared" si="8"/>
        <v>-1.0002866014056067</v>
      </c>
      <c r="AB31" s="11" t="e">
        <f t="shared" si="9"/>
        <v>#DIV/0!</v>
      </c>
      <c r="AC31" s="28"/>
    </row>
    <row r="32" spans="1:29" x14ac:dyDescent="0.3">
      <c r="A32" s="80">
        <v>44971</v>
      </c>
      <c r="B32" s="35">
        <v>21.909733496709393</v>
      </c>
      <c r="C32" s="35">
        <v>5.9655226949232976</v>
      </c>
      <c r="D32" s="3">
        <v>3016852.0706132054</v>
      </c>
      <c r="E32" s="3">
        <v>6626886.0887915958</v>
      </c>
      <c r="F32" s="3">
        <v>6845389.0783998016</v>
      </c>
      <c r="G32" s="65">
        <v>750</v>
      </c>
      <c r="H32" s="35">
        <v>83.98</v>
      </c>
      <c r="I32" s="3">
        <v>462.25</v>
      </c>
      <c r="J32" s="11">
        <v>2.4323809989691516</v>
      </c>
      <c r="K32" s="11">
        <v>4.6266666666666678</v>
      </c>
      <c r="L32" s="35">
        <v>5278095</v>
      </c>
      <c r="M32" s="76">
        <v>-78750.050186935201</v>
      </c>
      <c r="N32" s="76">
        <v>51242151.206997</v>
      </c>
      <c r="O32" s="76">
        <f t="shared" si="0"/>
        <v>0.25810399992174354</v>
      </c>
      <c r="P32" s="35">
        <f t="shared" si="1"/>
        <v>-2.1942856676975162</v>
      </c>
      <c r="Q32" s="78">
        <f t="shared" si="2"/>
        <v>0.10300299413033401</v>
      </c>
      <c r="R32" s="76">
        <f t="shared" si="3"/>
        <v>5.8874422707711406E-2</v>
      </c>
      <c r="S32" s="76">
        <f t="shared" si="4"/>
        <v>0.12932490015927961</v>
      </c>
      <c r="T32" s="76">
        <f t="shared" si="5"/>
        <v>0.13358902616612003</v>
      </c>
      <c r="U32" s="76">
        <v>-50809.82534553211</v>
      </c>
      <c r="V32" s="76">
        <v>0.99929503832426203</v>
      </c>
      <c r="W32" s="11">
        <f t="shared" si="10"/>
        <v>0</v>
      </c>
      <c r="X32" s="11">
        <f t="shared" si="11"/>
        <v>0</v>
      </c>
      <c r="Y32" s="11">
        <f t="shared" si="6"/>
        <v>0</v>
      </c>
      <c r="Z32" s="11">
        <f t="shared" si="7"/>
        <v>-9.9156308134452681E-4</v>
      </c>
      <c r="AA32" s="11">
        <f t="shared" si="8"/>
        <v>-1.0002866014056067</v>
      </c>
      <c r="AB32" s="11" t="e">
        <f t="shared" si="9"/>
        <v>#DIV/0!</v>
      </c>
      <c r="AC32" s="28"/>
    </row>
    <row r="33" spans="1:29" x14ac:dyDescent="0.3">
      <c r="A33" s="80">
        <v>44972</v>
      </c>
      <c r="B33" s="35">
        <v>21.909733496709393</v>
      </c>
      <c r="C33" s="35">
        <v>5.9655226949232976</v>
      </c>
      <c r="D33" s="3">
        <v>3016852.0706132054</v>
      </c>
      <c r="E33" s="3">
        <v>6626886.0887915958</v>
      </c>
      <c r="F33" s="3">
        <v>6845389.0783998016</v>
      </c>
      <c r="G33" s="65">
        <v>755</v>
      </c>
      <c r="H33" s="35">
        <v>83.98</v>
      </c>
      <c r="I33" s="3">
        <v>463.25</v>
      </c>
      <c r="J33" s="11">
        <v>2.4323809989691516</v>
      </c>
      <c r="K33" s="11">
        <v>4.6266666666666678</v>
      </c>
      <c r="L33" s="35">
        <v>5278095</v>
      </c>
      <c r="M33" s="76">
        <v>-78750.050186935201</v>
      </c>
      <c r="N33" s="76">
        <v>51242151.206997</v>
      </c>
      <c r="O33" s="76">
        <f t="shared" si="0"/>
        <v>0.25810399992174354</v>
      </c>
      <c r="P33" s="35">
        <f t="shared" si="1"/>
        <v>-2.1942856676975162</v>
      </c>
      <c r="Q33" s="78">
        <f t="shared" si="2"/>
        <v>0.10300299413033401</v>
      </c>
      <c r="R33" s="76">
        <f t="shared" si="3"/>
        <v>5.8874422707711406E-2</v>
      </c>
      <c r="S33" s="76">
        <f t="shared" si="4"/>
        <v>0.12932490015927961</v>
      </c>
      <c r="T33" s="76">
        <f t="shared" si="5"/>
        <v>0.13358902616612003</v>
      </c>
      <c r="U33" s="76">
        <v>-50809.82534553211</v>
      </c>
      <c r="V33" s="76">
        <v>0.99929503832426203</v>
      </c>
      <c r="W33" s="11">
        <f t="shared" si="10"/>
        <v>0</v>
      </c>
      <c r="X33" s="11">
        <f t="shared" si="11"/>
        <v>0</v>
      </c>
      <c r="Y33" s="11">
        <f t="shared" si="6"/>
        <v>0</v>
      </c>
      <c r="Z33" s="11">
        <f t="shared" si="7"/>
        <v>-9.9156308134452681E-4</v>
      </c>
      <c r="AA33" s="11">
        <f t="shared" si="8"/>
        <v>-1.0002866014056067</v>
      </c>
      <c r="AB33" s="11" t="e">
        <f t="shared" si="9"/>
        <v>#DIV/0!</v>
      </c>
      <c r="AC33" s="28"/>
    </row>
    <row r="34" spans="1:29" x14ac:dyDescent="0.3">
      <c r="A34" s="80">
        <v>44973</v>
      </c>
      <c r="B34" s="35">
        <v>21.909733496709393</v>
      </c>
      <c r="C34" s="35">
        <v>5.9655226949232976</v>
      </c>
      <c r="D34" s="3">
        <v>3016852.0706132054</v>
      </c>
      <c r="E34" s="3">
        <v>6626886.0887915958</v>
      </c>
      <c r="F34" s="3">
        <v>6845389.0783998016</v>
      </c>
      <c r="G34" s="65">
        <v>760</v>
      </c>
      <c r="H34" s="35">
        <v>83.98</v>
      </c>
      <c r="I34" s="3">
        <v>462.5</v>
      </c>
      <c r="J34" s="11">
        <v>2.4323809989691516</v>
      </c>
      <c r="K34" s="11">
        <v>4.6266666666666678</v>
      </c>
      <c r="L34" s="35">
        <v>5278095</v>
      </c>
      <c r="M34" s="76">
        <v>-78750.050186935201</v>
      </c>
      <c r="N34" s="76">
        <v>51242151.206997</v>
      </c>
      <c r="O34" s="76">
        <f t="shared" si="0"/>
        <v>0.25810399992174354</v>
      </c>
      <c r="P34" s="35">
        <f t="shared" si="1"/>
        <v>-2.1942856676975162</v>
      </c>
      <c r="Q34" s="78">
        <f t="shared" si="2"/>
        <v>0.10300299413033401</v>
      </c>
      <c r="R34" s="76">
        <f t="shared" si="3"/>
        <v>5.8874422707711406E-2</v>
      </c>
      <c r="S34" s="76">
        <f t="shared" si="4"/>
        <v>0.12932490015927961</v>
      </c>
      <c r="T34" s="76">
        <f t="shared" si="5"/>
        <v>0.13358902616612003</v>
      </c>
      <c r="U34" s="76">
        <v>-50809.82534553211</v>
      </c>
      <c r="V34" s="76">
        <v>0.99929503832426203</v>
      </c>
      <c r="W34" s="11">
        <f t="shared" si="10"/>
        <v>0</v>
      </c>
      <c r="X34" s="11">
        <f t="shared" si="11"/>
        <v>0</v>
      </c>
      <c r="Y34" s="11">
        <f t="shared" si="6"/>
        <v>0</v>
      </c>
      <c r="Z34" s="11">
        <f t="shared" si="7"/>
        <v>-9.9156308134452681E-4</v>
      </c>
      <c r="AA34" s="11">
        <f t="shared" si="8"/>
        <v>-1.0002866014056067</v>
      </c>
      <c r="AB34" s="11" t="e">
        <f t="shared" si="9"/>
        <v>#DIV/0!</v>
      </c>
      <c r="AC34" s="28"/>
    </row>
    <row r="35" spans="1:29" x14ac:dyDescent="0.3">
      <c r="A35" s="80">
        <v>44974</v>
      </c>
      <c r="B35" s="35">
        <v>21.909733496709393</v>
      </c>
      <c r="C35" s="35">
        <v>5.9655226949232976</v>
      </c>
      <c r="D35" s="3">
        <v>3016852.0706132054</v>
      </c>
      <c r="E35" s="3">
        <v>6626886.0887915958</v>
      </c>
      <c r="F35" s="3">
        <v>6845389.0783998016</v>
      </c>
      <c r="G35" s="65">
        <v>760</v>
      </c>
      <c r="H35" s="35">
        <v>83.98</v>
      </c>
      <c r="I35" s="3">
        <v>463.67</v>
      </c>
      <c r="J35" s="11">
        <v>2.4323809989691516</v>
      </c>
      <c r="K35" s="11">
        <v>4.6266666666666678</v>
      </c>
      <c r="L35" s="35">
        <v>5278095</v>
      </c>
      <c r="M35" s="76">
        <v>-78750.050186935201</v>
      </c>
      <c r="N35" s="76">
        <v>51242151.206997</v>
      </c>
      <c r="O35" s="76">
        <f t="shared" si="0"/>
        <v>0.25810399992174354</v>
      </c>
      <c r="P35" s="35">
        <f t="shared" si="1"/>
        <v>-2.1942856676975162</v>
      </c>
      <c r="Q35" s="78">
        <f t="shared" si="2"/>
        <v>0.10300299413033401</v>
      </c>
      <c r="R35" s="76">
        <f t="shared" si="3"/>
        <v>5.8874422707711406E-2</v>
      </c>
      <c r="S35" s="76">
        <f t="shared" si="4"/>
        <v>0.12932490015927961</v>
      </c>
      <c r="T35" s="76">
        <f t="shared" si="5"/>
        <v>0.13358902616612003</v>
      </c>
      <c r="U35" s="76">
        <v>-50809.82534553211</v>
      </c>
      <c r="V35" s="76">
        <v>0.99929503832426203</v>
      </c>
      <c r="W35" s="11">
        <f t="shared" si="10"/>
        <v>0</v>
      </c>
      <c r="X35" s="11">
        <f t="shared" si="11"/>
        <v>0</v>
      </c>
      <c r="Y35" s="11">
        <f t="shared" si="6"/>
        <v>0</v>
      </c>
      <c r="Z35" s="11">
        <f t="shared" si="7"/>
        <v>-9.9156308134452681E-4</v>
      </c>
      <c r="AA35" s="11">
        <f t="shared" si="8"/>
        <v>-1.0002866014056067</v>
      </c>
      <c r="AB35" s="11" t="e">
        <f t="shared" si="9"/>
        <v>#DIV/0!</v>
      </c>
      <c r="AC35" s="28"/>
    </row>
    <row r="36" spans="1:29" x14ac:dyDescent="0.3">
      <c r="A36" s="80">
        <v>44977</v>
      </c>
      <c r="B36" s="35">
        <v>21.909733496709393</v>
      </c>
      <c r="C36" s="35">
        <v>5.9655226949232976</v>
      </c>
      <c r="D36" s="3">
        <v>3016852.0706132054</v>
      </c>
      <c r="E36" s="3">
        <v>6626886.0887915958</v>
      </c>
      <c r="F36" s="3">
        <v>6845389.0783998016</v>
      </c>
      <c r="G36" s="65">
        <v>760</v>
      </c>
      <c r="H36" s="35">
        <v>83.98</v>
      </c>
      <c r="I36" s="3">
        <v>463.44</v>
      </c>
      <c r="J36" s="11">
        <v>2.4323809989691516</v>
      </c>
      <c r="K36" s="11">
        <v>4.6266666666666678</v>
      </c>
      <c r="L36" s="35">
        <v>5278095</v>
      </c>
      <c r="M36" s="76">
        <v>-78750.050186935201</v>
      </c>
      <c r="N36" s="76">
        <v>51242151.206997</v>
      </c>
      <c r="O36" s="76">
        <f t="shared" si="0"/>
        <v>0.25810399992174354</v>
      </c>
      <c r="P36" s="35">
        <f t="shared" si="1"/>
        <v>-2.1942856676975162</v>
      </c>
      <c r="Q36" s="78">
        <f t="shared" si="2"/>
        <v>0.10300299413033401</v>
      </c>
      <c r="R36" s="76">
        <f t="shared" si="3"/>
        <v>5.8874422707711406E-2</v>
      </c>
      <c r="S36" s="76">
        <f t="shared" si="4"/>
        <v>0.12932490015927961</v>
      </c>
      <c r="T36" s="76">
        <f t="shared" si="5"/>
        <v>0.13358902616612003</v>
      </c>
      <c r="U36" s="76">
        <v>-50809.82534553211</v>
      </c>
      <c r="V36" s="76">
        <v>0.99929503832426203</v>
      </c>
      <c r="W36" s="11">
        <f t="shared" si="10"/>
        <v>0</v>
      </c>
      <c r="X36" s="11">
        <f t="shared" si="11"/>
        <v>0</v>
      </c>
      <c r="Y36" s="11">
        <f t="shared" si="6"/>
        <v>0</v>
      </c>
      <c r="Z36" s="11">
        <f t="shared" si="7"/>
        <v>-9.9156308134452681E-4</v>
      </c>
      <c r="AA36" s="11">
        <f t="shared" si="8"/>
        <v>-1.0002866014056067</v>
      </c>
      <c r="AB36" s="11" t="e">
        <f t="shared" si="9"/>
        <v>#DIV/0!</v>
      </c>
      <c r="AC36" s="28"/>
    </row>
    <row r="37" spans="1:29" x14ac:dyDescent="0.3">
      <c r="A37" s="80">
        <v>44978</v>
      </c>
      <c r="B37" s="35">
        <v>21.909733496709393</v>
      </c>
      <c r="C37" s="35">
        <v>5.9655226949232976</v>
      </c>
      <c r="D37" s="3">
        <v>3016852.0706132054</v>
      </c>
      <c r="E37" s="3">
        <v>6626886.0887915958</v>
      </c>
      <c r="F37" s="3">
        <v>6845389.0783998016</v>
      </c>
      <c r="G37" s="65">
        <v>765</v>
      </c>
      <c r="H37" s="35">
        <v>83.98</v>
      </c>
      <c r="I37" s="3">
        <v>462.13</v>
      </c>
      <c r="J37" s="11">
        <v>2.4323809989691516</v>
      </c>
      <c r="K37" s="11">
        <v>4.6266666666666678</v>
      </c>
      <c r="L37" s="35">
        <v>5278095</v>
      </c>
      <c r="M37" s="76">
        <v>-78750.050186935201</v>
      </c>
      <c r="N37" s="76">
        <v>51242151.206997</v>
      </c>
      <c r="O37" s="76">
        <f t="shared" si="0"/>
        <v>0.25810399992174354</v>
      </c>
      <c r="P37" s="35">
        <f t="shared" si="1"/>
        <v>-2.1942856676975162</v>
      </c>
      <c r="Q37" s="78">
        <f t="shared" si="2"/>
        <v>0.10300299413033401</v>
      </c>
      <c r="R37" s="76">
        <f t="shared" si="3"/>
        <v>5.8874422707711406E-2</v>
      </c>
      <c r="S37" s="76">
        <f t="shared" si="4"/>
        <v>0.12932490015927961</v>
      </c>
      <c r="T37" s="76">
        <f t="shared" si="5"/>
        <v>0.13358902616612003</v>
      </c>
      <c r="U37" s="76">
        <v>-50809.82534553211</v>
      </c>
      <c r="V37" s="76">
        <v>0.99929503832426203</v>
      </c>
      <c r="W37" s="11">
        <f t="shared" si="10"/>
        <v>0</v>
      </c>
      <c r="X37" s="11">
        <f t="shared" si="11"/>
        <v>0</v>
      </c>
      <c r="Y37" s="11">
        <f t="shared" si="6"/>
        <v>0</v>
      </c>
      <c r="Z37" s="11">
        <f t="shared" si="7"/>
        <v>-9.9156308134452681E-4</v>
      </c>
      <c r="AA37" s="11">
        <f t="shared" si="8"/>
        <v>-1.0002866014056067</v>
      </c>
      <c r="AB37" s="11" t="e">
        <f t="shared" si="9"/>
        <v>#DIV/0!</v>
      </c>
      <c r="AC37" s="28"/>
    </row>
    <row r="38" spans="1:29" x14ac:dyDescent="0.3">
      <c r="A38" s="80">
        <v>44979</v>
      </c>
      <c r="B38" s="35">
        <v>21.909733496709393</v>
      </c>
      <c r="C38" s="35">
        <v>5.9655226949232976</v>
      </c>
      <c r="D38" s="3">
        <v>3016852.0706132054</v>
      </c>
      <c r="E38" s="3">
        <v>6626886.0887915958</v>
      </c>
      <c r="F38" s="3">
        <v>6845389.0783998016</v>
      </c>
      <c r="G38" s="65">
        <v>765</v>
      </c>
      <c r="H38" s="35">
        <v>83.98</v>
      </c>
      <c r="I38" s="3">
        <v>462</v>
      </c>
      <c r="J38" s="11">
        <v>2.4323809989691516</v>
      </c>
      <c r="K38" s="11">
        <v>4.6266666666666678</v>
      </c>
      <c r="L38" s="35">
        <v>5278095</v>
      </c>
      <c r="M38" s="76">
        <v>-78750.050186935201</v>
      </c>
      <c r="N38" s="76">
        <v>51242151.206997</v>
      </c>
      <c r="O38" s="76">
        <f t="shared" si="0"/>
        <v>0.25810399992174354</v>
      </c>
      <c r="P38" s="35">
        <f t="shared" si="1"/>
        <v>-2.1942856676975162</v>
      </c>
      <c r="Q38" s="78">
        <f t="shared" si="2"/>
        <v>0.10300299413033401</v>
      </c>
      <c r="R38" s="76">
        <f t="shared" si="3"/>
        <v>5.8874422707711406E-2</v>
      </c>
      <c r="S38" s="76">
        <f t="shared" si="4"/>
        <v>0.12932490015927961</v>
      </c>
      <c r="T38" s="76">
        <f t="shared" si="5"/>
        <v>0.13358902616612003</v>
      </c>
      <c r="U38" s="76">
        <v>-50809.82534553211</v>
      </c>
      <c r="V38" s="76">
        <v>0.99929503832426203</v>
      </c>
      <c r="W38" s="11">
        <f t="shared" si="10"/>
        <v>0</v>
      </c>
      <c r="X38" s="11">
        <f t="shared" si="11"/>
        <v>0</v>
      </c>
      <c r="Y38" s="11">
        <f t="shared" si="6"/>
        <v>0</v>
      </c>
      <c r="Z38" s="11">
        <f t="shared" si="7"/>
        <v>-9.9156308134452681E-4</v>
      </c>
      <c r="AA38" s="11">
        <f t="shared" si="8"/>
        <v>-1.0002866014056067</v>
      </c>
      <c r="AB38" s="11" t="e">
        <f t="shared" si="9"/>
        <v>#DIV/0!</v>
      </c>
      <c r="AC38" s="28"/>
    </row>
    <row r="39" spans="1:29" x14ac:dyDescent="0.3">
      <c r="A39" s="80">
        <v>44980</v>
      </c>
      <c r="B39" s="35">
        <v>21.909733496709393</v>
      </c>
      <c r="C39" s="35">
        <v>5.9655226949232976</v>
      </c>
      <c r="D39" s="3">
        <v>3016852.0706132054</v>
      </c>
      <c r="E39" s="3">
        <v>6626886.0887915958</v>
      </c>
      <c r="F39" s="3">
        <v>6845389.0783998016</v>
      </c>
      <c r="G39" s="65">
        <v>765</v>
      </c>
      <c r="H39" s="35">
        <v>83.98</v>
      </c>
      <c r="I39" s="3">
        <v>463</v>
      </c>
      <c r="J39" s="11">
        <v>2.4323809989691516</v>
      </c>
      <c r="K39" s="11">
        <v>4.6266666666666678</v>
      </c>
      <c r="L39" s="35">
        <v>5278095</v>
      </c>
      <c r="M39" s="76">
        <v>-78750.050186935201</v>
      </c>
      <c r="N39" s="76">
        <v>51242151.206997</v>
      </c>
      <c r="O39" s="76">
        <f t="shared" si="0"/>
        <v>0.25810399992174354</v>
      </c>
      <c r="P39" s="35">
        <f t="shared" si="1"/>
        <v>-2.1942856676975162</v>
      </c>
      <c r="Q39" s="78">
        <f t="shared" si="2"/>
        <v>0.10300299413033401</v>
      </c>
      <c r="R39" s="76">
        <f t="shared" si="3"/>
        <v>5.8874422707711406E-2</v>
      </c>
      <c r="S39" s="76">
        <f t="shared" si="4"/>
        <v>0.12932490015927961</v>
      </c>
      <c r="T39" s="76">
        <f t="shared" si="5"/>
        <v>0.13358902616612003</v>
      </c>
      <c r="U39" s="76">
        <v>-50809.82534553211</v>
      </c>
      <c r="V39" s="76">
        <v>0.99929503832426203</v>
      </c>
      <c r="W39" s="11">
        <f t="shared" si="10"/>
        <v>0</v>
      </c>
      <c r="X39" s="11">
        <f t="shared" si="11"/>
        <v>0</v>
      </c>
      <c r="Y39" s="11">
        <f t="shared" si="6"/>
        <v>0</v>
      </c>
      <c r="Z39" s="11">
        <f t="shared" si="7"/>
        <v>-9.9156308134452681E-4</v>
      </c>
      <c r="AA39" s="11">
        <f t="shared" si="8"/>
        <v>-1.0002866014056067</v>
      </c>
      <c r="AB39" s="11" t="e">
        <f t="shared" si="9"/>
        <v>#DIV/0!</v>
      </c>
      <c r="AC39" s="28"/>
    </row>
    <row r="40" spans="1:29" x14ac:dyDescent="0.3">
      <c r="A40" s="80">
        <v>44981</v>
      </c>
      <c r="B40" s="35">
        <v>21.909733496709393</v>
      </c>
      <c r="C40" s="35">
        <v>5.9655226949232976</v>
      </c>
      <c r="D40" s="3">
        <v>3016852.0706132054</v>
      </c>
      <c r="E40" s="3">
        <v>6626886.0887915958</v>
      </c>
      <c r="F40" s="3">
        <v>6845389.0783998016</v>
      </c>
      <c r="G40" s="65">
        <v>765</v>
      </c>
      <c r="H40" s="35">
        <v>83.98</v>
      </c>
      <c r="I40" s="3">
        <v>462.33</v>
      </c>
      <c r="J40" s="11">
        <v>2.4323809989691516</v>
      </c>
      <c r="K40" s="11">
        <v>4.6266666666666678</v>
      </c>
      <c r="L40" s="35">
        <v>5278095</v>
      </c>
      <c r="M40" s="76">
        <v>-78750.050186935201</v>
      </c>
      <c r="N40" s="76">
        <v>51242151.206997</v>
      </c>
      <c r="O40" s="76">
        <f t="shared" si="0"/>
        <v>0.25810399992174354</v>
      </c>
      <c r="P40" s="35">
        <f t="shared" si="1"/>
        <v>-2.1942856676975162</v>
      </c>
      <c r="Q40" s="78">
        <f t="shared" si="2"/>
        <v>0.10300299413033401</v>
      </c>
      <c r="R40" s="76">
        <f t="shared" si="3"/>
        <v>5.8874422707711406E-2</v>
      </c>
      <c r="S40" s="76">
        <f t="shared" si="4"/>
        <v>0.12932490015927961</v>
      </c>
      <c r="T40" s="76">
        <f t="shared" si="5"/>
        <v>0.13358902616612003</v>
      </c>
      <c r="U40" s="76">
        <v>-50809.82534553211</v>
      </c>
      <c r="V40" s="76">
        <v>0.99929503832426203</v>
      </c>
      <c r="W40" s="11">
        <f t="shared" si="10"/>
        <v>0</v>
      </c>
      <c r="X40" s="11">
        <f t="shared" si="11"/>
        <v>0</v>
      </c>
      <c r="Y40" s="11">
        <f t="shared" si="6"/>
        <v>0</v>
      </c>
      <c r="Z40" s="11">
        <f t="shared" si="7"/>
        <v>-9.9156308134452681E-4</v>
      </c>
      <c r="AA40" s="11">
        <f t="shared" si="8"/>
        <v>-1.0002866014056067</v>
      </c>
      <c r="AB40" s="11" t="e">
        <f t="shared" si="9"/>
        <v>#DIV/0!</v>
      </c>
      <c r="AC40" s="28"/>
    </row>
    <row r="41" spans="1:29" x14ac:dyDescent="0.3">
      <c r="A41" s="80">
        <v>44984</v>
      </c>
      <c r="B41" s="35">
        <v>21.909733496709393</v>
      </c>
      <c r="C41" s="35">
        <v>5.9655226949232976</v>
      </c>
      <c r="D41" s="3">
        <v>3016852.0706132054</v>
      </c>
      <c r="E41" s="3">
        <v>6626886.0887915958</v>
      </c>
      <c r="F41" s="3">
        <v>6845389.0783998016</v>
      </c>
      <c r="G41" s="65">
        <v>760</v>
      </c>
      <c r="H41" s="35">
        <v>83.98</v>
      </c>
      <c r="I41" s="3">
        <v>463</v>
      </c>
      <c r="J41" s="11">
        <v>2.4323809989691516</v>
      </c>
      <c r="K41" s="11">
        <v>4.6266666666666678</v>
      </c>
      <c r="L41" s="35">
        <v>5278095</v>
      </c>
      <c r="M41" s="76">
        <v>-78750.050186935201</v>
      </c>
      <c r="N41" s="76">
        <v>51242151.206997</v>
      </c>
      <c r="O41" s="76">
        <f t="shared" si="0"/>
        <v>0.25810399992174354</v>
      </c>
      <c r="P41" s="35">
        <f t="shared" si="1"/>
        <v>-2.1942856676975162</v>
      </c>
      <c r="Q41" s="78">
        <f t="shared" si="2"/>
        <v>0.10300299413033401</v>
      </c>
      <c r="R41" s="76">
        <f t="shared" si="3"/>
        <v>5.8874422707711406E-2</v>
      </c>
      <c r="S41" s="76">
        <f t="shared" si="4"/>
        <v>0.12932490015927961</v>
      </c>
      <c r="T41" s="76">
        <f t="shared" si="5"/>
        <v>0.13358902616612003</v>
      </c>
      <c r="U41" s="76">
        <v>-50809.82534553211</v>
      </c>
      <c r="V41" s="76">
        <v>0.99929503832426203</v>
      </c>
      <c r="W41" s="11">
        <f t="shared" si="10"/>
        <v>0</v>
      </c>
      <c r="X41" s="11">
        <f t="shared" si="11"/>
        <v>0</v>
      </c>
      <c r="Y41" s="11">
        <f t="shared" si="6"/>
        <v>0</v>
      </c>
      <c r="Z41" s="11">
        <f t="shared" si="7"/>
        <v>-9.9156308134452681E-4</v>
      </c>
      <c r="AA41" s="11">
        <f t="shared" si="8"/>
        <v>-1.0002866014056067</v>
      </c>
      <c r="AB41" s="11" t="e">
        <f t="shared" si="9"/>
        <v>#DIV/0!</v>
      </c>
      <c r="AC41" s="28"/>
    </row>
    <row r="42" spans="1:29" x14ac:dyDescent="0.3">
      <c r="A42" s="80">
        <v>44985</v>
      </c>
      <c r="B42" s="35">
        <v>21.909733496709393</v>
      </c>
      <c r="C42" s="35">
        <v>5.9655226949232976</v>
      </c>
      <c r="D42" s="3">
        <v>3016852.0706132054</v>
      </c>
      <c r="E42" s="3">
        <v>6626886.0887915958</v>
      </c>
      <c r="F42" s="3">
        <v>6845389.0783998016</v>
      </c>
      <c r="G42" s="65">
        <v>765</v>
      </c>
      <c r="H42" s="35">
        <v>83.98</v>
      </c>
      <c r="I42" s="3">
        <v>462.88</v>
      </c>
      <c r="J42" s="11">
        <v>2.4323809989691516</v>
      </c>
      <c r="K42" s="11">
        <v>4.6266666666666678</v>
      </c>
      <c r="L42" s="35">
        <v>5278095</v>
      </c>
      <c r="M42" s="76">
        <v>-78750.050186935201</v>
      </c>
      <c r="N42" s="76">
        <v>51242151.206997</v>
      </c>
      <c r="O42" s="76">
        <f t="shared" si="0"/>
        <v>0.25810399992174354</v>
      </c>
      <c r="P42" s="35">
        <f t="shared" si="1"/>
        <v>-2.1942856676975162</v>
      </c>
      <c r="Q42" s="78">
        <f t="shared" si="2"/>
        <v>0.10300299413033401</v>
      </c>
      <c r="R42" s="76">
        <f t="shared" si="3"/>
        <v>5.8874422707711406E-2</v>
      </c>
      <c r="S42" s="76">
        <f t="shared" si="4"/>
        <v>0.12932490015927961</v>
      </c>
      <c r="T42" s="76">
        <f t="shared" si="5"/>
        <v>0.13358902616612003</v>
      </c>
      <c r="U42" s="76">
        <v>-50809.82534553211</v>
      </c>
      <c r="V42" s="76">
        <v>0.99929503832426203</v>
      </c>
      <c r="W42" s="11">
        <f t="shared" si="10"/>
        <v>0</v>
      </c>
      <c r="X42" s="11">
        <f t="shared" si="11"/>
        <v>0</v>
      </c>
      <c r="Y42" s="11">
        <f t="shared" si="6"/>
        <v>0</v>
      </c>
      <c r="Z42" s="11">
        <f t="shared" si="7"/>
        <v>-9.9156308134452681E-4</v>
      </c>
      <c r="AA42" s="11">
        <f t="shared" si="8"/>
        <v>-1.0002866014056067</v>
      </c>
      <c r="AB42" s="11" t="e">
        <f t="shared" si="9"/>
        <v>#DIV/0!</v>
      </c>
      <c r="AC42" s="28"/>
    </row>
    <row r="43" spans="1:29" x14ac:dyDescent="0.3">
      <c r="A43" s="80">
        <v>44986</v>
      </c>
      <c r="B43" s="35">
        <v>22.043274316260238</v>
      </c>
      <c r="C43" s="35">
        <v>4.9350902268451513</v>
      </c>
      <c r="D43" s="3">
        <v>3016852.0706132054</v>
      </c>
      <c r="E43" s="3">
        <v>6626886.0887915958</v>
      </c>
      <c r="F43" s="3">
        <v>6845389.0783998016</v>
      </c>
      <c r="G43" s="65">
        <v>760</v>
      </c>
      <c r="H43" s="35">
        <v>83.98</v>
      </c>
      <c r="I43" s="3">
        <v>462.33</v>
      </c>
      <c r="J43" s="11">
        <v>2.4323809989691516</v>
      </c>
      <c r="K43" s="11">
        <v>4.6266666666666678</v>
      </c>
      <c r="L43" s="35">
        <v>5278095</v>
      </c>
      <c r="M43" s="76">
        <v>-78750.050186935201</v>
      </c>
      <c r="N43" s="76">
        <v>51242151.206997</v>
      </c>
      <c r="O43" s="76">
        <f t="shared" si="0"/>
        <v>0.25810399992174354</v>
      </c>
      <c r="P43" s="35">
        <f t="shared" si="1"/>
        <v>-2.1942856676975162</v>
      </c>
      <c r="Q43" s="78">
        <f t="shared" si="2"/>
        <v>0.10300299413033401</v>
      </c>
      <c r="R43" s="76">
        <f t="shared" si="3"/>
        <v>5.8874422707711406E-2</v>
      </c>
      <c r="S43" s="76">
        <f t="shared" si="4"/>
        <v>0.12932490015927961</v>
      </c>
      <c r="T43" s="76">
        <f t="shared" si="5"/>
        <v>0.13358902616612003</v>
      </c>
      <c r="U43" s="76">
        <v>-50809.82534553211</v>
      </c>
      <c r="V43" s="76">
        <v>0.99929503832426203</v>
      </c>
      <c r="W43" s="11">
        <f t="shared" si="10"/>
        <v>0</v>
      </c>
      <c r="X43" s="11">
        <f t="shared" si="11"/>
        <v>0</v>
      </c>
      <c r="Y43" s="11">
        <f t="shared" si="6"/>
        <v>0</v>
      </c>
      <c r="Z43" s="11">
        <f t="shared" si="7"/>
        <v>-9.9156308134452681E-4</v>
      </c>
      <c r="AA43" s="11">
        <f t="shared" si="8"/>
        <v>-1.0002866014056067</v>
      </c>
      <c r="AB43" s="11" t="e">
        <f t="shared" si="9"/>
        <v>#DIV/0!</v>
      </c>
      <c r="AC43" s="28"/>
    </row>
    <row r="44" spans="1:29" x14ac:dyDescent="0.3">
      <c r="A44" s="80">
        <v>44987</v>
      </c>
      <c r="B44" s="35">
        <v>22.043274316260238</v>
      </c>
      <c r="C44" s="35">
        <v>4.9350902268451513</v>
      </c>
      <c r="D44" s="3">
        <v>3016852.0706132054</v>
      </c>
      <c r="E44" s="3">
        <v>6626886.0887915958</v>
      </c>
      <c r="F44" s="3">
        <v>6845389.0783998016</v>
      </c>
      <c r="G44" s="65">
        <v>760</v>
      </c>
      <c r="H44" s="35">
        <v>83.98</v>
      </c>
      <c r="I44" s="3">
        <v>462.78</v>
      </c>
      <c r="J44" s="11">
        <v>2.4323809989691516</v>
      </c>
      <c r="K44" s="11">
        <v>4.6266666666666678</v>
      </c>
      <c r="L44" s="35">
        <v>5278095</v>
      </c>
      <c r="M44" s="76">
        <v>-78750.050186935201</v>
      </c>
      <c r="N44" s="76">
        <v>51242151.206997</v>
      </c>
      <c r="O44" s="76">
        <f t="shared" si="0"/>
        <v>0.25810399992174354</v>
      </c>
      <c r="P44" s="35">
        <f t="shared" si="1"/>
        <v>-2.1942856676975162</v>
      </c>
      <c r="Q44" s="78">
        <f t="shared" si="2"/>
        <v>0.10300299413033401</v>
      </c>
      <c r="R44" s="76">
        <f t="shared" si="3"/>
        <v>5.8874422707711406E-2</v>
      </c>
      <c r="S44" s="76">
        <f t="shared" si="4"/>
        <v>0.12932490015927961</v>
      </c>
      <c r="T44" s="76">
        <f t="shared" si="5"/>
        <v>0.13358902616612003</v>
      </c>
      <c r="U44" s="76">
        <v>-50809.82534553211</v>
      </c>
      <c r="V44" s="76">
        <v>0.99929503832426203</v>
      </c>
      <c r="W44" s="11">
        <f t="shared" si="10"/>
        <v>0</v>
      </c>
      <c r="X44" s="11">
        <f t="shared" si="11"/>
        <v>0</v>
      </c>
      <c r="Y44" s="11">
        <f t="shared" si="6"/>
        <v>0</v>
      </c>
      <c r="Z44" s="11">
        <f t="shared" si="7"/>
        <v>-9.9156308134452681E-4</v>
      </c>
      <c r="AA44" s="11">
        <f t="shared" si="8"/>
        <v>-1.0002866014056067</v>
      </c>
      <c r="AB44" s="11" t="e">
        <f t="shared" si="9"/>
        <v>#DIV/0!</v>
      </c>
      <c r="AC44" s="28"/>
    </row>
    <row r="45" spans="1:29" x14ac:dyDescent="0.3">
      <c r="A45" s="80">
        <v>44988</v>
      </c>
      <c r="B45" s="35">
        <v>22.043274316260238</v>
      </c>
      <c r="C45" s="35">
        <v>4.9350902268451513</v>
      </c>
      <c r="D45" s="3">
        <v>3016852.0706132054</v>
      </c>
      <c r="E45" s="3">
        <v>6626886.0887915958</v>
      </c>
      <c r="F45" s="3">
        <v>6845389.0783998016</v>
      </c>
      <c r="G45" s="65">
        <v>760</v>
      </c>
      <c r="H45" s="35">
        <v>83.98</v>
      </c>
      <c r="I45" s="3">
        <v>462.25</v>
      </c>
      <c r="J45" s="11">
        <v>2.4323809989691516</v>
      </c>
      <c r="K45" s="11">
        <v>4.6266666666666678</v>
      </c>
      <c r="L45" s="35">
        <v>5278095</v>
      </c>
      <c r="M45" s="76">
        <v>-78750.050186935201</v>
      </c>
      <c r="N45" s="76">
        <v>51242151.206997</v>
      </c>
      <c r="O45" s="76">
        <f t="shared" si="0"/>
        <v>0.25810399992174354</v>
      </c>
      <c r="P45" s="35">
        <f t="shared" si="1"/>
        <v>-2.1942856676975162</v>
      </c>
      <c r="Q45" s="78">
        <f t="shared" si="2"/>
        <v>0.10300299413033401</v>
      </c>
      <c r="R45" s="76">
        <f t="shared" si="3"/>
        <v>5.8874422707711406E-2</v>
      </c>
      <c r="S45" s="76">
        <f t="shared" si="4"/>
        <v>0.12932490015927961</v>
      </c>
      <c r="T45" s="76">
        <f t="shared" si="5"/>
        <v>0.13358902616612003</v>
      </c>
      <c r="U45" s="76">
        <v>-50809.82534553211</v>
      </c>
      <c r="V45" s="76">
        <v>0.99929503832426203</v>
      </c>
      <c r="W45" s="11">
        <f t="shared" si="10"/>
        <v>0</v>
      </c>
      <c r="X45" s="11">
        <f t="shared" si="11"/>
        <v>0</v>
      </c>
      <c r="Y45" s="11">
        <f t="shared" si="6"/>
        <v>0</v>
      </c>
      <c r="Z45" s="11">
        <f t="shared" si="7"/>
        <v>-9.9156308134452681E-4</v>
      </c>
      <c r="AA45" s="11">
        <f t="shared" si="8"/>
        <v>-1.0002866014056067</v>
      </c>
      <c r="AB45" s="11" t="e">
        <f t="shared" si="9"/>
        <v>#DIV/0!</v>
      </c>
      <c r="AC45" s="28"/>
    </row>
    <row r="46" spans="1:29" x14ac:dyDescent="0.3">
      <c r="A46" s="80">
        <v>44991</v>
      </c>
      <c r="B46" s="35">
        <v>22.043274316260238</v>
      </c>
      <c r="C46" s="35">
        <v>4.9350902268451513</v>
      </c>
      <c r="D46" s="3">
        <v>3016852.0706132054</v>
      </c>
      <c r="E46" s="3">
        <v>6626886.0887915958</v>
      </c>
      <c r="F46" s="3">
        <v>6845389.0783998016</v>
      </c>
      <c r="G46" s="65">
        <v>760</v>
      </c>
      <c r="H46" s="35">
        <v>83.98</v>
      </c>
      <c r="I46" s="3">
        <v>463.02</v>
      </c>
      <c r="J46" s="11">
        <v>2.4323809989691516</v>
      </c>
      <c r="K46" s="11">
        <v>4.6266666666666678</v>
      </c>
      <c r="L46" s="35">
        <v>5278095</v>
      </c>
      <c r="M46" s="76">
        <v>-78750.050186935201</v>
      </c>
      <c r="N46" s="76">
        <v>51242151.206997</v>
      </c>
      <c r="O46" s="76">
        <f t="shared" si="0"/>
        <v>0.25810399992174354</v>
      </c>
      <c r="P46" s="35">
        <f t="shared" si="1"/>
        <v>-2.1942856676975162</v>
      </c>
      <c r="Q46" s="78">
        <f t="shared" si="2"/>
        <v>0.10300299413033401</v>
      </c>
      <c r="R46" s="76">
        <f t="shared" si="3"/>
        <v>5.8874422707711406E-2</v>
      </c>
      <c r="S46" s="76">
        <f t="shared" si="4"/>
        <v>0.12932490015927961</v>
      </c>
      <c r="T46" s="76">
        <f t="shared" si="5"/>
        <v>0.13358902616612003</v>
      </c>
      <c r="U46" s="76">
        <v>-50809.82534553211</v>
      </c>
      <c r="V46" s="76">
        <v>0.99929503832426203</v>
      </c>
      <c r="W46" s="11">
        <f t="shared" si="10"/>
        <v>0</v>
      </c>
      <c r="X46" s="11">
        <f t="shared" si="11"/>
        <v>0</v>
      </c>
      <c r="Y46" s="11">
        <f t="shared" si="6"/>
        <v>0</v>
      </c>
      <c r="Z46" s="11">
        <f t="shared" si="7"/>
        <v>-9.9156308134452681E-4</v>
      </c>
      <c r="AA46" s="11">
        <f t="shared" si="8"/>
        <v>-1.0002866014056067</v>
      </c>
      <c r="AB46" s="11" t="e">
        <f t="shared" si="9"/>
        <v>#DIV/0!</v>
      </c>
      <c r="AC46" s="28"/>
    </row>
    <row r="47" spans="1:29" x14ac:dyDescent="0.3">
      <c r="A47" s="80">
        <v>44992</v>
      </c>
      <c r="B47" s="35">
        <v>22.043274316260238</v>
      </c>
      <c r="C47" s="35">
        <v>4.9350902268451513</v>
      </c>
      <c r="D47" s="3">
        <v>3016852.0706132054</v>
      </c>
      <c r="E47" s="3">
        <v>6626886.0887915958</v>
      </c>
      <c r="F47" s="3">
        <v>6845389.0783998016</v>
      </c>
      <c r="G47" s="65">
        <v>760</v>
      </c>
      <c r="H47" s="35">
        <v>83.98</v>
      </c>
      <c r="I47" s="3">
        <v>462.73</v>
      </c>
      <c r="J47" s="11">
        <v>2.4323809989691516</v>
      </c>
      <c r="K47" s="11">
        <v>4.6266666666666678</v>
      </c>
      <c r="L47" s="35">
        <v>5278095</v>
      </c>
      <c r="M47" s="76">
        <v>-78750.050186935201</v>
      </c>
      <c r="N47" s="76">
        <v>51242151.206997</v>
      </c>
      <c r="O47" s="76">
        <f t="shared" si="0"/>
        <v>0.25810399992174354</v>
      </c>
      <c r="P47" s="35">
        <f t="shared" si="1"/>
        <v>-2.1942856676975162</v>
      </c>
      <c r="Q47" s="78">
        <f t="shared" si="2"/>
        <v>0.10300299413033401</v>
      </c>
      <c r="R47" s="76">
        <f t="shared" si="3"/>
        <v>5.8874422707711406E-2</v>
      </c>
      <c r="S47" s="76">
        <f t="shared" si="4"/>
        <v>0.12932490015927961</v>
      </c>
      <c r="T47" s="76">
        <f t="shared" si="5"/>
        <v>0.13358902616612003</v>
      </c>
      <c r="U47" s="76">
        <v>-50809.82534553211</v>
      </c>
      <c r="V47" s="76">
        <v>0.99929503832426203</v>
      </c>
      <c r="W47" s="11">
        <f t="shared" si="10"/>
        <v>0</v>
      </c>
      <c r="X47" s="11">
        <f t="shared" si="11"/>
        <v>0</v>
      </c>
      <c r="Y47" s="11">
        <f t="shared" si="6"/>
        <v>0</v>
      </c>
      <c r="Z47" s="11">
        <f t="shared" si="7"/>
        <v>-9.9156308134452681E-4</v>
      </c>
      <c r="AA47" s="11">
        <f t="shared" si="8"/>
        <v>-1.0002866014056067</v>
      </c>
      <c r="AB47" s="11" t="e">
        <f t="shared" si="9"/>
        <v>#DIV/0!</v>
      </c>
      <c r="AC47" s="28"/>
    </row>
    <row r="48" spans="1:29" x14ac:dyDescent="0.3">
      <c r="A48" s="80">
        <v>44993</v>
      </c>
      <c r="B48" s="35">
        <v>22.043274316260238</v>
      </c>
      <c r="C48" s="35">
        <v>4.9350902268451513</v>
      </c>
      <c r="D48" s="3">
        <v>3016852.0706132054</v>
      </c>
      <c r="E48" s="3">
        <v>6626886.0887915958</v>
      </c>
      <c r="F48" s="3">
        <v>6845389.0783998016</v>
      </c>
      <c r="G48" s="65">
        <v>760</v>
      </c>
      <c r="H48" s="35">
        <v>83.98</v>
      </c>
      <c r="I48" s="3">
        <v>462.33</v>
      </c>
      <c r="J48" s="11">
        <v>2.4323809989691516</v>
      </c>
      <c r="K48" s="11">
        <v>4.6266666666666678</v>
      </c>
      <c r="L48" s="35">
        <v>5278095</v>
      </c>
      <c r="M48" s="76">
        <v>-78750.050186935201</v>
      </c>
      <c r="N48" s="76">
        <v>51242151.206997</v>
      </c>
      <c r="O48" s="76">
        <f t="shared" si="0"/>
        <v>0.25810399992174354</v>
      </c>
      <c r="P48" s="35">
        <f t="shared" si="1"/>
        <v>-2.1942856676975162</v>
      </c>
      <c r="Q48" s="78">
        <f t="shared" si="2"/>
        <v>0.10300299413033401</v>
      </c>
      <c r="R48" s="76">
        <f t="shared" si="3"/>
        <v>5.8874422707711406E-2</v>
      </c>
      <c r="S48" s="76">
        <f t="shared" si="4"/>
        <v>0.12932490015927961</v>
      </c>
      <c r="T48" s="76">
        <f t="shared" si="5"/>
        <v>0.13358902616612003</v>
      </c>
      <c r="U48" s="76">
        <v>-50809.82534553211</v>
      </c>
      <c r="V48" s="76">
        <v>0.99929503832426203</v>
      </c>
      <c r="W48" s="11">
        <f t="shared" si="10"/>
        <v>0</v>
      </c>
      <c r="X48" s="11">
        <f t="shared" si="11"/>
        <v>0</v>
      </c>
      <c r="Y48" s="11">
        <f t="shared" si="6"/>
        <v>0</v>
      </c>
      <c r="Z48" s="11">
        <f t="shared" si="7"/>
        <v>-9.9156308134452681E-4</v>
      </c>
      <c r="AA48" s="11">
        <f t="shared" si="8"/>
        <v>-1.0002866014056067</v>
      </c>
      <c r="AB48" s="11" t="e">
        <f t="shared" si="9"/>
        <v>#DIV/0!</v>
      </c>
      <c r="AC48" s="28"/>
    </row>
    <row r="49" spans="1:29" x14ac:dyDescent="0.3">
      <c r="A49" s="80">
        <v>44994</v>
      </c>
      <c r="B49" s="35">
        <v>22.043274316260238</v>
      </c>
      <c r="C49" s="35">
        <v>4.9350902268451513</v>
      </c>
      <c r="D49" s="3">
        <v>3016852.0706132054</v>
      </c>
      <c r="E49" s="3">
        <v>6626886.0887915958</v>
      </c>
      <c r="F49" s="3">
        <v>6845389.0783998016</v>
      </c>
      <c r="G49" s="65">
        <v>760</v>
      </c>
      <c r="H49" s="35">
        <v>83.98</v>
      </c>
      <c r="I49" s="3">
        <v>464</v>
      </c>
      <c r="J49" s="11">
        <v>2.4323809989691516</v>
      </c>
      <c r="K49" s="11">
        <v>4.6266666666666678</v>
      </c>
      <c r="L49" s="35">
        <v>5278095</v>
      </c>
      <c r="M49" s="76">
        <v>-78750.050186935201</v>
      </c>
      <c r="N49" s="76">
        <v>51242151.206997</v>
      </c>
      <c r="O49" s="76">
        <f t="shared" si="0"/>
        <v>0.25810399992174354</v>
      </c>
      <c r="P49" s="35">
        <f t="shared" si="1"/>
        <v>-2.1942856676975162</v>
      </c>
      <c r="Q49" s="78">
        <f t="shared" si="2"/>
        <v>0.10300299413033401</v>
      </c>
      <c r="R49" s="76">
        <f t="shared" si="3"/>
        <v>5.8874422707711406E-2</v>
      </c>
      <c r="S49" s="76">
        <f t="shared" si="4"/>
        <v>0.12932490015927961</v>
      </c>
      <c r="T49" s="76">
        <f t="shared" si="5"/>
        <v>0.13358902616612003</v>
      </c>
      <c r="U49" s="76">
        <v>-50809.82534553211</v>
      </c>
      <c r="V49" s="76">
        <v>0.99929503832426203</v>
      </c>
      <c r="W49" s="11">
        <f t="shared" si="10"/>
        <v>0</v>
      </c>
      <c r="X49" s="11">
        <f t="shared" si="11"/>
        <v>0</v>
      </c>
      <c r="Y49" s="11">
        <f t="shared" si="6"/>
        <v>0</v>
      </c>
      <c r="Z49" s="11">
        <f t="shared" si="7"/>
        <v>-9.9156308134452681E-4</v>
      </c>
      <c r="AA49" s="11">
        <f t="shared" si="8"/>
        <v>-1.0002866014056067</v>
      </c>
      <c r="AB49" s="11" t="e">
        <f t="shared" si="9"/>
        <v>#DIV/0!</v>
      </c>
      <c r="AC49" s="28"/>
    </row>
    <row r="50" spans="1:29" x14ac:dyDescent="0.3">
      <c r="A50" s="80">
        <v>44995</v>
      </c>
      <c r="B50" s="35">
        <v>22.043274316260238</v>
      </c>
      <c r="C50" s="35">
        <v>4.9350902268451513</v>
      </c>
      <c r="D50" s="3">
        <v>3016852.0706132054</v>
      </c>
      <c r="E50" s="3">
        <v>6626886.0887915958</v>
      </c>
      <c r="F50" s="3">
        <v>6845389.0783998016</v>
      </c>
      <c r="G50" s="65">
        <v>755</v>
      </c>
      <c r="H50" s="35">
        <v>83.98</v>
      </c>
      <c r="I50" s="3">
        <v>464.67</v>
      </c>
      <c r="J50" s="11">
        <v>2.4323809989691516</v>
      </c>
      <c r="K50" s="11">
        <v>4.6266666666666678</v>
      </c>
      <c r="L50" s="35">
        <v>5278095</v>
      </c>
      <c r="M50" s="76">
        <v>-78750.050186935201</v>
      </c>
      <c r="N50" s="76">
        <v>51242151.206997</v>
      </c>
      <c r="O50" s="76">
        <f t="shared" si="0"/>
        <v>0.25810399992174354</v>
      </c>
      <c r="P50" s="35">
        <f t="shared" si="1"/>
        <v>-2.1942856676975162</v>
      </c>
      <c r="Q50" s="78">
        <f t="shared" si="2"/>
        <v>0.10300299413033401</v>
      </c>
      <c r="R50" s="76">
        <f t="shared" si="3"/>
        <v>5.8874422707711406E-2</v>
      </c>
      <c r="S50" s="76">
        <f t="shared" si="4"/>
        <v>0.12932490015927961</v>
      </c>
      <c r="T50" s="76">
        <f t="shared" si="5"/>
        <v>0.13358902616612003</v>
      </c>
      <c r="U50" s="76">
        <v>-50809.82534553211</v>
      </c>
      <c r="V50" s="76">
        <v>0.99929503832426203</v>
      </c>
      <c r="W50" s="11">
        <f t="shared" si="10"/>
        <v>0</v>
      </c>
      <c r="X50" s="11">
        <f t="shared" si="11"/>
        <v>0</v>
      </c>
      <c r="Y50" s="11">
        <f t="shared" si="6"/>
        <v>0</v>
      </c>
      <c r="Z50" s="11">
        <f t="shared" si="7"/>
        <v>-9.9156308134452681E-4</v>
      </c>
      <c r="AA50" s="11">
        <f t="shared" si="8"/>
        <v>-1.0002866014056067</v>
      </c>
      <c r="AB50" s="11" t="e">
        <f t="shared" si="9"/>
        <v>#DIV/0!</v>
      </c>
      <c r="AC50" s="28"/>
    </row>
    <row r="51" spans="1:29" x14ac:dyDescent="0.3">
      <c r="A51" s="80">
        <v>44998</v>
      </c>
      <c r="B51" s="35">
        <v>22.043274316260238</v>
      </c>
      <c r="C51" s="35">
        <v>4.9350902268451513</v>
      </c>
      <c r="D51" s="3">
        <v>3016852.0706132054</v>
      </c>
      <c r="E51" s="3">
        <v>6626886.0887915958</v>
      </c>
      <c r="F51" s="3">
        <v>6845389.0783998016</v>
      </c>
      <c r="G51" s="65">
        <v>755</v>
      </c>
      <c r="H51" s="35">
        <v>83.98</v>
      </c>
      <c r="I51" s="3">
        <v>465.13</v>
      </c>
      <c r="J51" s="11">
        <v>2.4323809989691516</v>
      </c>
      <c r="K51" s="11">
        <v>4.6266666666666678</v>
      </c>
      <c r="L51" s="35">
        <v>5278095</v>
      </c>
      <c r="M51" s="76">
        <v>-78750.050186935201</v>
      </c>
      <c r="N51" s="76">
        <v>51242151.206997</v>
      </c>
      <c r="O51" s="76">
        <f t="shared" si="0"/>
        <v>9.0667730046198006E-2</v>
      </c>
      <c r="P51" s="35">
        <f t="shared" si="1"/>
        <v>-2.1942856676975162</v>
      </c>
      <c r="Q51" s="78">
        <f t="shared" si="2"/>
        <v>0.10300299413033401</v>
      </c>
      <c r="R51" s="76">
        <f t="shared" si="3"/>
        <v>5.8874422707711406E-2</v>
      </c>
      <c r="S51" s="76">
        <f t="shared" si="4"/>
        <v>0.12932490015927961</v>
      </c>
      <c r="T51" s="76">
        <f t="shared" si="5"/>
        <v>0.13358902616612003</v>
      </c>
      <c r="U51" s="76">
        <v>-50809.82534553211</v>
      </c>
      <c r="V51" s="76">
        <v>0.99929503832426203</v>
      </c>
      <c r="W51" s="11">
        <f t="shared" si="10"/>
        <v>0</v>
      </c>
      <c r="X51" s="11">
        <f t="shared" si="11"/>
        <v>0</v>
      </c>
      <c r="Y51" s="11">
        <f t="shared" si="6"/>
        <v>0</v>
      </c>
      <c r="Z51" s="11">
        <f t="shared" si="7"/>
        <v>-9.9156308134452681E-4</v>
      </c>
      <c r="AA51" s="11">
        <f t="shared" si="8"/>
        <v>-1.0002866014056067</v>
      </c>
      <c r="AB51" s="11" t="e">
        <f t="shared" si="9"/>
        <v>#DIV/0!</v>
      </c>
      <c r="AC51" s="28"/>
    </row>
    <row r="52" spans="1:29" x14ac:dyDescent="0.3">
      <c r="A52" s="80">
        <v>44999</v>
      </c>
      <c r="B52" s="35">
        <v>22.043274316260238</v>
      </c>
      <c r="C52" s="35">
        <v>4.9350902268451513</v>
      </c>
      <c r="D52" s="3">
        <v>3016852.0706132054</v>
      </c>
      <c r="E52" s="3">
        <v>6626886.0887915958</v>
      </c>
      <c r="F52" s="3">
        <v>6845389.0783998016</v>
      </c>
      <c r="G52" s="65">
        <v>750</v>
      </c>
      <c r="H52" s="35">
        <v>83.98</v>
      </c>
      <c r="I52" s="3">
        <v>463</v>
      </c>
      <c r="J52" s="11">
        <v>2.4323809989691516</v>
      </c>
      <c r="K52" s="11">
        <v>4.6266666666666678</v>
      </c>
      <c r="L52" s="35">
        <v>5278095</v>
      </c>
      <c r="M52" s="76">
        <v>-78750.050186935201</v>
      </c>
      <c r="N52" s="76">
        <v>51242151.206997</v>
      </c>
      <c r="O52" s="76">
        <f t="shared" si="0"/>
        <v>9.0667730046198006E-2</v>
      </c>
      <c r="P52" s="35">
        <f t="shared" si="1"/>
        <v>-2.1942856676975162</v>
      </c>
      <c r="Q52" s="78">
        <f t="shared" si="2"/>
        <v>0.10300299413033401</v>
      </c>
      <c r="R52" s="76">
        <f t="shared" si="3"/>
        <v>5.8874422707711406E-2</v>
      </c>
      <c r="S52" s="76">
        <f t="shared" si="4"/>
        <v>0.12932490015927961</v>
      </c>
      <c r="T52" s="76">
        <f t="shared" si="5"/>
        <v>0.13358902616612003</v>
      </c>
      <c r="U52" s="76">
        <v>-50809.82534553211</v>
      </c>
      <c r="V52" s="76">
        <v>0.99929503832426203</v>
      </c>
      <c r="W52" s="11">
        <f t="shared" si="10"/>
        <v>0</v>
      </c>
      <c r="X52" s="11">
        <f t="shared" si="11"/>
        <v>0</v>
      </c>
      <c r="Y52" s="11">
        <f t="shared" si="6"/>
        <v>0</v>
      </c>
      <c r="Z52" s="11">
        <f t="shared" si="7"/>
        <v>-9.9156308134452681E-4</v>
      </c>
      <c r="AA52" s="11">
        <f t="shared" si="8"/>
        <v>-1.0002866014056067</v>
      </c>
      <c r="AB52" s="11" t="e">
        <f t="shared" si="9"/>
        <v>#DIV/0!</v>
      </c>
      <c r="AC52" s="28"/>
    </row>
    <row r="53" spans="1:29" x14ac:dyDescent="0.3">
      <c r="A53" s="80">
        <v>45000</v>
      </c>
      <c r="B53" s="35">
        <v>22.043274316260238</v>
      </c>
      <c r="C53" s="35">
        <v>4.9350902268451513</v>
      </c>
      <c r="D53" s="3">
        <v>3016852.0706132054</v>
      </c>
      <c r="E53" s="3">
        <v>6626886.0887915958</v>
      </c>
      <c r="F53" s="3">
        <v>6845389.0783998016</v>
      </c>
      <c r="G53" s="65">
        <v>750</v>
      </c>
      <c r="H53" s="35">
        <v>83.98</v>
      </c>
      <c r="I53" s="3">
        <v>463</v>
      </c>
      <c r="J53" s="11">
        <v>2.4323809989691516</v>
      </c>
      <c r="K53" s="11">
        <v>4.6266666666666678</v>
      </c>
      <c r="L53" s="35">
        <v>5278095</v>
      </c>
      <c r="M53" s="76">
        <v>-78750.050186935201</v>
      </c>
      <c r="N53" s="76">
        <v>51242151.206997</v>
      </c>
      <c r="O53" s="76">
        <f t="shared" si="0"/>
        <v>9.0667730046198006E-2</v>
      </c>
      <c r="P53" s="35">
        <f t="shared" si="1"/>
        <v>-2.1942856676975162</v>
      </c>
      <c r="Q53" s="78">
        <f t="shared" si="2"/>
        <v>0.10300299413033401</v>
      </c>
      <c r="R53" s="76">
        <f t="shared" si="3"/>
        <v>5.8874422707711406E-2</v>
      </c>
      <c r="S53" s="76">
        <f t="shared" si="4"/>
        <v>0.12932490015927961</v>
      </c>
      <c r="T53" s="76">
        <f t="shared" si="5"/>
        <v>0.13358902616612003</v>
      </c>
      <c r="U53" s="76">
        <v>-50809.82534553211</v>
      </c>
      <c r="V53" s="76">
        <v>0.99929503832426203</v>
      </c>
      <c r="W53" s="11" t="e">
        <f t="shared" si="10"/>
        <v>#DIV/0!</v>
      </c>
      <c r="X53" s="11" t="e">
        <f t="shared" si="11"/>
        <v>#DIV/0!</v>
      </c>
      <c r="Y53" s="11" t="e">
        <f t="shared" si="6"/>
        <v>#DIV/0!</v>
      </c>
      <c r="Z53" s="11">
        <f t="shared" si="7"/>
        <v>-9.9156308134452681E-4</v>
      </c>
      <c r="AA53" s="11">
        <f t="shared" si="8"/>
        <v>-1.0002866014056067</v>
      </c>
      <c r="AB53" s="11" t="e">
        <f t="shared" si="9"/>
        <v>#DIV/0!</v>
      </c>
      <c r="AC53" s="28"/>
    </row>
    <row r="54" spans="1:29" x14ac:dyDescent="0.3">
      <c r="A54" s="80">
        <v>45001</v>
      </c>
      <c r="B54" s="35">
        <v>22.043274316260238</v>
      </c>
      <c r="C54" s="35">
        <v>4.9350902268451513</v>
      </c>
      <c r="D54" s="3">
        <v>3016852.0706132054</v>
      </c>
      <c r="E54" s="3">
        <v>6626886.0887915958</v>
      </c>
      <c r="F54" s="3">
        <v>6845389.0783998016</v>
      </c>
      <c r="G54" s="65">
        <v>750</v>
      </c>
      <c r="H54" s="35">
        <v>83.98</v>
      </c>
      <c r="I54" s="3">
        <v>463.5</v>
      </c>
      <c r="J54" s="11">
        <v>2.4323809989691516</v>
      </c>
      <c r="K54" s="11">
        <v>4.6266666666666678</v>
      </c>
      <c r="L54" s="35">
        <v>5278095</v>
      </c>
      <c r="M54" s="76">
        <v>-78750.050186935201</v>
      </c>
      <c r="N54" s="76">
        <v>51242151.206997</v>
      </c>
      <c r="O54" s="76">
        <f t="shared" si="0"/>
        <v>9.0667730046198006E-2</v>
      </c>
      <c r="P54" s="35">
        <f t="shared" si="1"/>
        <v>-2.1942856676975162</v>
      </c>
      <c r="Q54" s="78">
        <f t="shared" si="2"/>
        <v>0.10300299413033401</v>
      </c>
      <c r="R54" s="76">
        <f t="shared" si="3"/>
        <v>5.8874422707711406E-2</v>
      </c>
      <c r="S54" s="76">
        <f t="shared" si="4"/>
        <v>0.12932490015927961</v>
      </c>
      <c r="T54" s="76">
        <f t="shared" si="5"/>
        <v>0.13358902616612003</v>
      </c>
      <c r="U54" s="76">
        <v>-50809.82534553211</v>
      </c>
      <c r="V54" s="76">
        <v>0.99929503832426203</v>
      </c>
      <c r="W54" s="11">
        <f t="shared" si="10"/>
        <v>0</v>
      </c>
      <c r="X54" s="11">
        <f t="shared" si="11"/>
        <v>0</v>
      </c>
      <c r="Y54" s="11">
        <f t="shared" si="6"/>
        <v>0</v>
      </c>
      <c r="Z54" s="11">
        <f t="shared" si="7"/>
        <v>-9.9156308134452681E-4</v>
      </c>
      <c r="AA54" s="11">
        <f t="shared" si="8"/>
        <v>-1.0002866014056067</v>
      </c>
      <c r="AB54" s="11" t="e">
        <f t="shared" si="9"/>
        <v>#DIV/0!</v>
      </c>
      <c r="AC54" s="28"/>
    </row>
    <row r="55" spans="1:29" x14ac:dyDescent="0.3">
      <c r="A55" s="80">
        <v>45002</v>
      </c>
      <c r="B55" s="35">
        <v>22.043274316260238</v>
      </c>
      <c r="C55" s="35">
        <v>4.9350902268451513</v>
      </c>
      <c r="D55" s="3">
        <v>3016852.0706132054</v>
      </c>
      <c r="E55" s="3">
        <v>6626886.0887915958</v>
      </c>
      <c r="F55" s="3">
        <v>6845389.0783998016</v>
      </c>
      <c r="G55" s="65">
        <v>750</v>
      </c>
      <c r="H55" s="35">
        <v>83.98</v>
      </c>
      <c r="I55" s="3">
        <v>464.42</v>
      </c>
      <c r="J55" s="11">
        <v>2.4323809989691516</v>
      </c>
      <c r="K55" s="11">
        <v>4.6266666666666678</v>
      </c>
      <c r="L55" s="35">
        <v>5278095</v>
      </c>
      <c r="M55" s="76">
        <v>-78750.050186935201</v>
      </c>
      <c r="N55" s="76">
        <v>51242151.206997</v>
      </c>
      <c r="O55" s="76">
        <f t="shared" si="0"/>
        <v>9.0667730046198006E-2</v>
      </c>
      <c r="P55" s="35">
        <f t="shared" si="1"/>
        <v>-2.1942856676975162</v>
      </c>
      <c r="Q55" s="78">
        <f t="shared" si="2"/>
        <v>0.10300299413033401</v>
      </c>
      <c r="R55" s="76">
        <f t="shared" si="3"/>
        <v>5.8874422707711406E-2</v>
      </c>
      <c r="S55" s="76">
        <f t="shared" si="4"/>
        <v>0.12932490015927961</v>
      </c>
      <c r="T55" s="76">
        <f t="shared" si="5"/>
        <v>0.13358902616612003</v>
      </c>
      <c r="U55" s="76">
        <v>-50809.82534553211</v>
      </c>
      <c r="V55" s="76">
        <v>0.99929503832426203</v>
      </c>
      <c r="W55" s="11">
        <f t="shared" si="10"/>
        <v>0</v>
      </c>
      <c r="X55" s="11">
        <f t="shared" si="11"/>
        <v>0</v>
      </c>
      <c r="Y55" s="11">
        <f t="shared" si="6"/>
        <v>0</v>
      </c>
      <c r="Z55" s="11">
        <f t="shared" si="7"/>
        <v>-9.9156308134452681E-4</v>
      </c>
      <c r="AA55" s="11">
        <f t="shared" si="8"/>
        <v>-1.0002866014056067</v>
      </c>
      <c r="AB55" s="11" t="e">
        <f t="shared" si="9"/>
        <v>#DIV/0!</v>
      </c>
      <c r="AC55" s="28"/>
    </row>
    <row r="56" spans="1:29" x14ac:dyDescent="0.3">
      <c r="A56" s="80">
        <v>45005</v>
      </c>
      <c r="B56" s="35">
        <v>22.043274316260238</v>
      </c>
      <c r="C56" s="35">
        <v>4.9350902268451513</v>
      </c>
      <c r="D56" s="3">
        <v>3016852.0706132054</v>
      </c>
      <c r="E56" s="3">
        <v>6626886.0887915958</v>
      </c>
      <c r="F56" s="3">
        <v>6845389.0783998016</v>
      </c>
      <c r="G56" s="65">
        <v>755</v>
      </c>
      <c r="H56" s="35">
        <v>83.98</v>
      </c>
      <c r="I56" s="3">
        <v>463.33</v>
      </c>
      <c r="J56" s="11">
        <v>2.4323809989691516</v>
      </c>
      <c r="K56" s="11">
        <v>4.6266666666666678</v>
      </c>
      <c r="L56" s="35">
        <v>5278095</v>
      </c>
      <c r="M56" s="76">
        <v>-78750.050186935201</v>
      </c>
      <c r="N56" s="76">
        <v>51242151.206997</v>
      </c>
      <c r="O56" s="76">
        <f t="shared" si="0"/>
        <v>9.0667730046198006E-2</v>
      </c>
      <c r="P56" s="35">
        <f t="shared" si="1"/>
        <v>-2.1942856676975162</v>
      </c>
      <c r="Q56" s="78">
        <f t="shared" si="2"/>
        <v>0.10300299413033401</v>
      </c>
      <c r="R56" s="76">
        <f t="shared" si="3"/>
        <v>5.8874422707711406E-2</v>
      </c>
      <c r="S56" s="76">
        <f t="shared" si="4"/>
        <v>0.12932490015927961</v>
      </c>
      <c r="T56" s="76">
        <f t="shared" si="5"/>
        <v>0.13358902616612003</v>
      </c>
      <c r="U56" s="76">
        <v>-50809.82534553211</v>
      </c>
      <c r="V56" s="76">
        <v>0.99929503832426203</v>
      </c>
      <c r="W56" s="11">
        <f t="shared" si="10"/>
        <v>0</v>
      </c>
      <c r="X56" s="11">
        <f t="shared" si="11"/>
        <v>0</v>
      </c>
      <c r="Y56" s="11">
        <f t="shared" si="6"/>
        <v>0</v>
      </c>
      <c r="Z56" s="11">
        <f t="shared" si="7"/>
        <v>-9.9156308134452681E-4</v>
      </c>
      <c r="AA56" s="11">
        <f t="shared" si="8"/>
        <v>-1.0002866014056067</v>
      </c>
      <c r="AB56" s="11" t="e">
        <f t="shared" si="9"/>
        <v>#DIV/0!</v>
      </c>
      <c r="AC56" s="28"/>
    </row>
    <row r="57" spans="1:29" x14ac:dyDescent="0.3">
      <c r="A57" s="80">
        <v>45006</v>
      </c>
      <c r="B57" s="35">
        <v>22.043274316260238</v>
      </c>
      <c r="C57" s="35">
        <v>4.9350902268451513</v>
      </c>
      <c r="D57" s="3">
        <v>3016852.0706132054</v>
      </c>
      <c r="E57" s="3">
        <v>6626886.0887915958</v>
      </c>
      <c r="F57" s="3">
        <v>6845389.0783998016</v>
      </c>
      <c r="G57" s="65">
        <v>755</v>
      </c>
      <c r="H57" s="35">
        <v>83.98</v>
      </c>
      <c r="I57" s="3">
        <v>463.67</v>
      </c>
      <c r="J57" s="11">
        <v>2.4323809989691516</v>
      </c>
      <c r="K57" s="11">
        <v>4.6266666666666678</v>
      </c>
      <c r="L57" s="35">
        <v>5278095</v>
      </c>
      <c r="M57" s="76">
        <v>-78750.050186935201</v>
      </c>
      <c r="N57" s="76">
        <v>51242151.206997</v>
      </c>
      <c r="O57" s="76">
        <f t="shared" si="0"/>
        <v>9.0667730046198006E-2</v>
      </c>
      <c r="P57" s="35">
        <f t="shared" si="1"/>
        <v>-2.1942856676975162</v>
      </c>
      <c r="Q57" s="78">
        <f t="shared" si="2"/>
        <v>0.10300299413033401</v>
      </c>
      <c r="R57" s="76">
        <f t="shared" si="3"/>
        <v>5.8874422707711406E-2</v>
      </c>
      <c r="S57" s="76">
        <f t="shared" si="4"/>
        <v>0.12932490015927961</v>
      </c>
      <c r="T57" s="76">
        <f t="shared" si="5"/>
        <v>0.13358902616612003</v>
      </c>
      <c r="U57" s="76">
        <v>-50809.82534553211</v>
      </c>
      <c r="V57" s="76">
        <v>0.99929503832426203</v>
      </c>
      <c r="W57" s="11">
        <f t="shared" si="10"/>
        <v>0</v>
      </c>
      <c r="X57" s="11">
        <f t="shared" si="11"/>
        <v>0</v>
      </c>
      <c r="Y57" s="11">
        <f t="shared" si="6"/>
        <v>0</v>
      </c>
      <c r="Z57" s="11">
        <f t="shared" si="7"/>
        <v>-9.9156308134452681E-4</v>
      </c>
      <c r="AA57" s="11">
        <f t="shared" si="8"/>
        <v>-1.0002866014056067</v>
      </c>
      <c r="AB57" s="11" t="e">
        <f t="shared" si="9"/>
        <v>#DIV/0!</v>
      </c>
      <c r="AC57" s="28"/>
    </row>
    <row r="58" spans="1:29" x14ac:dyDescent="0.3">
      <c r="A58" s="80">
        <v>45007</v>
      </c>
      <c r="B58" s="35">
        <v>22.043274316260238</v>
      </c>
      <c r="C58" s="35">
        <v>4.9350902268451513</v>
      </c>
      <c r="D58" s="3">
        <v>3016852.0706132054</v>
      </c>
      <c r="E58" s="3">
        <v>6626886.0887915958</v>
      </c>
      <c r="F58" s="3">
        <v>6845389.0783998016</v>
      </c>
      <c r="G58" s="65">
        <v>755</v>
      </c>
      <c r="H58" s="35">
        <v>83.98</v>
      </c>
      <c r="I58" s="3">
        <v>464.51</v>
      </c>
      <c r="J58" s="11">
        <v>2.4323809989691516</v>
      </c>
      <c r="K58" s="11">
        <v>4.6266666666666678</v>
      </c>
      <c r="L58" s="35">
        <v>5278095</v>
      </c>
      <c r="M58" s="76">
        <v>-78750.050186935201</v>
      </c>
      <c r="N58" s="76">
        <v>51242151.206997</v>
      </c>
      <c r="O58" s="76">
        <f t="shared" si="0"/>
        <v>9.0667730046198006E-2</v>
      </c>
      <c r="P58" s="35">
        <f t="shared" si="1"/>
        <v>-2.1942856676975162</v>
      </c>
      <c r="Q58" s="78">
        <f t="shared" si="2"/>
        <v>0.10300299413033401</v>
      </c>
      <c r="R58" s="76">
        <f t="shared" si="3"/>
        <v>5.8874422707711406E-2</v>
      </c>
      <c r="S58" s="76">
        <f t="shared" si="4"/>
        <v>0.12932490015927961</v>
      </c>
      <c r="T58" s="76">
        <f t="shared" si="5"/>
        <v>0.13358902616612003</v>
      </c>
      <c r="U58" s="76">
        <v>-50809.82534553211</v>
      </c>
      <c r="V58" s="76">
        <v>0.99929503832426203</v>
      </c>
      <c r="W58" s="11">
        <f t="shared" si="10"/>
        <v>0</v>
      </c>
      <c r="X58" s="11">
        <f t="shared" si="11"/>
        <v>0</v>
      </c>
      <c r="Y58" s="11">
        <f t="shared" si="6"/>
        <v>0</v>
      </c>
      <c r="Z58" s="11">
        <f t="shared" si="7"/>
        <v>-9.9156308134452681E-4</v>
      </c>
      <c r="AA58" s="11">
        <f t="shared" si="8"/>
        <v>-1.0002866014056067</v>
      </c>
      <c r="AB58" s="11" t="e">
        <f t="shared" si="9"/>
        <v>#DIV/0!</v>
      </c>
      <c r="AC58" s="28"/>
    </row>
    <row r="59" spans="1:29" x14ac:dyDescent="0.3">
      <c r="A59" s="80">
        <v>45008</v>
      </c>
      <c r="B59" s="35">
        <v>22.043274316260238</v>
      </c>
      <c r="C59" s="35">
        <v>4.9350902268451513</v>
      </c>
      <c r="D59" s="3">
        <v>3016852.0706132054</v>
      </c>
      <c r="E59" s="3">
        <v>6626886.0887915958</v>
      </c>
      <c r="F59" s="3">
        <v>6845389.0783998016</v>
      </c>
      <c r="G59" s="65">
        <v>755</v>
      </c>
      <c r="H59" s="35">
        <v>83.98</v>
      </c>
      <c r="I59" s="3">
        <v>464.5</v>
      </c>
      <c r="J59" s="11">
        <v>2.4323809989691516</v>
      </c>
      <c r="K59" s="11">
        <v>4.6266666666666678</v>
      </c>
      <c r="L59" s="35">
        <v>5278095</v>
      </c>
      <c r="M59" s="76">
        <v>-78750.050186935201</v>
      </c>
      <c r="N59" s="76">
        <v>51242151.206997</v>
      </c>
      <c r="O59" s="76">
        <f t="shared" si="0"/>
        <v>9.0667730046198006E-2</v>
      </c>
      <c r="P59" s="35">
        <f t="shared" si="1"/>
        <v>-2.1942856676975162</v>
      </c>
      <c r="Q59" s="78">
        <f t="shared" si="2"/>
        <v>0.10300299413033401</v>
      </c>
      <c r="R59" s="76">
        <f t="shared" si="3"/>
        <v>5.8874422707711406E-2</v>
      </c>
      <c r="S59" s="76">
        <f t="shared" si="4"/>
        <v>0.12932490015927961</v>
      </c>
      <c r="T59" s="76">
        <f t="shared" si="5"/>
        <v>0.13358902616612003</v>
      </c>
      <c r="U59" s="76">
        <v>-50809.82534553211</v>
      </c>
      <c r="V59" s="76">
        <v>0.99929503832426203</v>
      </c>
      <c r="W59" s="11">
        <f t="shared" si="10"/>
        <v>0</v>
      </c>
      <c r="X59" s="11">
        <f t="shared" si="11"/>
        <v>0</v>
      </c>
      <c r="Y59" s="11">
        <f t="shared" si="6"/>
        <v>0</v>
      </c>
      <c r="Z59" s="11">
        <f t="shared" si="7"/>
        <v>-9.9156308134452681E-4</v>
      </c>
      <c r="AA59" s="11">
        <f t="shared" si="8"/>
        <v>-1.0002866014056067</v>
      </c>
      <c r="AB59" s="11" t="e">
        <f t="shared" si="9"/>
        <v>#DIV/0!</v>
      </c>
      <c r="AC59" s="28"/>
    </row>
    <row r="60" spans="1:29" x14ac:dyDescent="0.3">
      <c r="A60" s="80">
        <v>45009</v>
      </c>
      <c r="B60" s="35">
        <v>22.043274316260238</v>
      </c>
      <c r="C60" s="35">
        <v>4.9350902268451513</v>
      </c>
      <c r="D60" s="3">
        <v>3016852.0706132054</v>
      </c>
      <c r="E60" s="3">
        <v>6626886.0887915958</v>
      </c>
      <c r="F60" s="3">
        <v>6845389.0783998016</v>
      </c>
      <c r="G60" s="65">
        <v>750</v>
      </c>
      <c r="H60" s="35">
        <v>83.98</v>
      </c>
      <c r="I60" s="3">
        <v>464.67</v>
      </c>
      <c r="J60" s="11">
        <v>2.4323809989691516</v>
      </c>
      <c r="K60" s="11">
        <v>4.6266666666666678</v>
      </c>
      <c r="L60" s="35">
        <v>5278095</v>
      </c>
      <c r="M60" s="76">
        <v>-78750.050186935201</v>
      </c>
      <c r="N60" s="76">
        <v>51242151.206997</v>
      </c>
      <c r="O60" s="76">
        <f t="shared" si="0"/>
        <v>9.0667730046198006E-2</v>
      </c>
      <c r="P60" s="35">
        <f t="shared" si="1"/>
        <v>-2.1942856676975162</v>
      </c>
      <c r="Q60" s="78">
        <f t="shared" si="2"/>
        <v>0.10300299413033401</v>
      </c>
      <c r="R60" s="76">
        <f t="shared" si="3"/>
        <v>5.8874422707711406E-2</v>
      </c>
      <c r="S60" s="76">
        <f t="shared" si="4"/>
        <v>0.12932490015927961</v>
      </c>
      <c r="T60" s="76">
        <f t="shared" si="5"/>
        <v>0.13358902616612003</v>
      </c>
      <c r="U60" s="76">
        <v>-50809.82534553211</v>
      </c>
      <c r="V60" s="76">
        <v>0.99929503832426203</v>
      </c>
      <c r="W60" s="11">
        <f t="shared" si="10"/>
        <v>0</v>
      </c>
      <c r="X60" s="11">
        <f t="shared" si="11"/>
        <v>0</v>
      </c>
      <c r="Y60" s="11">
        <f t="shared" si="6"/>
        <v>0</v>
      </c>
      <c r="Z60" s="11">
        <f t="shared" si="7"/>
        <v>-9.9156308134452681E-4</v>
      </c>
      <c r="AA60" s="11">
        <f t="shared" si="8"/>
        <v>-1.0002866014056067</v>
      </c>
      <c r="AB60" s="11" t="e">
        <f t="shared" si="9"/>
        <v>#DIV/0!</v>
      </c>
      <c r="AC60" s="28"/>
    </row>
    <row r="61" spans="1:29" x14ac:dyDescent="0.3">
      <c r="A61" s="80">
        <v>45012</v>
      </c>
      <c r="B61" s="35">
        <v>22.043274316260238</v>
      </c>
      <c r="C61" s="35">
        <v>4.9350902268451513</v>
      </c>
      <c r="D61" s="3">
        <v>3016852.0706132054</v>
      </c>
      <c r="E61" s="3">
        <v>6626886.0887915958</v>
      </c>
      <c r="F61" s="3">
        <v>6845389.0783998016</v>
      </c>
      <c r="G61" s="65">
        <v>750</v>
      </c>
      <c r="H61" s="35">
        <v>83.98</v>
      </c>
      <c r="I61" s="3">
        <v>464.67</v>
      </c>
      <c r="J61" s="11">
        <v>2.4323809989691516</v>
      </c>
      <c r="K61" s="11">
        <v>4.6266666666666678</v>
      </c>
      <c r="L61" s="35">
        <v>5278095</v>
      </c>
      <c r="M61" s="76">
        <v>-78750.050186935201</v>
      </c>
      <c r="N61" s="76">
        <v>51242151.206997</v>
      </c>
      <c r="O61" s="76">
        <f t="shared" si="0"/>
        <v>9.0667730046198006E-2</v>
      </c>
      <c r="P61" s="35">
        <f t="shared" si="1"/>
        <v>-2.1942856676975162</v>
      </c>
      <c r="Q61" s="78">
        <f t="shared" si="2"/>
        <v>0.10300299413033401</v>
      </c>
      <c r="R61" s="76">
        <f t="shared" si="3"/>
        <v>5.8874422707711406E-2</v>
      </c>
      <c r="S61" s="76">
        <f t="shared" si="4"/>
        <v>0.12932490015927961</v>
      </c>
      <c r="T61" s="76">
        <f t="shared" si="5"/>
        <v>0.13358902616612003</v>
      </c>
      <c r="U61" s="76">
        <v>-50809.82534553211</v>
      </c>
      <c r="V61" s="76">
        <v>0.99929503832426203</v>
      </c>
      <c r="W61" s="11" t="e">
        <f t="shared" si="10"/>
        <v>#DIV/0!</v>
      </c>
      <c r="X61" s="11" t="e">
        <f t="shared" si="11"/>
        <v>#DIV/0!</v>
      </c>
      <c r="Y61" s="11" t="e">
        <f t="shared" si="6"/>
        <v>#DIV/0!</v>
      </c>
      <c r="Z61" s="11">
        <f t="shared" si="7"/>
        <v>-9.9156308134452681E-4</v>
      </c>
      <c r="AA61" s="11">
        <f t="shared" si="8"/>
        <v>-1.0002866014056067</v>
      </c>
      <c r="AB61" s="11" t="e">
        <f t="shared" si="9"/>
        <v>#DIV/0!</v>
      </c>
      <c r="AC61" s="28"/>
    </row>
    <row r="62" spans="1:29" x14ac:dyDescent="0.3">
      <c r="A62" s="80">
        <v>45013</v>
      </c>
      <c r="B62" s="35">
        <v>22.043274316260238</v>
      </c>
      <c r="C62" s="35">
        <v>4.9350902268451513</v>
      </c>
      <c r="D62" s="3">
        <v>3016852.0706132054</v>
      </c>
      <c r="E62" s="3">
        <v>6626886.0887915958</v>
      </c>
      <c r="F62" s="3">
        <v>6845389.0783998016</v>
      </c>
      <c r="G62" s="65">
        <v>750</v>
      </c>
      <c r="H62" s="35">
        <v>83.98</v>
      </c>
      <c r="I62" s="3">
        <v>464.67</v>
      </c>
      <c r="J62" s="11">
        <v>2.4323809989691516</v>
      </c>
      <c r="K62" s="11">
        <v>4.6266666666666678</v>
      </c>
      <c r="L62" s="35">
        <v>5278095</v>
      </c>
      <c r="M62" s="76">
        <v>-78750.050186935201</v>
      </c>
      <c r="N62" s="76">
        <v>51242151.206997</v>
      </c>
      <c r="O62" s="76">
        <f t="shared" si="0"/>
        <v>9.0667730046198006E-2</v>
      </c>
      <c r="P62" s="35">
        <f t="shared" si="1"/>
        <v>-2.1942856676975162</v>
      </c>
      <c r="Q62" s="78">
        <f t="shared" si="2"/>
        <v>0.10300299413033401</v>
      </c>
      <c r="R62" s="76">
        <f t="shared" si="3"/>
        <v>5.8874422707711406E-2</v>
      </c>
      <c r="S62" s="76">
        <f t="shared" si="4"/>
        <v>0.12932490015927961</v>
      </c>
      <c r="T62" s="76">
        <f t="shared" si="5"/>
        <v>0.13358902616612003</v>
      </c>
      <c r="U62" s="76">
        <v>-50809.82534553211</v>
      </c>
      <c r="V62" s="76">
        <v>0.99929503832426203</v>
      </c>
      <c r="W62" s="11" t="e">
        <f t="shared" si="10"/>
        <v>#DIV/0!</v>
      </c>
      <c r="X62" s="11" t="e">
        <f t="shared" si="11"/>
        <v>#DIV/0!</v>
      </c>
      <c r="Y62" s="11" t="e">
        <f t="shared" si="6"/>
        <v>#DIV/0!</v>
      </c>
      <c r="Z62" s="11">
        <f t="shared" si="7"/>
        <v>-9.9156308134452681E-4</v>
      </c>
      <c r="AA62" s="11">
        <f t="shared" si="8"/>
        <v>-1.0002866014056067</v>
      </c>
      <c r="AB62" s="11" t="e">
        <f t="shared" si="9"/>
        <v>#DIV/0!</v>
      </c>
      <c r="AC62" s="28"/>
    </row>
    <row r="63" spans="1:29" x14ac:dyDescent="0.3">
      <c r="A63" s="80">
        <v>45014</v>
      </c>
      <c r="B63" s="35">
        <v>22.043274316260238</v>
      </c>
      <c r="C63" s="35">
        <v>4.9350902268451513</v>
      </c>
      <c r="D63" s="3">
        <v>3016852.0706132054</v>
      </c>
      <c r="E63" s="3">
        <v>6626886.0887915958</v>
      </c>
      <c r="F63" s="3">
        <v>6845389.0783998016</v>
      </c>
      <c r="G63" s="65">
        <v>750</v>
      </c>
      <c r="H63" s="35">
        <v>83.98</v>
      </c>
      <c r="I63" s="3">
        <v>464.67</v>
      </c>
      <c r="J63" s="11">
        <v>2.4323809989691516</v>
      </c>
      <c r="K63" s="11">
        <v>4.6266666666666678</v>
      </c>
      <c r="L63" s="35">
        <v>5278095</v>
      </c>
      <c r="M63" s="76">
        <v>-78750.050186935201</v>
      </c>
      <c r="N63" s="76">
        <v>51242151.206997</v>
      </c>
      <c r="O63" s="76">
        <f t="shared" si="0"/>
        <v>9.0667730046198006E-2</v>
      </c>
      <c r="P63" s="35">
        <f t="shared" si="1"/>
        <v>-2.1942856676975162</v>
      </c>
      <c r="Q63" s="78">
        <f t="shared" si="2"/>
        <v>0.10300299413033401</v>
      </c>
      <c r="R63" s="76">
        <f t="shared" si="3"/>
        <v>5.8874422707711406E-2</v>
      </c>
      <c r="S63" s="76">
        <f t="shared" si="4"/>
        <v>0.12932490015927961</v>
      </c>
      <c r="T63" s="76">
        <f t="shared" si="5"/>
        <v>0.13358902616612003</v>
      </c>
      <c r="U63" s="76">
        <v>-50809.82534553211</v>
      </c>
      <c r="V63" s="76">
        <v>0.99929503832426203</v>
      </c>
      <c r="W63" s="11" t="e">
        <f t="shared" si="10"/>
        <v>#DIV/0!</v>
      </c>
      <c r="X63" s="11" t="e">
        <f t="shared" si="11"/>
        <v>#DIV/0!</v>
      </c>
      <c r="Y63" s="11" t="e">
        <f t="shared" si="6"/>
        <v>#DIV/0!</v>
      </c>
      <c r="Z63" s="11">
        <f t="shared" si="7"/>
        <v>-9.9156308134452681E-4</v>
      </c>
      <c r="AA63" s="11">
        <f t="shared" si="8"/>
        <v>-1.0002866014056067</v>
      </c>
      <c r="AB63" s="11" t="e">
        <f t="shared" si="9"/>
        <v>#DIV/0!</v>
      </c>
      <c r="AC63" s="28"/>
    </row>
    <row r="64" spans="1:29" x14ac:dyDescent="0.3">
      <c r="A64" s="80">
        <v>45015</v>
      </c>
      <c r="B64" s="35">
        <v>22.043274316260238</v>
      </c>
      <c r="C64" s="35">
        <v>4.9350902268451513</v>
      </c>
      <c r="D64" s="3">
        <v>3016852.0706132054</v>
      </c>
      <c r="E64" s="3">
        <v>6626886.0887915958</v>
      </c>
      <c r="F64" s="3">
        <v>6845389.0783998016</v>
      </c>
      <c r="G64" s="65">
        <v>750</v>
      </c>
      <c r="H64" s="35">
        <v>83.98</v>
      </c>
      <c r="I64" s="3">
        <v>464.67</v>
      </c>
      <c r="J64" s="11">
        <v>2.4323809989691516</v>
      </c>
      <c r="K64" s="11">
        <v>4.6266666666666678</v>
      </c>
      <c r="L64" s="35">
        <v>5278095</v>
      </c>
      <c r="M64" s="76">
        <v>-78750.050186935201</v>
      </c>
      <c r="N64" s="76">
        <v>51242151.206997</v>
      </c>
      <c r="O64" s="76">
        <f t="shared" si="0"/>
        <v>9.0667730046198006E-2</v>
      </c>
      <c r="P64" s="35">
        <f t="shared" si="1"/>
        <v>-2.1942856676975162</v>
      </c>
      <c r="Q64" s="78">
        <f t="shared" si="2"/>
        <v>0.10300299413033401</v>
      </c>
      <c r="R64" s="76">
        <f t="shared" si="3"/>
        <v>5.8874422707711406E-2</v>
      </c>
      <c r="S64" s="76">
        <f t="shared" si="4"/>
        <v>0.12932490015927961</v>
      </c>
      <c r="T64" s="76">
        <f t="shared" si="5"/>
        <v>0.13358902616612003</v>
      </c>
      <c r="U64" s="76">
        <v>-50809.82534553211</v>
      </c>
      <c r="V64" s="76">
        <v>0.99929503832426203</v>
      </c>
      <c r="W64" s="11" t="e">
        <f t="shared" si="10"/>
        <v>#DIV/0!</v>
      </c>
      <c r="X64" s="11" t="e">
        <f t="shared" si="11"/>
        <v>#DIV/0!</v>
      </c>
      <c r="Y64" s="11" t="e">
        <f t="shared" si="6"/>
        <v>#DIV/0!</v>
      </c>
      <c r="Z64" s="11">
        <f t="shared" si="7"/>
        <v>-9.9156308134452681E-4</v>
      </c>
      <c r="AA64" s="11">
        <f t="shared" si="8"/>
        <v>-1.0002866014056067</v>
      </c>
      <c r="AB64" s="11" t="e">
        <f t="shared" si="9"/>
        <v>#DIV/0!</v>
      </c>
      <c r="AC64" s="28"/>
    </row>
    <row r="65" spans="1:29" x14ac:dyDescent="0.3">
      <c r="A65" s="80">
        <v>45016</v>
      </c>
      <c r="B65" s="35">
        <v>22.043274316260238</v>
      </c>
      <c r="C65" s="35">
        <v>4.9350902268451513</v>
      </c>
      <c r="D65" s="3">
        <v>3016852.0706132054</v>
      </c>
      <c r="E65" s="3">
        <v>6626886.0887915958</v>
      </c>
      <c r="F65" s="3">
        <v>6845389.0783998016</v>
      </c>
      <c r="G65" s="65">
        <v>750</v>
      </c>
      <c r="H65" s="35">
        <v>83.98</v>
      </c>
      <c r="I65" s="3">
        <v>464.67</v>
      </c>
      <c r="J65" s="11">
        <v>2.4323809989691516</v>
      </c>
      <c r="K65" s="11">
        <v>4.6266666666666678</v>
      </c>
      <c r="L65" s="35">
        <v>5278095</v>
      </c>
      <c r="M65" s="76">
        <v>-78750.050186935201</v>
      </c>
      <c r="N65" s="76">
        <v>51242151.206997</v>
      </c>
      <c r="O65" s="76">
        <f t="shared" si="0"/>
        <v>9.0667730046198006E-2</v>
      </c>
      <c r="P65" s="35">
        <f t="shared" si="1"/>
        <v>-2.1942856676975162</v>
      </c>
      <c r="Q65" s="78">
        <f t="shared" si="2"/>
        <v>0.10300299413033401</v>
      </c>
      <c r="R65" s="76">
        <f t="shared" si="3"/>
        <v>5.8874422707711406E-2</v>
      </c>
      <c r="S65" s="76">
        <f t="shared" si="4"/>
        <v>0.12932490015927961</v>
      </c>
      <c r="T65" s="76">
        <f t="shared" si="5"/>
        <v>0.13358902616612003</v>
      </c>
      <c r="U65" s="76">
        <v>-50809.82534553211</v>
      </c>
      <c r="V65" s="76">
        <v>0.99929503832426203</v>
      </c>
      <c r="W65" s="11" t="e">
        <f t="shared" si="10"/>
        <v>#DIV/0!</v>
      </c>
      <c r="X65" s="11" t="e">
        <f t="shared" si="11"/>
        <v>#DIV/0!</v>
      </c>
      <c r="Y65" s="11" t="e">
        <f t="shared" si="6"/>
        <v>#DIV/0!</v>
      </c>
      <c r="Z65" s="11">
        <f t="shared" si="7"/>
        <v>-9.9156308134452681E-4</v>
      </c>
      <c r="AA65" s="11">
        <f t="shared" si="8"/>
        <v>-1.0002866014056067</v>
      </c>
      <c r="AB65" s="11" t="e">
        <f t="shared" si="9"/>
        <v>#DIV/0!</v>
      </c>
      <c r="AC65" s="28"/>
    </row>
    <row r="66" spans="1:29" x14ac:dyDescent="0.3">
      <c r="A66" s="80">
        <v>45019</v>
      </c>
      <c r="B66" s="35">
        <v>22.222246534689049</v>
      </c>
      <c r="C66" s="35">
        <v>4.9410591347951893</v>
      </c>
      <c r="D66" s="3">
        <v>5751865.3234524056</v>
      </c>
      <c r="E66" s="3">
        <v>6585587.0728144413</v>
      </c>
      <c r="F66" s="3">
        <v>6640217.1183062848</v>
      </c>
      <c r="G66" s="65">
        <v>750</v>
      </c>
      <c r="H66" s="35">
        <v>80.149850000000001</v>
      </c>
      <c r="I66" s="3">
        <v>469.5</v>
      </c>
      <c r="J66" s="11">
        <v>4.1938517861590263</v>
      </c>
      <c r="K66" s="11">
        <v>5.0733333333333333</v>
      </c>
      <c r="L66" s="35">
        <v>4114168</v>
      </c>
      <c r="M66" s="76">
        <v>-79884.918789293297</v>
      </c>
      <c r="N66" s="76">
        <v>52103927.131698906</v>
      </c>
      <c r="O66" s="76">
        <f t="shared" si="0"/>
        <v>8.9168125866580433E-2</v>
      </c>
      <c r="P66" s="35">
        <f t="shared" si="1"/>
        <v>-0.87948154717430693</v>
      </c>
      <c r="Q66" s="78">
        <f t="shared" si="2"/>
        <v>7.8960804424606013E-2</v>
      </c>
      <c r="R66" s="76">
        <f t="shared" si="3"/>
        <v>0.11039216504571485</v>
      </c>
      <c r="S66" s="76">
        <f t="shared" si="4"/>
        <v>0.126393295771518</v>
      </c>
      <c r="T66" s="76">
        <f t="shared" si="5"/>
        <v>0.12744177807408533</v>
      </c>
      <c r="U66" s="76">
        <v>413550.80596213904</v>
      </c>
      <c r="V66" s="76">
        <v>-0.32748281553703101</v>
      </c>
      <c r="W66" s="11">
        <f t="shared" si="10"/>
        <v>-0.59955316814997606</v>
      </c>
      <c r="X66" s="11">
        <f t="shared" si="11"/>
        <v>-2.8834828558219687</v>
      </c>
      <c r="Y66" s="11">
        <f t="shared" si="6"/>
        <v>0.15311527767546487</v>
      </c>
      <c r="Z66" s="11">
        <f t="shared" si="7"/>
        <v>7.9370371626084901E-3</v>
      </c>
      <c r="AA66" s="11">
        <f t="shared" si="8"/>
        <v>0.33541985269963948</v>
      </c>
      <c r="AB66" s="11">
        <f t="shared" si="9"/>
        <v>2.1906360866913479</v>
      </c>
      <c r="AC66" s="28"/>
    </row>
    <row r="67" spans="1:29" x14ac:dyDescent="0.3">
      <c r="A67" s="80">
        <v>45020</v>
      </c>
      <c r="B67" s="35">
        <v>22.222246534689049</v>
      </c>
      <c r="C67" s="35">
        <v>4.9410591347951893</v>
      </c>
      <c r="D67" s="3">
        <v>5751865.3234524056</v>
      </c>
      <c r="E67" s="3">
        <v>6585587.0728144413</v>
      </c>
      <c r="F67" s="3">
        <v>6640217.1183062848</v>
      </c>
      <c r="G67" s="65">
        <v>750</v>
      </c>
      <c r="H67" s="35">
        <v>80.149850000000001</v>
      </c>
      <c r="I67" s="3">
        <v>472.5</v>
      </c>
      <c r="J67" s="11">
        <v>4.1938517861590263</v>
      </c>
      <c r="K67" s="11">
        <v>5.0733333333333333</v>
      </c>
      <c r="L67" s="35">
        <v>4114168</v>
      </c>
      <c r="M67" s="76">
        <v>-79884.918789293297</v>
      </c>
      <c r="N67" s="76">
        <v>52103927.131698906</v>
      </c>
      <c r="O67" s="76">
        <f t="shared" si="0"/>
        <v>8.9168125866580433E-2</v>
      </c>
      <c r="P67" s="35">
        <f t="shared" ref="P67:P121" si="12">J67-K67</f>
        <v>-0.87948154717430693</v>
      </c>
      <c r="Q67" s="78">
        <f t="shared" ref="Q67:Q120" si="13">L67/N67</f>
        <v>7.8960804424606013E-2</v>
      </c>
      <c r="R67" s="76">
        <f t="shared" ref="R67:R121" si="14">D67/N67</f>
        <v>0.11039216504571485</v>
      </c>
      <c r="S67" s="76">
        <f t="shared" ref="S67:S121" si="15">E67/N67</f>
        <v>0.126393295771518</v>
      </c>
      <c r="T67" s="76">
        <f t="shared" ref="T67:T121" si="16">F67/N67</f>
        <v>0.12744177807408533</v>
      </c>
      <c r="U67" s="76">
        <v>413550.80596213904</v>
      </c>
      <c r="V67" s="76">
        <v>-0.32748281553703101</v>
      </c>
      <c r="W67" s="11">
        <f t="shared" si="10"/>
        <v>0</v>
      </c>
      <c r="X67" s="11">
        <f t="shared" si="11"/>
        <v>0</v>
      </c>
      <c r="Y67" s="11">
        <f t="shared" ref="Y67:Y130" si="17">(W67*S67)/((X67-1)*T67)</f>
        <v>0</v>
      </c>
      <c r="Z67" s="11">
        <f t="shared" ref="Z67:Z130" si="18">U67/N67</f>
        <v>7.9370371626084901E-3</v>
      </c>
      <c r="AA67" s="11">
        <f t="shared" ref="AA67:AA130" si="19">Z67-V67</f>
        <v>0.33541985269963948</v>
      </c>
      <c r="AB67" s="11" t="e">
        <f t="shared" ref="AB67:AB130" si="20">AA67/Y67</f>
        <v>#DIV/0!</v>
      </c>
      <c r="AC67" s="28"/>
    </row>
    <row r="68" spans="1:29" x14ac:dyDescent="0.3">
      <c r="A68" s="80">
        <v>45021</v>
      </c>
      <c r="B68" s="35">
        <v>22.222246534689049</v>
      </c>
      <c r="C68" s="35">
        <v>4.9410591347951893</v>
      </c>
      <c r="D68" s="3">
        <v>5751865.3234524056</v>
      </c>
      <c r="E68" s="3">
        <v>6585587.0728144413</v>
      </c>
      <c r="F68" s="3">
        <v>6640217.1183062848</v>
      </c>
      <c r="G68" s="65">
        <v>750</v>
      </c>
      <c r="H68" s="35">
        <v>80.149850000000001</v>
      </c>
      <c r="I68" s="3">
        <v>471.67</v>
      </c>
      <c r="J68" s="11">
        <v>4.1938517861590263</v>
      </c>
      <c r="K68" s="11">
        <v>5.0733333333333333</v>
      </c>
      <c r="L68" s="35">
        <v>4114168</v>
      </c>
      <c r="M68" s="76">
        <v>-79884.918789293297</v>
      </c>
      <c r="N68" s="76">
        <v>52103927.131698906</v>
      </c>
      <c r="O68" s="76">
        <f t="shared" ref="O68:O131" si="21">(E120+F120)/N68</f>
        <v>8.9168125866580433E-2</v>
      </c>
      <c r="P68" s="35">
        <f t="shared" si="12"/>
        <v>-0.87948154717430693</v>
      </c>
      <c r="Q68" s="78">
        <f t="shared" si="13"/>
        <v>7.8960804424606013E-2</v>
      </c>
      <c r="R68" s="76">
        <f t="shared" si="14"/>
        <v>0.11039216504571485</v>
      </c>
      <c r="S68" s="76">
        <f t="shared" si="15"/>
        <v>0.126393295771518</v>
      </c>
      <c r="T68" s="76">
        <f t="shared" si="16"/>
        <v>0.12744177807408533</v>
      </c>
      <c r="U68" s="76">
        <v>413550.80596213904</v>
      </c>
      <c r="V68" s="76">
        <v>-0.32748281553703101</v>
      </c>
      <c r="W68" s="11">
        <f t="shared" ref="W68:W103" si="22">(E68/E67-1)/(I68/I67-1)</f>
        <v>0</v>
      </c>
      <c r="X68" s="11">
        <f t="shared" ref="X68:X103" si="23">(F68/F67-1)/(I68/I67-1)</f>
        <v>0</v>
      </c>
      <c r="Y68" s="11">
        <f t="shared" si="17"/>
        <v>0</v>
      </c>
      <c r="Z68" s="11">
        <f t="shared" si="18"/>
        <v>7.9370371626084901E-3</v>
      </c>
      <c r="AA68" s="11">
        <f t="shared" si="19"/>
        <v>0.33541985269963948</v>
      </c>
      <c r="AB68" s="11" t="e">
        <f t="shared" si="20"/>
        <v>#DIV/0!</v>
      </c>
      <c r="AC68" s="28"/>
    </row>
    <row r="69" spans="1:29" x14ac:dyDescent="0.3">
      <c r="A69" s="80">
        <v>45022</v>
      </c>
      <c r="B69" s="35">
        <v>22.222246534689049</v>
      </c>
      <c r="C69" s="35">
        <v>4.9410591347951893</v>
      </c>
      <c r="D69" s="3">
        <v>5751865.3234524056</v>
      </c>
      <c r="E69" s="3">
        <v>6585587.0728144413</v>
      </c>
      <c r="F69" s="3">
        <v>6640217.1183062848</v>
      </c>
      <c r="G69" s="65">
        <v>750</v>
      </c>
      <c r="H69" s="35">
        <v>80.149850000000001</v>
      </c>
      <c r="I69" s="3">
        <v>664.04</v>
      </c>
      <c r="J69" s="11">
        <v>4.1938517861590263</v>
      </c>
      <c r="K69" s="11">
        <v>5.0733333333333333</v>
      </c>
      <c r="L69" s="35">
        <v>4114168</v>
      </c>
      <c r="M69" s="76">
        <v>-79884.918789293297</v>
      </c>
      <c r="N69" s="76">
        <v>52103927.131698906</v>
      </c>
      <c r="O69" s="76">
        <f t="shared" si="21"/>
        <v>8.9168125866580433E-2</v>
      </c>
      <c r="P69" s="35">
        <f t="shared" si="12"/>
        <v>-0.87948154717430693</v>
      </c>
      <c r="Q69" s="78">
        <f t="shared" si="13"/>
        <v>7.8960804424606013E-2</v>
      </c>
      <c r="R69" s="76">
        <f t="shared" si="14"/>
        <v>0.11039216504571485</v>
      </c>
      <c r="S69" s="76">
        <f t="shared" si="15"/>
        <v>0.126393295771518</v>
      </c>
      <c r="T69" s="76">
        <f t="shared" si="16"/>
        <v>0.12744177807408533</v>
      </c>
      <c r="U69" s="76">
        <v>413550.80596213904</v>
      </c>
      <c r="V69" s="76">
        <v>-0.32748281553703101</v>
      </c>
      <c r="W69" s="11">
        <f t="shared" si="22"/>
        <v>0</v>
      </c>
      <c r="X69" s="11">
        <f t="shared" si="23"/>
        <v>0</v>
      </c>
      <c r="Y69" s="11">
        <f t="shared" si="17"/>
        <v>0</v>
      </c>
      <c r="Z69" s="11">
        <f t="shared" si="18"/>
        <v>7.9370371626084901E-3</v>
      </c>
      <c r="AA69" s="11">
        <f t="shared" si="19"/>
        <v>0.33541985269963948</v>
      </c>
      <c r="AB69" s="11" t="e">
        <f t="shared" si="20"/>
        <v>#DIV/0!</v>
      </c>
      <c r="AC69" s="28"/>
    </row>
    <row r="70" spans="1:29" x14ac:dyDescent="0.3">
      <c r="A70" s="80">
        <v>45027</v>
      </c>
      <c r="B70" s="35">
        <v>22.222246534689049</v>
      </c>
      <c r="C70" s="35">
        <v>4.9410591347951893</v>
      </c>
      <c r="D70" s="3">
        <v>5751865.3234524056</v>
      </c>
      <c r="E70" s="3">
        <v>6585587.0728144413</v>
      </c>
      <c r="F70" s="3">
        <v>6640217.1183062848</v>
      </c>
      <c r="G70" s="65">
        <v>750</v>
      </c>
      <c r="H70" s="35">
        <v>80.149850000000001</v>
      </c>
      <c r="I70" s="3">
        <v>702.19</v>
      </c>
      <c r="J70" s="11">
        <v>4.1938517861590263</v>
      </c>
      <c r="K70" s="11">
        <v>5.0733333333333333</v>
      </c>
      <c r="L70" s="35">
        <v>4114168</v>
      </c>
      <c r="M70" s="76">
        <v>-79884.918789293297</v>
      </c>
      <c r="N70" s="76">
        <v>52103927.131698906</v>
      </c>
      <c r="O70" s="76">
        <f t="shared" si="21"/>
        <v>0.1175502311424884</v>
      </c>
      <c r="P70" s="35">
        <f t="shared" si="12"/>
        <v>-0.87948154717430693</v>
      </c>
      <c r="Q70" s="78">
        <f t="shared" si="13"/>
        <v>7.8960804424606013E-2</v>
      </c>
      <c r="R70" s="76">
        <f t="shared" si="14"/>
        <v>0.11039216504571485</v>
      </c>
      <c r="S70" s="76">
        <f t="shared" si="15"/>
        <v>0.126393295771518</v>
      </c>
      <c r="T70" s="76">
        <f t="shared" si="16"/>
        <v>0.12744177807408533</v>
      </c>
      <c r="U70" s="76">
        <v>413550.80596213904</v>
      </c>
      <c r="V70" s="76">
        <v>-0.32748281553703101</v>
      </c>
      <c r="W70" s="11">
        <f t="shared" si="22"/>
        <v>0</v>
      </c>
      <c r="X70" s="11">
        <f t="shared" si="23"/>
        <v>0</v>
      </c>
      <c r="Y70" s="11">
        <f t="shared" si="17"/>
        <v>0</v>
      </c>
      <c r="Z70" s="11">
        <f t="shared" si="18"/>
        <v>7.9370371626084901E-3</v>
      </c>
      <c r="AA70" s="11">
        <f t="shared" si="19"/>
        <v>0.33541985269963948</v>
      </c>
      <c r="AB70" s="11" t="e">
        <f t="shared" si="20"/>
        <v>#DIV/0!</v>
      </c>
      <c r="AC70" s="28"/>
    </row>
    <row r="71" spans="1:29" x14ac:dyDescent="0.3">
      <c r="A71" s="80">
        <v>45028</v>
      </c>
      <c r="B71" s="35">
        <v>22.222246534689049</v>
      </c>
      <c r="C71" s="35">
        <v>4.9410591347951893</v>
      </c>
      <c r="D71" s="3">
        <v>5751865.3234524056</v>
      </c>
      <c r="E71" s="3">
        <v>6585587.0728144413</v>
      </c>
      <c r="F71" s="3">
        <v>6640217.1183062848</v>
      </c>
      <c r="G71" s="65">
        <v>745</v>
      </c>
      <c r="H71" s="35">
        <v>80.149850000000001</v>
      </c>
      <c r="I71" s="3">
        <v>663.04</v>
      </c>
      <c r="J71" s="11">
        <v>4.1938517861590263</v>
      </c>
      <c r="K71" s="11">
        <v>5.0733333333333333</v>
      </c>
      <c r="L71" s="35">
        <v>4114168</v>
      </c>
      <c r="M71" s="76">
        <v>-79884.918789293297</v>
      </c>
      <c r="N71" s="76">
        <v>52103927.131698906</v>
      </c>
      <c r="O71" s="76">
        <f t="shared" si="21"/>
        <v>0.1175502311424884</v>
      </c>
      <c r="P71" s="35">
        <f t="shared" si="12"/>
        <v>-0.87948154717430693</v>
      </c>
      <c r="Q71" s="78">
        <f t="shared" si="13"/>
        <v>7.8960804424606013E-2</v>
      </c>
      <c r="R71" s="76">
        <f t="shared" si="14"/>
        <v>0.11039216504571485</v>
      </c>
      <c r="S71" s="76">
        <f t="shared" si="15"/>
        <v>0.126393295771518</v>
      </c>
      <c r="T71" s="76">
        <f t="shared" si="16"/>
        <v>0.12744177807408533</v>
      </c>
      <c r="U71" s="76">
        <v>413550.80596213904</v>
      </c>
      <c r="V71" s="76">
        <v>-0.32748281553703101</v>
      </c>
      <c r="W71" s="11">
        <f t="shared" si="22"/>
        <v>0</v>
      </c>
      <c r="X71" s="11">
        <f t="shared" si="23"/>
        <v>0</v>
      </c>
      <c r="Y71" s="11">
        <f t="shared" si="17"/>
        <v>0</v>
      </c>
      <c r="Z71" s="11">
        <f t="shared" si="18"/>
        <v>7.9370371626084901E-3</v>
      </c>
      <c r="AA71" s="11">
        <f t="shared" si="19"/>
        <v>0.33541985269963948</v>
      </c>
      <c r="AB71" s="11" t="e">
        <f t="shared" si="20"/>
        <v>#DIV/0!</v>
      </c>
      <c r="AC71" s="28"/>
    </row>
    <row r="72" spans="1:29" x14ac:dyDescent="0.3">
      <c r="A72" s="80">
        <v>45029</v>
      </c>
      <c r="B72" s="35">
        <v>22.222246534689049</v>
      </c>
      <c r="C72" s="35">
        <v>4.9410591347951893</v>
      </c>
      <c r="D72" s="3">
        <v>5751865.3234524056</v>
      </c>
      <c r="E72" s="3">
        <v>6585587.0728144413</v>
      </c>
      <c r="F72" s="3">
        <v>6640217.1183062848</v>
      </c>
      <c r="G72" s="65">
        <v>740</v>
      </c>
      <c r="H72" s="35">
        <v>80.149850000000001</v>
      </c>
      <c r="I72" s="3">
        <v>770.38</v>
      </c>
      <c r="J72" s="11">
        <v>4.1938517861590263</v>
      </c>
      <c r="K72" s="11">
        <v>5.0733333333333333</v>
      </c>
      <c r="L72" s="35">
        <v>4114168</v>
      </c>
      <c r="M72" s="76">
        <v>-79884.918789293297</v>
      </c>
      <c r="N72" s="76">
        <v>52103927.131698906</v>
      </c>
      <c r="O72" s="76">
        <f t="shared" si="21"/>
        <v>0.1175502311424884</v>
      </c>
      <c r="P72" s="35">
        <f t="shared" si="12"/>
        <v>-0.87948154717430693</v>
      </c>
      <c r="Q72" s="78">
        <f t="shared" si="13"/>
        <v>7.8960804424606013E-2</v>
      </c>
      <c r="R72" s="76">
        <f t="shared" si="14"/>
        <v>0.11039216504571485</v>
      </c>
      <c r="S72" s="76">
        <f t="shared" si="15"/>
        <v>0.126393295771518</v>
      </c>
      <c r="T72" s="76">
        <f t="shared" si="16"/>
        <v>0.12744177807408533</v>
      </c>
      <c r="U72" s="76">
        <v>413550.80596213904</v>
      </c>
      <c r="V72" s="76">
        <v>-0.32748281553703101</v>
      </c>
      <c r="W72" s="11">
        <f t="shared" si="22"/>
        <v>0</v>
      </c>
      <c r="X72" s="11">
        <f t="shared" si="23"/>
        <v>0</v>
      </c>
      <c r="Y72" s="11">
        <f t="shared" si="17"/>
        <v>0</v>
      </c>
      <c r="Z72" s="11">
        <f t="shared" si="18"/>
        <v>7.9370371626084901E-3</v>
      </c>
      <c r="AA72" s="11">
        <f t="shared" si="19"/>
        <v>0.33541985269963948</v>
      </c>
      <c r="AB72" s="11" t="e">
        <f t="shared" si="20"/>
        <v>#DIV/0!</v>
      </c>
      <c r="AC72" s="28"/>
    </row>
    <row r="73" spans="1:29" x14ac:dyDescent="0.3">
      <c r="A73" s="80">
        <v>45030</v>
      </c>
      <c r="B73" s="35">
        <v>22.222246534689049</v>
      </c>
      <c r="C73" s="35">
        <v>4.9410591347951893</v>
      </c>
      <c r="D73" s="3">
        <v>5751865.3234524056</v>
      </c>
      <c r="E73" s="3">
        <v>6585587.0728144413</v>
      </c>
      <c r="F73" s="3">
        <v>6640217.1183062848</v>
      </c>
      <c r="G73" s="65">
        <v>740</v>
      </c>
      <c r="H73" s="35">
        <v>80.149850000000001</v>
      </c>
      <c r="I73" s="3">
        <v>756.61</v>
      </c>
      <c r="J73" s="11">
        <v>4.1938517861590263</v>
      </c>
      <c r="K73" s="11">
        <v>5.0733333333333333</v>
      </c>
      <c r="L73" s="35">
        <v>4114168</v>
      </c>
      <c r="M73" s="76">
        <v>-79884.918789293297</v>
      </c>
      <c r="N73" s="76">
        <v>52103927.131698906</v>
      </c>
      <c r="O73" s="76">
        <f t="shared" si="21"/>
        <v>0.1175502311424884</v>
      </c>
      <c r="P73" s="35">
        <f t="shared" si="12"/>
        <v>-0.87948154717430693</v>
      </c>
      <c r="Q73" s="78">
        <f t="shared" si="13"/>
        <v>7.8960804424606013E-2</v>
      </c>
      <c r="R73" s="76">
        <f t="shared" si="14"/>
        <v>0.11039216504571485</v>
      </c>
      <c r="S73" s="76">
        <f t="shared" si="15"/>
        <v>0.126393295771518</v>
      </c>
      <c r="T73" s="76">
        <f t="shared" si="16"/>
        <v>0.12744177807408533</v>
      </c>
      <c r="U73" s="76">
        <v>413550.80596213904</v>
      </c>
      <c r="V73" s="76">
        <v>-0.32748281553703101</v>
      </c>
      <c r="W73" s="11">
        <f t="shared" si="22"/>
        <v>0</v>
      </c>
      <c r="X73" s="11">
        <f t="shared" si="23"/>
        <v>0</v>
      </c>
      <c r="Y73" s="11">
        <f t="shared" si="17"/>
        <v>0</v>
      </c>
      <c r="Z73" s="11">
        <f t="shared" si="18"/>
        <v>7.9370371626084901E-3</v>
      </c>
      <c r="AA73" s="11">
        <f t="shared" si="19"/>
        <v>0.33541985269963948</v>
      </c>
      <c r="AB73" s="11" t="e">
        <f t="shared" si="20"/>
        <v>#DIV/0!</v>
      </c>
      <c r="AC73" s="28"/>
    </row>
    <row r="74" spans="1:29" x14ac:dyDescent="0.3">
      <c r="A74" s="80">
        <v>45033</v>
      </c>
      <c r="B74" s="35">
        <v>22.222246534689049</v>
      </c>
      <c r="C74" s="35">
        <v>4.9410591347951893</v>
      </c>
      <c r="D74" s="3">
        <v>5751865.3234524056</v>
      </c>
      <c r="E74" s="3">
        <v>6585587.0728144413</v>
      </c>
      <c r="F74" s="3">
        <v>6640217.1183062848</v>
      </c>
      <c r="G74" s="65">
        <v>740</v>
      </c>
      <c r="H74" s="35">
        <v>80.149850000000001</v>
      </c>
      <c r="I74" s="3">
        <v>763.17</v>
      </c>
      <c r="J74" s="11">
        <v>4.1938517861590263</v>
      </c>
      <c r="K74" s="11">
        <v>5.0733333333333333</v>
      </c>
      <c r="L74" s="35">
        <v>4114168</v>
      </c>
      <c r="M74" s="76">
        <v>-79884.918789293297</v>
      </c>
      <c r="N74" s="76">
        <v>52103927.131698906</v>
      </c>
      <c r="O74" s="76">
        <f t="shared" si="21"/>
        <v>0.1175502311424884</v>
      </c>
      <c r="P74" s="35">
        <f t="shared" si="12"/>
        <v>-0.87948154717430693</v>
      </c>
      <c r="Q74" s="78">
        <f t="shared" si="13"/>
        <v>7.8960804424606013E-2</v>
      </c>
      <c r="R74" s="76">
        <f t="shared" si="14"/>
        <v>0.11039216504571485</v>
      </c>
      <c r="S74" s="76">
        <f t="shared" si="15"/>
        <v>0.126393295771518</v>
      </c>
      <c r="T74" s="76">
        <f t="shared" si="16"/>
        <v>0.12744177807408533</v>
      </c>
      <c r="U74" s="76">
        <v>413550.80596213904</v>
      </c>
      <c r="V74" s="76">
        <v>-0.32748281553703101</v>
      </c>
      <c r="W74" s="11">
        <f t="shared" si="22"/>
        <v>0</v>
      </c>
      <c r="X74" s="11">
        <f t="shared" si="23"/>
        <v>0</v>
      </c>
      <c r="Y74" s="11">
        <f t="shared" si="17"/>
        <v>0</v>
      </c>
      <c r="Z74" s="11">
        <f t="shared" si="18"/>
        <v>7.9370371626084901E-3</v>
      </c>
      <c r="AA74" s="11">
        <f t="shared" si="19"/>
        <v>0.33541985269963948</v>
      </c>
      <c r="AB74" s="11" t="e">
        <f t="shared" si="20"/>
        <v>#DIV/0!</v>
      </c>
      <c r="AC74" s="28"/>
    </row>
    <row r="75" spans="1:29" x14ac:dyDescent="0.3">
      <c r="A75" s="80">
        <v>45034</v>
      </c>
      <c r="B75" s="35">
        <v>22.222246534689049</v>
      </c>
      <c r="C75" s="35">
        <v>4.9410591347951893</v>
      </c>
      <c r="D75" s="3">
        <v>5751865.3234524056</v>
      </c>
      <c r="E75" s="3">
        <v>6585587.0728144413</v>
      </c>
      <c r="F75" s="3">
        <v>6640217.1183062848</v>
      </c>
      <c r="G75" s="65">
        <v>740</v>
      </c>
      <c r="H75" s="35">
        <v>80.149850000000001</v>
      </c>
      <c r="I75" s="3">
        <v>765.13</v>
      </c>
      <c r="J75" s="11">
        <v>4.1938517861590263</v>
      </c>
      <c r="K75" s="11">
        <v>5.0733333333333333</v>
      </c>
      <c r="L75" s="35">
        <v>4114168</v>
      </c>
      <c r="M75" s="76">
        <v>-79884.918789293297</v>
      </c>
      <c r="N75" s="76">
        <v>52103927.131698906</v>
      </c>
      <c r="O75" s="76">
        <f t="shared" si="21"/>
        <v>0.1175502311424884</v>
      </c>
      <c r="P75" s="35">
        <f t="shared" si="12"/>
        <v>-0.87948154717430693</v>
      </c>
      <c r="Q75" s="78">
        <f t="shared" si="13"/>
        <v>7.8960804424606013E-2</v>
      </c>
      <c r="R75" s="76">
        <f t="shared" si="14"/>
        <v>0.11039216504571485</v>
      </c>
      <c r="S75" s="76">
        <f t="shared" si="15"/>
        <v>0.126393295771518</v>
      </c>
      <c r="T75" s="76">
        <f t="shared" si="16"/>
        <v>0.12744177807408533</v>
      </c>
      <c r="U75" s="76">
        <v>413550.80596213904</v>
      </c>
      <c r="V75" s="76">
        <v>-0.32748281553703101</v>
      </c>
      <c r="W75" s="11">
        <f t="shared" si="22"/>
        <v>0</v>
      </c>
      <c r="X75" s="11">
        <f t="shared" si="23"/>
        <v>0</v>
      </c>
      <c r="Y75" s="11">
        <f t="shared" si="17"/>
        <v>0</v>
      </c>
      <c r="Z75" s="11">
        <f t="shared" si="18"/>
        <v>7.9370371626084901E-3</v>
      </c>
      <c r="AA75" s="11">
        <f t="shared" si="19"/>
        <v>0.33541985269963948</v>
      </c>
      <c r="AB75" s="11" t="e">
        <f t="shared" si="20"/>
        <v>#DIV/0!</v>
      </c>
      <c r="AC75" s="28"/>
    </row>
    <row r="76" spans="1:29" x14ac:dyDescent="0.3">
      <c r="A76" s="80">
        <v>45035</v>
      </c>
      <c r="B76" s="35">
        <v>22.222246534689049</v>
      </c>
      <c r="C76" s="35">
        <v>4.9410591347951893</v>
      </c>
      <c r="D76" s="3">
        <v>5751865.3234524056</v>
      </c>
      <c r="E76" s="3">
        <v>6585587.0728144413</v>
      </c>
      <c r="F76" s="3">
        <v>6640217.1183062848</v>
      </c>
      <c r="G76" s="65">
        <v>740</v>
      </c>
      <c r="H76" s="35">
        <v>80.149850000000001</v>
      </c>
      <c r="I76" s="3">
        <v>770.17</v>
      </c>
      <c r="J76" s="11">
        <v>4.1938517861590263</v>
      </c>
      <c r="K76" s="11">
        <v>5.0733333333333333</v>
      </c>
      <c r="L76" s="35">
        <v>4114168</v>
      </c>
      <c r="M76" s="76">
        <v>-79884.918789293297</v>
      </c>
      <c r="N76" s="76">
        <v>52103927.131698906</v>
      </c>
      <c r="O76" s="76">
        <f t="shared" si="21"/>
        <v>0.1175502311424884</v>
      </c>
      <c r="P76" s="35">
        <f t="shared" si="12"/>
        <v>-0.87948154717430693</v>
      </c>
      <c r="Q76" s="78">
        <f t="shared" si="13"/>
        <v>7.8960804424606013E-2</v>
      </c>
      <c r="R76" s="76">
        <f t="shared" si="14"/>
        <v>0.11039216504571485</v>
      </c>
      <c r="S76" s="76">
        <f t="shared" si="15"/>
        <v>0.126393295771518</v>
      </c>
      <c r="T76" s="76">
        <f t="shared" si="16"/>
        <v>0.12744177807408533</v>
      </c>
      <c r="U76" s="76">
        <v>413550.80596213904</v>
      </c>
      <c r="V76" s="76">
        <v>-0.32748281553703101</v>
      </c>
      <c r="W76" s="11">
        <f t="shared" si="22"/>
        <v>0</v>
      </c>
      <c r="X76" s="11">
        <f t="shared" si="23"/>
        <v>0</v>
      </c>
      <c r="Y76" s="11">
        <f t="shared" si="17"/>
        <v>0</v>
      </c>
      <c r="Z76" s="11">
        <f t="shared" si="18"/>
        <v>7.9370371626084901E-3</v>
      </c>
      <c r="AA76" s="11">
        <f t="shared" si="19"/>
        <v>0.33541985269963948</v>
      </c>
      <c r="AB76" s="11" t="e">
        <f t="shared" si="20"/>
        <v>#DIV/0!</v>
      </c>
      <c r="AC76" s="28"/>
    </row>
    <row r="77" spans="1:29" x14ac:dyDescent="0.3">
      <c r="A77" s="80">
        <v>45036</v>
      </c>
      <c r="B77" s="35">
        <v>22.222246534689049</v>
      </c>
      <c r="C77" s="35">
        <v>4.9410591347951893</v>
      </c>
      <c r="D77" s="3">
        <v>5751865.3234524056</v>
      </c>
      <c r="E77" s="3">
        <v>6585587.0728144413</v>
      </c>
      <c r="F77" s="3">
        <v>6640217.1183062848</v>
      </c>
      <c r="G77" s="65">
        <v>740</v>
      </c>
      <c r="H77" s="35">
        <v>80.149850000000001</v>
      </c>
      <c r="I77" s="3">
        <v>768.17</v>
      </c>
      <c r="J77" s="11">
        <v>4.1938517861590263</v>
      </c>
      <c r="K77" s="11">
        <v>5.0733333333333333</v>
      </c>
      <c r="L77" s="35">
        <v>4114168</v>
      </c>
      <c r="M77" s="76">
        <v>-79884.918789293297</v>
      </c>
      <c r="N77" s="76">
        <v>52103927.131698906</v>
      </c>
      <c r="O77" s="76">
        <f t="shared" si="21"/>
        <v>0.1175502311424884</v>
      </c>
      <c r="P77" s="35">
        <f t="shared" si="12"/>
        <v>-0.87948154717430693</v>
      </c>
      <c r="Q77" s="78">
        <f t="shared" si="13"/>
        <v>7.8960804424606013E-2</v>
      </c>
      <c r="R77" s="76">
        <f t="shared" si="14"/>
        <v>0.11039216504571485</v>
      </c>
      <c r="S77" s="76">
        <f t="shared" si="15"/>
        <v>0.126393295771518</v>
      </c>
      <c r="T77" s="76">
        <f t="shared" si="16"/>
        <v>0.12744177807408533</v>
      </c>
      <c r="U77" s="76">
        <v>413550.80596213904</v>
      </c>
      <c r="V77" s="76">
        <v>-0.32748281553703101</v>
      </c>
      <c r="W77" s="11">
        <f t="shared" si="22"/>
        <v>0</v>
      </c>
      <c r="X77" s="11">
        <f t="shared" si="23"/>
        <v>0</v>
      </c>
      <c r="Y77" s="11">
        <f t="shared" si="17"/>
        <v>0</v>
      </c>
      <c r="Z77" s="11">
        <f t="shared" si="18"/>
        <v>7.9370371626084901E-3</v>
      </c>
      <c r="AA77" s="11">
        <f t="shared" si="19"/>
        <v>0.33541985269963948</v>
      </c>
      <c r="AB77" s="11" t="e">
        <f t="shared" si="20"/>
        <v>#DIV/0!</v>
      </c>
      <c r="AC77" s="28"/>
    </row>
    <row r="78" spans="1:29" x14ac:dyDescent="0.3">
      <c r="A78" s="80">
        <v>45041</v>
      </c>
      <c r="B78" s="35">
        <v>22.222246534689049</v>
      </c>
      <c r="C78" s="35">
        <v>4.9410591347951893</v>
      </c>
      <c r="D78" s="3">
        <v>5751865.3234524056</v>
      </c>
      <c r="E78" s="3">
        <v>6585587.0728144413</v>
      </c>
      <c r="F78" s="3">
        <v>6640217.1183062848</v>
      </c>
      <c r="G78" s="65">
        <v>740</v>
      </c>
      <c r="H78" s="35">
        <v>80.149850000000001</v>
      </c>
      <c r="I78" s="3">
        <v>763</v>
      </c>
      <c r="J78" s="11">
        <v>4.1938517861590263</v>
      </c>
      <c r="K78" s="11">
        <v>5.0733333333333333</v>
      </c>
      <c r="L78" s="35">
        <v>4114168</v>
      </c>
      <c r="M78" s="76">
        <v>-79884.918789293297</v>
      </c>
      <c r="N78" s="76">
        <v>52103927.131698906</v>
      </c>
      <c r="O78" s="76">
        <f t="shared" si="21"/>
        <v>0.1175502311424884</v>
      </c>
      <c r="P78" s="35">
        <f t="shared" si="12"/>
        <v>-0.87948154717430693</v>
      </c>
      <c r="Q78" s="78">
        <f t="shared" si="13"/>
        <v>7.8960804424606013E-2</v>
      </c>
      <c r="R78" s="76">
        <f t="shared" si="14"/>
        <v>0.11039216504571485</v>
      </c>
      <c r="S78" s="76">
        <f t="shared" si="15"/>
        <v>0.126393295771518</v>
      </c>
      <c r="T78" s="76">
        <f t="shared" si="16"/>
        <v>0.12744177807408533</v>
      </c>
      <c r="U78" s="76">
        <v>413550.80596213904</v>
      </c>
      <c r="V78" s="76">
        <v>-0.32748281553703101</v>
      </c>
      <c r="W78" s="11">
        <f t="shared" si="22"/>
        <v>0</v>
      </c>
      <c r="X78" s="11">
        <f t="shared" si="23"/>
        <v>0</v>
      </c>
      <c r="Y78" s="11">
        <f t="shared" si="17"/>
        <v>0</v>
      </c>
      <c r="Z78" s="11">
        <f t="shared" si="18"/>
        <v>7.9370371626084901E-3</v>
      </c>
      <c r="AA78" s="11">
        <f t="shared" si="19"/>
        <v>0.33541985269963948</v>
      </c>
      <c r="AB78" s="11" t="e">
        <f t="shared" si="20"/>
        <v>#DIV/0!</v>
      </c>
      <c r="AC78" s="28"/>
    </row>
    <row r="79" spans="1:29" x14ac:dyDescent="0.3">
      <c r="A79" s="80">
        <v>45042</v>
      </c>
      <c r="B79" s="35">
        <v>22.222246534689049</v>
      </c>
      <c r="C79" s="35">
        <v>4.9410591347951893</v>
      </c>
      <c r="D79" s="3">
        <v>5751865.3234524056</v>
      </c>
      <c r="E79" s="3">
        <v>6585587.0728144413</v>
      </c>
      <c r="F79" s="3">
        <v>6640217.1183062848</v>
      </c>
      <c r="G79" s="65">
        <v>740</v>
      </c>
      <c r="H79" s="35">
        <v>80.149850000000001</v>
      </c>
      <c r="I79" s="3">
        <v>769.25</v>
      </c>
      <c r="J79" s="11">
        <v>4.1938517861590263</v>
      </c>
      <c r="K79" s="11">
        <v>5.0733333333333333</v>
      </c>
      <c r="L79" s="35">
        <v>4114168</v>
      </c>
      <c r="M79" s="76">
        <v>-79884.918789293297</v>
      </c>
      <c r="N79" s="76">
        <v>52103927.131698906</v>
      </c>
      <c r="O79" s="76">
        <f t="shared" si="21"/>
        <v>0.1175502311424884</v>
      </c>
      <c r="P79" s="35">
        <f t="shared" si="12"/>
        <v>-0.87948154717430693</v>
      </c>
      <c r="Q79" s="78">
        <f t="shared" si="13"/>
        <v>7.8960804424606013E-2</v>
      </c>
      <c r="R79" s="76">
        <f t="shared" si="14"/>
        <v>0.11039216504571485</v>
      </c>
      <c r="S79" s="76">
        <f t="shared" si="15"/>
        <v>0.126393295771518</v>
      </c>
      <c r="T79" s="76">
        <f t="shared" si="16"/>
        <v>0.12744177807408533</v>
      </c>
      <c r="U79" s="76">
        <v>413550.80596213904</v>
      </c>
      <c r="V79" s="76">
        <v>-0.32748281553703101</v>
      </c>
      <c r="W79" s="11">
        <f t="shared" si="22"/>
        <v>0</v>
      </c>
      <c r="X79" s="11">
        <f t="shared" si="23"/>
        <v>0</v>
      </c>
      <c r="Y79" s="11">
        <f t="shared" si="17"/>
        <v>0</v>
      </c>
      <c r="Z79" s="11">
        <f t="shared" si="18"/>
        <v>7.9370371626084901E-3</v>
      </c>
      <c r="AA79" s="11">
        <f t="shared" si="19"/>
        <v>0.33541985269963948</v>
      </c>
      <c r="AB79" s="11" t="e">
        <f t="shared" si="20"/>
        <v>#DIV/0!</v>
      </c>
      <c r="AC79" s="28"/>
    </row>
    <row r="80" spans="1:29" x14ac:dyDescent="0.3">
      <c r="A80" s="80">
        <v>45043</v>
      </c>
      <c r="B80" s="35">
        <v>22.222246534689049</v>
      </c>
      <c r="C80" s="35">
        <v>4.9410591347951893</v>
      </c>
      <c r="D80" s="3">
        <v>5751865.3234524056</v>
      </c>
      <c r="E80" s="3">
        <v>6585587.0728144413</v>
      </c>
      <c r="F80" s="3">
        <v>6640217.1183062848</v>
      </c>
      <c r="G80" s="65">
        <v>740</v>
      </c>
      <c r="H80" s="35">
        <v>80.149850000000001</v>
      </c>
      <c r="I80" s="3">
        <v>741.5</v>
      </c>
      <c r="J80" s="11">
        <v>4.1938517861590263</v>
      </c>
      <c r="K80" s="11">
        <v>5.0733333333333333</v>
      </c>
      <c r="L80" s="35">
        <v>4114168</v>
      </c>
      <c r="M80" s="76">
        <v>-79884.918789293297</v>
      </c>
      <c r="N80" s="76">
        <v>52103927.131698906</v>
      </c>
      <c r="O80" s="76">
        <f t="shared" si="21"/>
        <v>0.1175502311424884</v>
      </c>
      <c r="P80" s="35">
        <f t="shared" si="12"/>
        <v>-0.87948154717430693</v>
      </c>
      <c r="Q80" s="78">
        <f t="shared" si="13"/>
        <v>7.8960804424606013E-2</v>
      </c>
      <c r="R80" s="76">
        <f t="shared" si="14"/>
        <v>0.11039216504571485</v>
      </c>
      <c r="S80" s="76">
        <f t="shared" si="15"/>
        <v>0.126393295771518</v>
      </c>
      <c r="T80" s="76">
        <f t="shared" si="16"/>
        <v>0.12744177807408533</v>
      </c>
      <c r="U80" s="76">
        <v>413550.80596213904</v>
      </c>
      <c r="V80" s="76">
        <v>-0.32748281553703101</v>
      </c>
      <c r="W80" s="11">
        <f t="shared" si="22"/>
        <v>0</v>
      </c>
      <c r="X80" s="11">
        <f t="shared" si="23"/>
        <v>0</v>
      </c>
      <c r="Y80" s="11">
        <f t="shared" si="17"/>
        <v>0</v>
      </c>
      <c r="Z80" s="11">
        <f t="shared" si="18"/>
        <v>7.9370371626084901E-3</v>
      </c>
      <c r="AA80" s="11">
        <f t="shared" si="19"/>
        <v>0.33541985269963948</v>
      </c>
      <c r="AB80" s="11" t="e">
        <f t="shared" si="20"/>
        <v>#DIV/0!</v>
      </c>
      <c r="AC80" s="28"/>
    </row>
    <row r="81" spans="1:29" x14ac:dyDescent="0.3">
      <c r="A81" s="80">
        <v>45044</v>
      </c>
      <c r="B81" s="35">
        <v>22.222246534689049</v>
      </c>
      <c r="C81" s="35">
        <v>4.9410591347951893</v>
      </c>
      <c r="D81" s="3">
        <v>5751865.3234524056</v>
      </c>
      <c r="E81" s="3">
        <v>6585587.0728144413</v>
      </c>
      <c r="F81" s="3">
        <v>6640217.1183062848</v>
      </c>
      <c r="G81" s="65">
        <v>740</v>
      </c>
      <c r="H81" s="35">
        <v>80.149850000000001</v>
      </c>
      <c r="I81" s="3">
        <v>768.44</v>
      </c>
      <c r="J81" s="11">
        <v>4.1938517861590263</v>
      </c>
      <c r="K81" s="11">
        <v>5.0733333333333333</v>
      </c>
      <c r="L81" s="35">
        <v>4114168</v>
      </c>
      <c r="M81" s="76">
        <v>-79884.918789293297</v>
      </c>
      <c r="N81" s="76">
        <v>52103927.131698906</v>
      </c>
      <c r="O81" s="76">
        <f t="shared" si="21"/>
        <v>0.1175502311424884</v>
      </c>
      <c r="P81" s="35">
        <f t="shared" si="12"/>
        <v>-0.87948154717430693</v>
      </c>
      <c r="Q81" s="78">
        <f t="shared" si="13"/>
        <v>7.8960804424606013E-2</v>
      </c>
      <c r="R81" s="76">
        <f t="shared" si="14"/>
        <v>0.11039216504571485</v>
      </c>
      <c r="S81" s="76">
        <f t="shared" si="15"/>
        <v>0.126393295771518</v>
      </c>
      <c r="T81" s="76">
        <f t="shared" si="16"/>
        <v>0.12744177807408533</v>
      </c>
      <c r="U81" s="76">
        <v>413550.80596213904</v>
      </c>
      <c r="V81" s="76">
        <v>-0.32748281553703101</v>
      </c>
      <c r="W81" s="11">
        <f t="shared" si="22"/>
        <v>0</v>
      </c>
      <c r="X81" s="11">
        <f t="shared" si="23"/>
        <v>0</v>
      </c>
      <c r="Y81" s="11">
        <f t="shared" si="17"/>
        <v>0</v>
      </c>
      <c r="Z81" s="11">
        <f t="shared" si="18"/>
        <v>7.9370371626084901E-3</v>
      </c>
      <c r="AA81" s="11">
        <f t="shared" si="19"/>
        <v>0.33541985269963948</v>
      </c>
      <c r="AB81" s="11" t="e">
        <f t="shared" si="20"/>
        <v>#DIV/0!</v>
      </c>
      <c r="AC81" s="28"/>
    </row>
    <row r="82" spans="1:29" x14ac:dyDescent="0.3">
      <c r="A82" s="80">
        <v>45048</v>
      </c>
      <c r="B82" s="35">
        <v>22.413409601988945</v>
      </c>
      <c r="C82" s="35">
        <v>4.120689595996696</v>
      </c>
      <c r="D82" s="3">
        <v>5751865.3234524056</v>
      </c>
      <c r="E82" s="3">
        <v>6585587.0728144413</v>
      </c>
      <c r="F82" s="3">
        <v>6640217.1183062848</v>
      </c>
      <c r="G82" s="65">
        <v>740</v>
      </c>
      <c r="H82" s="35">
        <v>80.149850000000001</v>
      </c>
      <c r="I82" s="3">
        <v>767</v>
      </c>
      <c r="J82" s="11">
        <v>4.1938517861590263</v>
      </c>
      <c r="K82" s="11">
        <v>5.0733333333333333</v>
      </c>
      <c r="L82" s="35">
        <v>4114168</v>
      </c>
      <c r="M82" s="76">
        <v>-79884.918789293297</v>
      </c>
      <c r="N82" s="76">
        <v>52103927.131698906</v>
      </c>
      <c r="O82" s="76">
        <f t="shared" si="21"/>
        <v>0.1175502311424884</v>
      </c>
      <c r="P82" s="35">
        <f t="shared" si="12"/>
        <v>-0.87948154717430693</v>
      </c>
      <c r="Q82" s="78">
        <f t="shared" si="13"/>
        <v>7.8960804424606013E-2</v>
      </c>
      <c r="R82" s="76">
        <f t="shared" si="14"/>
        <v>0.11039216504571485</v>
      </c>
      <c r="S82" s="76">
        <f t="shared" si="15"/>
        <v>0.126393295771518</v>
      </c>
      <c r="T82" s="76">
        <f t="shared" si="16"/>
        <v>0.12744177807408533</v>
      </c>
      <c r="U82" s="76">
        <v>413550.80596213904</v>
      </c>
      <c r="V82" s="76">
        <v>-0.32748281553703101</v>
      </c>
      <c r="W82" s="11">
        <f t="shared" si="22"/>
        <v>0</v>
      </c>
      <c r="X82" s="11">
        <f t="shared" si="23"/>
        <v>0</v>
      </c>
      <c r="Y82" s="11">
        <f t="shared" si="17"/>
        <v>0</v>
      </c>
      <c r="Z82" s="11">
        <f t="shared" si="18"/>
        <v>7.9370371626084901E-3</v>
      </c>
      <c r="AA82" s="11">
        <f t="shared" si="19"/>
        <v>0.33541985269963948</v>
      </c>
      <c r="AB82" s="11" t="e">
        <f t="shared" si="20"/>
        <v>#DIV/0!</v>
      </c>
      <c r="AC82" s="28"/>
    </row>
    <row r="83" spans="1:29" x14ac:dyDescent="0.3">
      <c r="A83" s="80">
        <v>45049</v>
      </c>
      <c r="B83" s="35">
        <v>22.413409601988945</v>
      </c>
      <c r="C83" s="35">
        <v>4.120689595996696</v>
      </c>
      <c r="D83" s="3">
        <v>5751865.3234524056</v>
      </c>
      <c r="E83" s="3">
        <v>6585587.0728144413</v>
      </c>
      <c r="F83" s="3">
        <v>6640217.1183062848</v>
      </c>
      <c r="G83" s="65">
        <v>740</v>
      </c>
      <c r="H83" s="35">
        <v>80.149850000000001</v>
      </c>
      <c r="I83" s="3">
        <v>791</v>
      </c>
      <c r="J83" s="11">
        <v>4.1938517861590263</v>
      </c>
      <c r="K83" s="11">
        <v>5.0733333333333333</v>
      </c>
      <c r="L83" s="35">
        <v>4114168</v>
      </c>
      <c r="M83" s="76">
        <v>-79884.918789293297</v>
      </c>
      <c r="N83" s="76">
        <v>52103927.131698906</v>
      </c>
      <c r="O83" s="76">
        <f t="shared" si="21"/>
        <v>0.1175502311424884</v>
      </c>
      <c r="P83" s="35">
        <f t="shared" si="12"/>
        <v>-0.87948154717430693</v>
      </c>
      <c r="Q83" s="78">
        <f t="shared" si="13"/>
        <v>7.8960804424606013E-2</v>
      </c>
      <c r="R83" s="76">
        <f t="shared" si="14"/>
        <v>0.11039216504571485</v>
      </c>
      <c r="S83" s="76">
        <f t="shared" si="15"/>
        <v>0.126393295771518</v>
      </c>
      <c r="T83" s="76">
        <f t="shared" si="16"/>
        <v>0.12744177807408533</v>
      </c>
      <c r="U83" s="76">
        <v>413550.80596213904</v>
      </c>
      <c r="V83" s="76">
        <v>-0.32748281553703101</v>
      </c>
      <c r="W83" s="11">
        <f t="shared" si="22"/>
        <v>0</v>
      </c>
      <c r="X83" s="11">
        <f t="shared" si="23"/>
        <v>0</v>
      </c>
      <c r="Y83" s="11">
        <f t="shared" si="17"/>
        <v>0</v>
      </c>
      <c r="Z83" s="11">
        <f t="shared" si="18"/>
        <v>7.9370371626084901E-3</v>
      </c>
      <c r="AA83" s="11">
        <f t="shared" si="19"/>
        <v>0.33541985269963948</v>
      </c>
      <c r="AB83" s="11" t="e">
        <f t="shared" si="20"/>
        <v>#DIV/0!</v>
      </c>
      <c r="AC83" s="28"/>
    </row>
    <row r="84" spans="1:29" x14ac:dyDescent="0.3">
      <c r="A84" s="80">
        <v>45050</v>
      </c>
      <c r="B84" s="35">
        <v>22.413409601988945</v>
      </c>
      <c r="C84" s="35">
        <v>4.120689595996696</v>
      </c>
      <c r="D84" s="3">
        <v>5751865.3234524056</v>
      </c>
      <c r="E84" s="3">
        <v>6585587.0728144413</v>
      </c>
      <c r="F84" s="3">
        <v>6640217.1183062848</v>
      </c>
      <c r="G84" s="65">
        <v>740</v>
      </c>
      <c r="H84" s="35">
        <v>80.149850000000001</v>
      </c>
      <c r="I84" s="3">
        <v>791</v>
      </c>
      <c r="J84" s="11">
        <v>4.1938517861590263</v>
      </c>
      <c r="K84" s="11">
        <v>5.0733333333333333</v>
      </c>
      <c r="L84" s="35">
        <v>4114168</v>
      </c>
      <c r="M84" s="76">
        <v>-79884.918789293297</v>
      </c>
      <c r="N84" s="76">
        <v>52103927.131698906</v>
      </c>
      <c r="O84" s="76">
        <f t="shared" si="21"/>
        <v>0.1175502311424884</v>
      </c>
      <c r="P84" s="35">
        <f t="shared" si="12"/>
        <v>-0.87948154717430693</v>
      </c>
      <c r="Q84" s="78">
        <f t="shared" si="13"/>
        <v>7.8960804424606013E-2</v>
      </c>
      <c r="R84" s="76">
        <f t="shared" si="14"/>
        <v>0.11039216504571485</v>
      </c>
      <c r="S84" s="76">
        <f t="shared" si="15"/>
        <v>0.126393295771518</v>
      </c>
      <c r="T84" s="76">
        <f t="shared" si="16"/>
        <v>0.12744177807408533</v>
      </c>
      <c r="U84" s="76">
        <v>413550.80596213904</v>
      </c>
      <c r="V84" s="76">
        <v>-0.32748281553703101</v>
      </c>
      <c r="W84" s="11" t="e">
        <f t="shared" si="22"/>
        <v>#DIV/0!</v>
      </c>
      <c r="X84" s="11" t="e">
        <f t="shared" si="23"/>
        <v>#DIV/0!</v>
      </c>
      <c r="Y84" s="11" t="e">
        <f t="shared" si="17"/>
        <v>#DIV/0!</v>
      </c>
      <c r="Z84" s="11">
        <f t="shared" si="18"/>
        <v>7.9370371626084901E-3</v>
      </c>
      <c r="AA84" s="11">
        <f t="shared" si="19"/>
        <v>0.33541985269963948</v>
      </c>
      <c r="AB84" s="11" t="e">
        <f t="shared" si="20"/>
        <v>#DIV/0!</v>
      </c>
      <c r="AC84" s="28"/>
    </row>
    <row r="85" spans="1:29" x14ac:dyDescent="0.3">
      <c r="A85" s="80">
        <v>45051</v>
      </c>
      <c r="B85" s="35">
        <v>22.413409601988945</v>
      </c>
      <c r="C85" s="35">
        <v>4.120689595996696</v>
      </c>
      <c r="D85" s="3">
        <v>5751865.3234524056</v>
      </c>
      <c r="E85" s="3">
        <v>6585587.0728144413</v>
      </c>
      <c r="F85" s="3">
        <v>6640217.1183062848</v>
      </c>
      <c r="G85" s="65">
        <v>740</v>
      </c>
      <c r="H85" s="35">
        <v>80.149850000000001</v>
      </c>
      <c r="I85" s="3">
        <v>794</v>
      </c>
      <c r="J85" s="11">
        <v>4.1938517861590263</v>
      </c>
      <c r="K85" s="11">
        <v>5.0733333333333333</v>
      </c>
      <c r="L85" s="35">
        <v>4114168</v>
      </c>
      <c r="M85" s="76">
        <v>-79884.918789293297</v>
      </c>
      <c r="N85" s="76">
        <v>52103927.131698906</v>
      </c>
      <c r="O85" s="76">
        <f t="shared" si="21"/>
        <v>0.1175502311424884</v>
      </c>
      <c r="P85" s="35">
        <f t="shared" si="12"/>
        <v>-0.87948154717430693</v>
      </c>
      <c r="Q85" s="78">
        <f t="shared" si="13"/>
        <v>7.8960804424606013E-2</v>
      </c>
      <c r="R85" s="76">
        <f t="shared" si="14"/>
        <v>0.11039216504571485</v>
      </c>
      <c r="S85" s="76">
        <f t="shared" si="15"/>
        <v>0.126393295771518</v>
      </c>
      <c r="T85" s="76">
        <f t="shared" si="16"/>
        <v>0.12744177807408533</v>
      </c>
      <c r="U85" s="76">
        <v>413550.80596213904</v>
      </c>
      <c r="V85" s="76">
        <v>-0.32748281553703101</v>
      </c>
      <c r="W85" s="11">
        <f t="shared" si="22"/>
        <v>0</v>
      </c>
      <c r="X85" s="11">
        <f t="shared" si="23"/>
        <v>0</v>
      </c>
      <c r="Y85" s="11">
        <f t="shared" si="17"/>
        <v>0</v>
      </c>
      <c r="Z85" s="11">
        <f t="shared" si="18"/>
        <v>7.9370371626084901E-3</v>
      </c>
      <c r="AA85" s="11">
        <f t="shared" si="19"/>
        <v>0.33541985269963948</v>
      </c>
      <c r="AB85" s="11" t="e">
        <f t="shared" si="20"/>
        <v>#DIV/0!</v>
      </c>
      <c r="AC85" s="28"/>
    </row>
    <row r="86" spans="1:29" x14ac:dyDescent="0.3">
      <c r="A86" s="80">
        <v>45054</v>
      </c>
      <c r="B86" s="35">
        <v>22.413409601988945</v>
      </c>
      <c r="C86" s="35">
        <v>4.120689595996696</v>
      </c>
      <c r="D86" s="3">
        <v>5751865.3234524056</v>
      </c>
      <c r="E86" s="3">
        <v>6585587.0728144413</v>
      </c>
      <c r="F86" s="3">
        <v>6640217.1183062848</v>
      </c>
      <c r="G86" s="65">
        <v>735</v>
      </c>
      <c r="H86" s="35">
        <v>80.149850000000001</v>
      </c>
      <c r="I86" s="3">
        <v>788.42</v>
      </c>
      <c r="J86" s="11">
        <v>4.1938517861590263</v>
      </c>
      <c r="K86" s="11">
        <v>5.0733333333333333</v>
      </c>
      <c r="L86" s="35">
        <v>4114168</v>
      </c>
      <c r="M86" s="76">
        <v>-79884.918789293297</v>
      </c>
      <c r="N86" s="76">
        <v>52103927.131698906</v>
      </c>
      <c r="O86" s="76">
        <f t="shared" si="21"/>
        <v>0.1175502311424884</v>
      </c>
      <c r="P86" s="35">
        <f t="shared" si="12"/>
        <v>-0.87948154717430693</v>
      </c>
      <c r="Q86" s="78">
        <f t="shared" si="13"/>
        <v>7.8960804424606013E-2</v>
      </c>
      <c r="R86" s="76">
        <f t="shared" si="14"/>
        <v>0.11039216504571485</v>
      </c>
      <c r="S86" s="76">
        <f t="shared" si="15"/>
        <v>0.126393295771518</v>
      </c>
      <c r="T86" s="76">
        <f t="shared" si="16"/>
        <v>0.12744177807408533</v>
      </c>
      <c r="U86" s="76">
        <v>413550.80596213904</v>
      </c>
      <c r="V86" s="76">
        <v>-0.32748281553703101</v>
      </c>
      <c r="W86" s="11">
        <f t="shared" si="22"/>
        <v>0</v>
      </c>
      <c r="X86" s="11">
        <f t="shared" si="23"/>
        <v>0</v>
      </c>
      <c r="Y86" s="11">
        <f t="shared" si="17"/>
        <v>0</v>
      </c>
      <c r="Z86" s="11">
        <f t="shared" si="18"/>
        <v>7.9370371626084901E-3</v>
      </c>
      <c r="AA86" s="11">
        <f t="shared" si="19"/>
        <v>0.33541985269963948</v>
      </c>
      <c r="AB86" s="11" t="e">
        <f t="shared" si="20"/>
        <v>#DIV/0!</v>
      </c>
      <c r="AC86" s="28"/>
    </row>
    <row r="87" spans="1:29" x14ac:dyDescent="0.3">
      <c r="A87" s="80">
        <v>45055</v>
      </c>
      <c r="B87" s="35">
        <v>22.413409601988945</v>
      </c>
      <c r="C87" s="35">
        <v>4.120689595996696</v>
      </c>
      <c r="D87" s="3">
        <v>5751865.3234524056</v>
      </c>
      <c r="E87" s="3">
        <v>6585587.0728144413</v>
      </c>
      <c r="F87" s="3">
        <v>6640217.1183062848</v>
      </c>
      <c r="G87" s="65">
        <v>740</v>
      </c>
      <c r="H87" s="35">
        <v>80.149850000000001</v>
      </c>
      <c r="I87" s="3">
        <v>782.49</v>
      </c>
      <c r="J87" s="11">
        <v>4.1938517861590263</v>
      </c>
      <c r="K87" s="11">
        <v>5.0733333333333333</v>
      </c>
      <c r="L87" s="35">
        <v>4114168</v>
      </c>
      <c r="M87" s="76">
        <v>-79884.918789293297</v>
      </c>
      <c r="N87" s="76">
        <v>52103927.131698906</v>
      </c>
      <c r="O87" s="76">
        <f t="shared" si="21"/>
        <v>0.1175502311424884</v>
      </c>
      <c r="P87" s="35">
        <f t="shared" si="12"/>
        <v>-0.87948154717430693</v>
      </c>
      <c r="Q87" s="78">
        <f t="shared" si="13"/>
        <v>7.8960804424606013E-2</v>
      </c>
      <c r="R87" s="76">
        <f t="shared" si="14"/>
        <v>0.11039216504571485</v>
      </c>
      <c r="S87" s="76">
        <f t="shared" si="15"/>
        <v>0.126393295771518</v>
      </c>
      <c r="T87" s="76">
        <f t="shared" si="16"/>
        <v>0.12744177807408533</v>
      </c>
      <c r="U87" s="76">
        <v>413550.80596213904</v>
      </c>
      <c r="V87" s="76">
        <v>-0.32748281553703101</v>
      </c>
      <c r="W87" s="11">
        <f t="shared" si="22"/>
        <v>0</v>
      </c>
      <c r="X87" s="11">
        <f t="shared" si="23"/>
        <v>0</v>
      </c>
      <c r="Y87" s="11">
        <f t="shared" si="17"/>
        <v>0</v>
      </c>
      <c r="Z87" s="11">
        <f t="shared" si="18"/>
        <v>7.9370371626084901E-3</v>
      </c>
      <c r="AA87" s="11">
        <f t="shared" si="19"/>
        <v>0.33541985269963948</v>
      </c>
      <c r="AB87" s="11" t="e">
        <f t="shared" si="20"/>
        <v>#DIV/0!</v>
      </c>
      <c r="AC87" s="28"/>
    </row>
    <row r="88" spans="1:29" x14ac:dyDescent="0.3">
      <c r="A88" s="80">
        <v>45056</v>
      </c>
      <c r="B88" s="35">
        <v>22.413409601988945</v>
      </c>
      <c r="C88" s="35">
        <v>4.120689595996696</v>
      </c>
      <c r="D88" s="3">
        <v>5751865.3234524056</v>
      </c>
      <c r="E88" s="3">
        <v>6585587.0728144413</v>
      </c>
      <c r="F88" s="3">
        <v>6640217.1183062848</v>
      </c>
      <c r="G88" s="65">
        <v>740</v>
      </c>
      <c r="H88" s="35">
        <v>80.149850000000001</v>
      </c>
      <c r="I88" s="3">
        <v>746.28</v>
      </c>
      <c r="J88" s="11">
        <v>4.1938517861590263</v>
      </c>
      <c r="K88" s="11">
        <v>5.0733333333333333</v>
      </c>
      <c r="L88" s="35">
        <v>4114168</v>
      </c>
      <c r="M88" s="76">
        <v>-79884.918789293297</v>
      </c>
      <c r="N88" s="76">
        <v>52103927.131698906</v>
      </c>
      <c r="O88" s="76">
        <f t="shared" si="21"/>
        <v>0.1175502311424884</v>
      </c>
      <c r="P88" s="35">
        <f t="shared" si="12"/>
        <v>-0.87948154717430693</v>
      </c>
      <c r="Q88" s="78">
        <f t="shared" si="13"/>
        <v>7.8960804424606013E-2</v>
      </c>
      <c r="R88" s="76">
        <f t="shared" si="14"/>
        <v>0.11039216504571485</v>
      </c>
      <c r="S88" s="76">
        <f t="shared" si="15"/>
        <v>0.126393295771518</v>
      </c>
      <c r="T88" s="76">
        <f t="shared" si="16"/>
        <v>0.12744177807408533</v>
      </c>
      <c r="U88" s="76">
        <v>413550.80596213904</v>
      </c>
      <c r="V88" s="76">
        <v>-0.32748281553703101</v>
      </c>
      <c r="W88" s="11">
        <f t="shared" si="22"/>
        <v>0</v>
      </c>
      <c r="X88" s="11">
        <f t="shared" si="23"/>
        <v>0</v>
      </c>
      <c r="Y88" s="11">
        <f t="shared" si="17"/>
        <v>0</v>
      </c>
      <c r="Z88" s="11">
        <f t="shared" si="18"/>
        <v>7.9370371626084901E-3</v>
      </c>
      <c r="AA88" s="11">
        <f t="shared" si="19"/>
        <v>0.33541985269963948</v>
      </c>
      <c r="AB88" s="11" t="e">
        <f t="shared" si="20"/>
        <v>#DIV/0!</v>
      </c>
      <c r="AC88" s="28"/>
    </row>
    <row r="89" spans="1:29" x14ac:dyDescent="0.3">
      <c r="A89" s="80">
        <v>45057</v>
      </c>
      <c r="B89" s="35">
        <v>22.413409601988945</v>
      </c>
      <c r="C89" s="35">
        <v>4.120689595996696</v>
      </c>
      <c r="D89" s="3">
        <v>5751865.3234524056</v>
      </c>
      <c r="E89" s="3">
        <v>6585587.0728144413</v>
      </c>
      <c r="F89" s="3">
        <v>6640217.1183062848</v>
      </c>
      <c r="G89" s="65">
        <v>740</v>
      </c>
      <c r="H89" s="35">
        <v>80.149850000000001</v>
      </c>
      <c r="I89" s="3">
        <v>803.9</v>
      </c>
      <c r="J89" s="11">
        <v>4.1938517861590263</v>
      </c>
      <c r="K89" s="11">
        <v>5.0733333333333333</v>
      </c>
      <c r="L89" s="35">
        <v>4114168</v>
      </c>
      <c r="M89" s="76">
        <v>-79884.918789293297</v>
      </c>
      <c r="N89" s="76">
        <v>52103927.131698906</v>
      </c>
      <c r="O89" s="76">
        <f t="shared" si="21"/>
        <v>0.1175502311424884</v>
      </c>
      <c r="P89" s="35">
        <f t="shared" si="12"/>
        <v>-0.87948154717430693</v>
      </c>
      <c r="Q89" s="78">
        <f t="shared" si="13"/>
        <v>7.8960804424606013E-2</v>
      </c>
      <c r="R89" s="76">
        <f t="shared" si="14"/>
        <v>0.11039216504571485</v>
      </c>
      <c r="S89" s="76">
        <f t="shared" si="15"/>
        <v>0.126393295771518</v>
      </c>
      <c r="T89" s="76">
        <f t="shared" si="16"/>
        <v>0.12744177807408533</v>
      </c>
      <c r="U89" s="76">
        <v>413550.80596213904</v>
      </c>
      <c r="V89" s="76">
        <v>-0.32748281553703101</v>
      </c>
      <c r="W89" s="11">
        <f t="shared" si="22"/>
        <v>0</v>
      </c>
      <c r="X89" s="11">
        <f t="shared" si="23"/>
        <v>0</v>
      </c>
      <c r="Y89" s="11">
        <f t="shared" si="17"/>
        <v>0</v>
      </c>
      <c r="Z89" s="11">
        <f t="shared" si="18"/>
        <v>7.9370371626084901E-3</v>
      </c>
      <c r="AA89" s="11">
        <f t="shared" si="19"/>
        <v>0.33541985269963948</v>
      </c>
      <c r="AB89" s="11" t="e">
        <f t="shared" si="20"/>
        <v>#DIV/0!</v>
      </c>
      <c r="AC89" s="28"/>
    </row>
    <row r="90" spans="1:29" x14ac:dyDescent="0.3">
      <c r="A90" s="80">
        <v>45058</v>
      </c>
      <c r="B90" s="35">
        <v>22.413409601988945</v>
      </c>
      <c r="C90" s="35">
        <v>4.120689595996696</v>
      </c>
      <c r="D90" s="3">
        <v>5751865.3234524056</v>
      </c>
      <c r="E90" s="3">
        <v>6585587.0728144413</v>
      </c>
      <c r="F90" s="3">
        <v>6640217.1183062848</v>
      </c>
      <c r="G90" s="65">
        <v>740</v>
      </c>
      <c r="H90" s="35">
        <v>80.149850000000001</v>
      </c>
      <c r="I90" s="3">
        <v>795.28</v>
      </c>
      <c r="J90" s="11">
        <v>4.1938517861590263</v>
      </c>
      <c r="K90" s="11">
        <v>5.0733333333333333</v>
      </c>
      <c r="L90" s="35">
        <v>4114168</v>
      </c>
      <c r="M90" s="76">
        <v>-79884.918789293297</v>
      </c>
      <c r="N90" s="76">
        <v>52103927.131698906</v>
      </c>
      <c r="O90" s="76">
        <f t="shared" si="21"/>
        <v>0.1175502311424884</v>
      </c>
      <c r="P90" s="35">
        <f t="shared" si="12"/>
        <v>-0.87948154717430693</v>
      </c>
      <c r="Q90" s="78">
        <f t="shared" si="13"/>
        <v>7.8960804424606013E-2</v>
      </c>
      <c r="R90" s="76">
        <f t="shared" si="14"/>
        <v>0.11039216504571485</v>
      </c>
      <c r="S90" s="76">
        <f t="shared" si="15"/>
        <v>0.126393295771518</v>
      </c>
      <c r="T90" s="76">
        <f t="shared" si="16"/>
        <v>0.12744177807408533</v>
      </c>
      <c r="U90" s="76">
        <v>413550.80596213904</v>
      </c>
      <c r="V90" s="76">
        <v>-0.32748281553703101</v>
      </c>
      <c r="W90" s="11">
        <f t="shared" si="22"/>
        <v>0</v>
      </c>
      <c r="X90" s="11">
        <f t="shared" si="23"/>
        <v>0</v>
      </c>
      <c r="Y90" s="11">
        <f t="shared" si="17"/>
        <v>0</v>
      </c>
      <c r="Z90" s="11">
        <f t="shared" si="18"/>
        <v>7.9370371626084901E-3</v>
      </c>
      <c r="AA90" s="11">
        <f t="shared" si="19"/>
        <v>0.33541985269963948</v>
      </c>
      <c r="AB90" s="11" t="e">
        <f t="shared" si="20"/>
        <v>#DIV/0!</v>
      </c>
      <c r="AC90" s="28"/>
    </row>
    <row r="91" spans="1:29" x14ac:dyDescent="0.3">
      <c r="A91" s="80">
        <v>45061</v>
      </c>
      <c r="B91" s="35">
        <v>22.413409601988945</v>
      </c>
      <c r="C91" s="35">
        <v>4.120689595996696</v>
      </c>
      <c r="D91" s="3">
        <v>5751865.3234524056</v>
      </c>
      <c r="E91" s="3">
        <v>6585587.0728144413</v>
      </c>
      <c r="F91" s="3">
        <v>6640217.1183062848</v>
      </c>
      <c r="G91" s="65">
        <v>745</v>
      </c>
      <c r="H91" s="35">
        <v>80.149850000000001</v>
      </c>
      <c r="I91" s="3">
        <v>742.93</v>
      </c>
      <c r="J91" s="11">
        <v>4.1938517861590263</v>
      </c>
      <c r="K91" s="11">
        <v>5.0733333333333333</v>
      </c>
      <c r="L91" s="35">
        <v>4114168</v>
      </c>
      <c r="M91" s="76">
        <v>-79884.918789293297</v>
      </c>
      <c r="N91" s="76">
        <v>52103927.131698906</v>
      </c>
      <c r="O91" s="76">
        <f t="shared" si="21"/>
        <v>0.13633820463995283</v>
      </c>
      <c r="P91" s="35">
        <f t="shared" si="12"/>
        <v>-0.87948154717430693</v>
      </c>
      <c r="Q91" s="78">
        <f t="shared" si="13"/>
        <v>7.8960804424606013E-2</v>
      </c>
      <c r="R91" s="76">
        <f t="shared" si="14"/>
        <v>0.11039216504571485</v>
      </c>
      <c r="S91" s="76">
        <f t="shared" si="15"/>
        <v>0.126393295771518</v>
      </c>
      <c r="T91" s="76">
        <f t="shared" si="16"/>
        <v>0.12744177807408533</v>
      </c>
      <c r="U91" s="76">
        <v>413550.80596213904</v>
      </c>
      <c r="V91" s="76">
        <v>-0.32748281553703101</v>
      </c>
      <c r="W91" s="11">
        <f t="shared" si="22"/>
        <v>0</v>
      </c>
      <c r="X91" s="11">
        <f t="shared" si="23"/>
        <v>0</v>
      </c>
      <c r="Y91" s="11">
        <f t="shared" si="17"/>
        <v>0</v>
      </c>
      <c r="Z91" s="11">
        <f t="shared" si="18"/>
        <v>7.9370371626084901E-3</v>
      </c>
      <c r="AA91" s="11">
        <f t="shared" si="19"/>
        <v>0.33541985269963948</v>
      </c>
      <c r="AB91" s="11" t="e">
        <f t="shared" si="20"/>
        <v>#DIV/0!</v>
      </c>
      <c r="AC91" s="28"/>
    </row>
    <row r="92" spans="1:29" x14ac:dyDescent="0.3">
      <c r="A92" s="80">
        <v>45062</v>
      </c>
      <c r="B92" s="35">
        <v>22.413409601988945</v>
      </c>
      <c r="C92" s="35">
        <v>4.120689595996696</v>
      </c>
      <c r="D92" s="3">
        <v>5751865.3234524056</v>
      </c>
      <c r="E92" s="3">
        <v>6585587.0728144413</v>
      </c>
      <c r="F92" s="3">
        <v>6640217.1183062848</v>
      </c>
      <c r="G92" s="65">
        <v>745</v>
      </c>
      <c r="H92" s="35">
        <v>80.149850000000001</v>
      </c>
      <c r="I92" s="3">
        <v>852.25</v>
      </c>
      <c r="J92" s="11">
        <v>4.1938517861590263</v>
      </c>
      <c r="K92" s="11">
        <v>5.0733333333333333</v>
      </c>
      <c r="L92" s="35">
        <v>4114168</v>
      </c>
      <c r="M92" s="76">
        <v>-79884.918789293297</v>
      </c>
      <c r="N92" s="76">
        <v>52103927.131698906</v>
      </c>
      <c r="O92" s="76">
        <f t="shared" si="21"/>
        <v>0.13633820463995283</v>
      </c>
      <c r="P92" s="35">
        <f t="shared" si="12"/>
        <v>-0.87948154717430693</v>
      </c>
      <c r="Q92" s="78">
        <f t="shared" si="13"/>
        <v>7.8960804424606013E-2</v>
      </c>
      <c r="R92" s="76">
        <f t="shared" si="14"/>
        <v>0.11039216504571485</v>
      </c>
      <c r="S92" s="76">
        <f t="shared" si="15"/>
        <v>0.126393295771518</v>
      </c>
      <c r="T92" s="76">
        <f t="shared" si="16"/>
        <v>0.12744177807408533</v>
      </c>
      <c r="U92" s="76">
        <v>413550.80596213904</v>
      </c>
      <c r="V92" s="76">
        <v>-0.32748281553703101</v>
      </c>
      <c r="W92" s="11">
        <f t="shared" si="22"/>
        <v>0</v>
      </c>
      <c r="X92" s="11">
        <f t="shared" si="23"/>
        <v>0</v>
      </c>
      <c r="Y92" s="11">
        <f t="shared" si="17"/>
        <v>0</v>
      </c>
      <c r="Z92" s="11">
        <f t="shared" si="18"/>
        <v>7.9370371626084901E-3</v>
      </c>
      <c r="AA92" s="11">
        <f t="shared" si="19"/>
        <v>0.33541985269963948</v>
      </c>
      <c r="AB92" s="11" t="e">
        <f t="shared" si="20"/>
        <v>#DIV/0!</v>
      </c>
      <c r="AC92" s="28"/>
    </row>
    <row r="93" spans="1:29" x14ac:dyDescent="0.3">
      <c r="A93" s="80">
        <v>45063</v>
      </c>
      <c r="B93" s="35">
        <v>22.413409601988945</v>
      </c>
      <c r="C93" s="35">
        <v>4.120689595996696</v>
      </c>
      <c r="D93" s="3">
        <v>5751865.3234524056</v>
      </c>
      <c r="E93" s="3">
        <v>6585587.0728144413</v>
      </c>
      <c r="F93" s="3">
        <v>6640217.1183062848</v>
      </c>
      <c r="G93" s="65">
        <v>750</v>
      </c>
      <c r="H93" s="35">
        <v>80.149850000000001</v>
      </c>
      <c r="I93" s="3">
        <v>768.16</v>
      </c>
      <c r="J93" s="11">
        <v>4.1938517861590263</v>
      </c>
      <c r="K93" s="11">
        <v>5.0733333333333333</v>
      </c>
      <c r="L93" s="35">
        <v>4114168</v>
      </c>
      <c r="M93" s="76">
        <v>-79884.918789293297</v>
      </c>
      <c r="N93" s="76">
        <v>52103927.131698906</v>
      </c>
      <c r="O93" s="76">
        <f t="shared" si="21"/>
        <v>0.13633820463995283</v>
      </c>
      <c r="P93" s="35">
        <f t="shared" si="12"/>
        <v>-0.87948154717430693</v>
      </c>
      <c r="Q93" s="78">
        <f t="shared" si="13"/>
        <v>7.8960804424606013E-2</v>
      </c>
      <c r="R93" s="76">
        <f t="shared" si="14"/>
        <v>0.11039216504571485</v>
      </c>
      <c r="S93" s="76">
        <f t="shared" si="15"/>
        <v>0.126393295771518</v>
      </c>
      <c r="T93" s="76">
        <f t="shared" si="16"/>
        <v>0.12744177807408533</v>
      </c>
      <c r="U93" s="76">
        <v>413550.80596213904</v>
      </c>
      <c r="V93" s="76">
        <v>-0.32748281553703101</v>
      </c>
      <c r="W93" s="11">
        <f t="shared" si="22"/>
        <v>0</v>
      </c>
      <c r="X93" s="11">
        <f t="shared" si="23"/>
        <v>0</v>
      </c>
      <c r="Y93" s="11">
        <f t="shared" si="17"/>
        <v>0</v>
      </c>
      <c r="Z93" s="11">
        <f t="shared" si="18"/>
        <v>7.9370371626084901E-3</v>
      </c>
      <c r="AA93" s="11">
        <f t="shared" si="19"/>
        <v>0.33541985269963948</v>
      </c>
      <c r="AB93" s="11" t="e">
        <f t="shared" si="20"/>
        <v>#DIV/0!</v>
      </c>
      <c r="AC93" s="28"/>
    </row>
    <row r="94" spans="1:29" x14ac:dyDescent="0.3">
      <c r="A94" s="80">
        <v>45064</v>
      </c>
      <c r="B94" s="35">
        <v>22.413409601988945</v>
      </c>
      <c r="C94" s="35">
        <v>4.120689595996696</v>
      </c>
      <c r="D94" s="3">
        <v>5751865.3234524056</v>
      </c>
      <c r="E94" s="3">
        <v>6585587.0728144413</v>
      </c>
      <c r="F94" s="3">
        <v>6640217.1183062848</v>
      </c>
      <c r="G94" s="65">
        <v>750</v>
      </c>
      <c r="H94" s="35">
        <v>80.149850000000001</v>
      </c>
      <c r="I94" s="3">
        <v>777.82</v>
      </c>
      <c r="J94" s="11">
        <v>4.1938517861590263</v>
      </c>
      <c r="K94" s="11">
        <v>5.0733333333333333</v>
      </c>
      <c r="L94" s="35">
        <v>4114168</v>
      </c>
      <c r="M94" s="76">
        <v>-79884.918789293297</v>
      </c>
      <c r="N94" s="76">
        <v>52103927.131698906</v>
      </c>
      <c r="O94" s="76">
        <f t="shared" si="21"/>
        <v>0.13633820463995283</v>
      </c>
      <c r="P94" s="35">
        <f t="shared" si="12"/>
        <v>-0.87948154717430693</v>
      </c>
      <c r="Q94" s="78">
        <f t="shared" si="13"/>
        <v>7.8960804424606013E-2</v>
      </c>
      <c r="R94" s="76">
        <f t="shared" si="14"/>
        <v>0.11039216504571485</v>
      </c>
      <c r="S94" s="76">
        <f t="shared" si="15"/>
        <v>0.126393295771518</v>
      </c>
      <c r="T94" s="76">
        <f t="shared" si="16"/>
        <v>0.12744177807408533</v>
      </c>
      <c r="U94" s="76">
        <v>413550.80596213904</v>
      </c>
      <c r="V94" s="76">
        <v>-0.32748281553703101</v>
      </c>
      <c r="W94" s="11">
        <f t="shared" si="22"/>
        <v>0</v>
      </c>
      <c r="X94" s="11">
        <f t="shared" si="23"/>
        <v>0</v>
      </c>
      <c r="Y94" s="11">
        <f t="shared" si="17"/>
        <v>0</v>
      </c>
      <c r="Z94" s="11">
        <f t="shared" si="18"/>
        <v>7.9370371626084901E-3</v>
      </c>
      <c r="AA94" s="11">
        <f t="shared" si="19"/>
        <v>0.33541985269963948</v>
      </c>
      <c r="AB94" s="11" t="e">
        <f t="shared" si="20"/>
        <v>#DIV/0!</v>
      </c>
      <c r="AC94" s="28"/>
    </row>
    <row r="95" spans="1:29" x14ac:dyDescent="0.3">
      <c r="A95" s="80">
        <v>45065</v>
      </c>
      <c r="B95" s="35">
        <v>22.413409601988945</v>
      </c>
      <c r="C95" s="35">
        <v>4.120689595996696</v>
      </c>
      <c r="D95" s="3">
        <v>5751865.3234524056</v>
      </c>
      <c r="E95" s="3">
        <v>6585587.0728144413</v>
      </c>
      <c r="F95" s="3">
        <v>6640217.1183062848</v>
      </c>
      <c r="G95" s="65">
        <v>755</v>
      </c>
      <c r="H95" s="35">
        <v>80.149850000000001</v>
      </c>
      <c r="I95" s="3">
        <v>792.04</v>
      </c>
      <c r="J95" s="11">
        <v>4.1938517861590263</v>
      </c>
      <c r="K95" s="11">
        <v>5.0733333333333333</v>
      </c>
      <c r="L95" s="35">
        <v>4114168</v>
      </c>
      <c r="M95" s="76">
        <v>-79884.918789293297</v>
      </c>
      <c r="N95" s="76">
        <v>52103927.131698906</v>
      </c>
      <c r="O95" s="76">
        <f t="shared" si="21"/>
        <v>0.13633820463995283</v>
      </c>
      <c r="P95" s="35">
        <f t="shared" si="12"/>
        <v>-0.87948154717430693</v>
      </c>
      <c r="Q95" s="78">
        <f t="shared" si="13"/>
        <v>7.8960804424606013E-2</v>
      </c>
      <c r="R95" s="76">
        <f t="shared" si="14"/>
        <v>0.11039216504571485</v>
      </c>
      <c r="S95" s="76">
        <f t="shared" si="15"/>
        <v>0.126393295771518</v>
      </c>
      <c r="T95" s="76">
        <f t="shared" si="16"/>
        <v>0.12744177807408533</v>
      </c>
      <c r="U95" s="76">
        <v>413550.80596213904</v>
      </c>
      <c r="V95" s="76">
        <v>-0.32748281553703101</v>
      </c>
      <c r="W95" s="11">
        <f t="shared" si="22"/>
        <v>0</v>
      </c>
      <c r="X95" s="11">
        <f t="shared" si="23"/>
        <v>0</v>
      </c>
      <c r="Y95" s="11">
        <f t="shared" si="17"/>
        <v>0</v>
      </c>
      <c r="Z95" s="11">
        <f t="shared" si="18"/>
        <v>7.9370371626084901E-3</v>
      </c>
      <c r="AA95" s="11">
        <f t="shared" si="19"/>
        <v>0.33541985269963948</v>
      </c>
      <c r="AB95" s="11" t="e">
        <f t="shared" si="20"/>
        <v>#DIV/0!</v>
      </c>
      <c r="AC95" s="28"/>
    </row>
    <row r="96" spans="1:29" x14ac:dyDescent="0.3">
      <c r="A96" s="80">
        <v>45068</v>
      </c>
      <c r="B96" s="35">
        <v>22.413409601988945</v>
      </c>
      <c r="C96" s="35">
        <v>4.120689595996696</v>
      </c>
      <c r="D96" s="3">
        <v>5751865.3234524056</v>
      </c>
      <c r="E96" s="3">
        <v>6585587.0728144413</v>
      </c>
      <c r="F96" s="3">
        <v>6640217.1183062848</v>
      </c>
      <c r="G96" s="65">
        <v>770</v>
      </c>
      <c r="H96" s="35">
        <v>80.149850000000001</v>
      </c>
      <c r="I96" s="3">
        <v>791.42</v>
      </c>
      <c r="J96" s="11">
        <v>4.1938517861590263</v>
      </c>
      <c r="K96" s="11">
        <v>5.0733333333333333</v>
      </c>
      <c r="L96" s="35">
        <v>4114168</v>
      </c>
      <c r="M96" s="76">
        <v>-79884.918789293297</v>
      </c>
      <c r="N96" s="76">
        <v>52103927.131698906</v>
      </c>
      <c r="O96" s="76">
        <f t="shared" si="21"/>
        <v>0.13633820463995283</v>
      </c>
      <c r="P96" s="35">
        <f t="shared" si="12"/>
        <v>-0.87948154717430693</v>
      </c>
      <c r="Q96" s="78">
        <f t="shared" si="13"/>
        <v>7.8960804424606013E-2</v>
      </c>
      <c r="R96" s="76">
        <f t="shared" si="14"/>
        <v>0.11039216504571485</v>
      </c>
      <c r="S96" s="76">
        <f t="shared" si="15"/>
        <v>0.126393295771518</v>
      </c>
      <c r="T96" s="76">
        <f t="shared" si="16"/>
        <v>0.12744177807408533</v>
      </c>
      <c r="U96" s="76">
        <v>413550.80596213904</v>
      </c>
      <c r="V96" s="76">
        <v>-0.32748281553703101</v>
      </c>
      <c r="W96" s="11">
        <f t="shared" si="22"/>
        <v>0</v>
      </c>
      <c r="X96" s="11">
        <f t="shared" si="23"/>
        <v>0</v>
      </c>
      <c r="Y96" s="11">
        <f t="shared" si="17"/>
        <v>0</v>
      </c>
      <c r="Z96" s="11">
        <f t="shared" si="18"/>
        <v>7.9370371626084901E-3</v>
      </c>
      <c r="AA96" s="11">
        <f t="shared" si="19"/>
        <v>0.33541985269963948</v>
      </c>
      <c r="AB96" s="11" t="e">
        <f t="shared" si="20"/>
        <v>#DIV/0!</v>
      </c>
      <c r="AC96" s="28"/>
    </row>
    <row r="97" spans="1:29" x14ac:dyDescent="0.3">
      <c r="A97" s="80">
        <v>45069</v>
      </c>
      <c r="B97" s="35">
        <v>22.413409601988945</v>
      </c>
      <c r="C97" s="35">
        <v>4.120689595996696</v>
      </c>
      <c r="D97" s="3">
        <v>5751865.3234524056</v>
      </c>
      <c r="E97" s="3">
        <v>6585587.0728144413</v>
      </c>
      <c r="F97" s="3">
        <v>6640217.1183062848</v>
      </c>
      <c r="G97" s="65">
        <v>765</v>
      </c>
      <c r="H97" s="35">
        <v>80.149850000000001</v>
      </c>
      <c r="I97" s="3">
        <v>740.08</v>
      </c>
      <c r="J97" s="11">
        <v>4.1938517861590263</v>
      </c>
      <c r="K97" s="11">
        <v>5.0733333333333333</v>
      </c>
      <c r="L97" s="35">
        <v>4114168</v>
      </c>
      <c r="M97" s="76">
        <v>-79884.918789293297</v>
      </c>
      <c r="N97" s="76">
        <v>52103927.131698906</v>
      </c>
      <c r="O97" s="76">
        <f t="shared" si="21"/>
        <v>0.13633820463995283</v>
      </c>
      <c r="P97" s="35">
        <f t="shared" si="12"/>
        <v>-0.87948154717430693</v>
      </c>
      <c r="Q97" s="78">
        <f t="shared" si="13"/>
        <v>7.8960804424606013E-2</v>
      </c>
      <c r="R97" s="76">
        <f t="shared" si="14"/>
        <v>0.11039216504571485</v>
      </c>
      <c r="S97" s="76">
        <f t="shared" si="15"/>
        <v>0.126393295771518</v>
      </c>
      <c r="T97" s="76">
        <f t="shared" si="16"/>
        <v>0.12744177807408533</v>
      </c>
      <c r="U97" s="76">
        <v>413550.80596213904</v>
      </c>
      <c r="V97" s="76">
        <v>-0.32748281553703101</v>
      </c>
      <c r="W97" s="11">
        <f t="shared" si="22"/>
        <v>0</v>
      </c>
      <c r="X97" s="11">
        <f t="shared" si="23"/>
        <v>0</v>
      </c>
      <c r="Y97" s="11">
        <f t="shared" si="17"/>
        <v>0</v>
      </c>
      <c r="Z97" s="11">
        <f t="shared" si="18"/>
        <v>7.9370371626084901E-3</v>
      </c>
      <c r="AA97" s="11">
        <f t="shared" si="19"/>
        <v>0.33541985269963948</v>
      </c>
      <c r="AB97" s="11" t="e">
        <f t="shared" si="20"/>
        <v>#DIV/0!</v>
      </c>
      <c r="AC97" s="28"/>
    </row>
    <row r="98" spans="1:29" x14ac:dyDescent="0.3">
      <c r="A98" s="80">
        <v>45070</v>
      </c>
      <c r="B98" s="35">
        <v>22.413409601988945</v>
      </c>
      <c r="C98" s="35">
        <v>4.120689595996696</v>
      </c>
      <c r="D98" s="3">
        <v>5751865.3234524056</v>
      </c>
      <c r="E98" s="3">
        <v>6585587.0728144413</v>
      </c>
      <c r="F98" s="3">
        <v>6640217.1183062848</v>
      </c>
      <c r="G98" s="65">
        <v>765</v>
      </c>
      <c r="H98" s="35">
        <v>80.149850000000001</v>
      </c>
      <c r="I98" s="3">
        <v>768.6</v>
      </c>
      <c r="J98" s="11">
        <v>4.1938517861590263</v>
      </c>
      <c r="K98" s="11">
        <v>5.0733333333333333</v>
      </c>
      <c r="L98" s="35">
        <v>4114168</v>
      </c>
      <c r="M98" s="76">
        <v>-79884.918789293297</v>
      </c>
      <c r="N98" s="76">
        <v>52103927.131698906</v>
      </c>
      <c r="O98" s="76">
        <f t="shared" si="21"/>
        <v>0.13633820463995283</v>
      </c>
      <c r="P98" s="35">
        <f t="shared" si="12"/>
        <v>-0.87948154717430693</v>
      </c>
      <c r="Q98" s="78">
        <f t="shared" si="13"/>
        <v>7.8960804424606013E-2</v>
      </c>
      <c r="R98" s="76">
        <f t="shared" si="14"/>
        <v>0.11039216504571485</v>
      </c>
      <c r="S98" s="76">
        <f t="shared" si="15"/>
        <v>0.126393295771518</v>
      </c>
      <c r="T98" s="76">
        <f t="shared" si="16"/>
        <v>0.12744177807408533</v>
      </c>
      <c r="U98" s="76">
        <v>413550.80596213904</v>
      </c>
      <c r="V98" s="76">
        <v>-0.32748281553703101</v>
      </c>
      <c r="W98" s="11">
        <f t="shared" si="22"/>
        <v>0</v>
      </c>
      <c r="X98" s="11">
        <f t="shared" si="23"/>
        <v>0</v>
      </c>
      <c r="Y98" s="11">
        <f t="shared" si="17"/>
        <v>0</v>
      </c>
      <c r="Z98" s="11">
        <f t="shared" si="18"/>
        <v>7.9370371626084901E-3</v>
      </c>
      <c r="AA98" s="11">
        <f t="shared" si="19"/>
        <v>0.33541985269963948</v>
      </c>
      <c r="AB98" s="11" t="e">
        <f t="shared" si="20"/>
        <v>#DIV/0!</v>
      </c>
      <c r="AC98" s="28"/>
    </row>
    <row r="99" spans="1:29" x14ac:dyDescent="0.3">
      <c r="A99" s="80">
        <v>45071</v>
      </c>
      <c r="B99" s="35">
        <v>22.413409601988945</v>
      </c>
      <c r="C99" s="35">
        <v>4.120689595996696</v>
      </c>
      <c r="D99" s="3">
        <v>5751865.3234524056</v>
      </c>
      <c r="E99" s="3">
        <v>6585587.0728144413</v>
      </c>
      <c r="F99" s="3">
        <v>6640217.1183062848</v>
      </c>
      <c r="G99" s="65">
        <v>765</v>
      </c>
      <c r="H99" s="35">
        <v>80.149850000000001</v>
      </c>
      <c r="I99" s="3">
        <v>775.78</v>
      </c>
      <c r="J99" s="11">
        <v>4.1938517861590263</v>
      </c>
      <c r="K99" s="11">
        <v>5.0733333333333333</v>
      </c>
      <c r="L99" s="35">
        <v>4114168</v>
      </c>
      <c r="M99" s="76">
        <v>-79884.918789293297</v>
      </c>
      <c r="N99" s="76">
        <v>52103927.131698906</v>
      </c>
      <c r="O99" s="76">
        <f t="shared" si="21"/>
        <v>0.13633820463995283</v>
      </c>
      <c r="P99" s="35">
        <f t="shared" si="12"/>
        <v>-0.87948154717430693</v>
      </c>
      <c r="Q99" s="78">
        <f t="shared" si="13"/>
        <v>7.8960804424606013E-2</v>
      </c>
      <c r="R99" s="76">
        <f t="shared" si="14"/>
        <v>0.11039216504571485</v>
      </c>
      <c r="S99" s="76">
        <f t="shared" si="15"/>
        <v>0.126393295771518</v>
      </c>
      <c r="T99" s="76">
        <f t="shared" si="16"/>
        <v>0.12744177807408533</v>
      </c>
      <c r="U99" s="76">
        <v>413550.80596213904</v>
      </c>
      <c r="V99" s="76">
        <v>-0.32748281553703101</v>
      </c>
      <c r="W99" s="11">
        <f t="shared" si="22"/>
        <v>0</v>
      </c>
      <c r="X99" s="11">
        <f t="shared" si="23"/>
        <v>0</v>
      </c>
      <c r="Y99" s="11">
        <f t="shared" si="17"/>
        <v>0</v>
      </c>
      <c r="Z99" s="11">
        <f t="shared" si="18"/>
        <v>7.9370371626084901E-3</v>
      </c>
      <c r="AA99" s="11">
        <f t="shared" si="19"/>
        <v>0.33541985269963948</v>
      </c>
      <c r="AB99" s="11" t="e">
        <f t="shared" si="20"/>
        <v>#DIV/0!</v>
      </c>
      <c r="AC99" s="28"/>
    </row>
    <row r="100" spans="1:29" x14ac:dyDescent="0.3">
      <c r="A100" s="80">
        <v>45072</v>
      </c>
      <c r="B100" s="35">
        <v>22.413409601988945</v>
      </c>
      <c r="C100" s="35">
        <v>4.120689595996696</v>
      </c>
      <c r="D100" s="3">
        <v>5751865.3234524056</v>
      </c>
      <c r="E100" s="3">
        <v>6585587.0728144413</v>
      </c>
      <c r="F100" s="3">
        <v>6640217.1183062848</v>
      </c>
      <c r="G100" s="65">
        <v>765</v>
      </c>
      <c r="H100" s="35">
        <v>80.149850000000001</v>
      </c>
      <c r="I100" s="3">
        <v>758.02</v>
      </c>
      <c r="J100" s="11">
        <v>4.1938517861590263</v>
      </c>
      <c r="K100" s="11">
        <v>5.0733333333333333</v>
      </c>
      <c r="L100" s="35">
        <v>4114168</v>
      </c>
      <c r="M100" s="76">
        <v>-79884.918789293297</v>
      </c>
      <c r="N100" s="76">
        <v>52103927.131698906</v>
      </c>
      <c r="O100" s="76">
        <f t="shared" si="21"/>
        <v>0.13633820463995283</v>
      </c>
      <c r="P100" s="35">
        <f t="shared" si="12"/>
        <v>-0.87948154717430693</v>
      </c>
      <c r="Q100" s="78">
        <f t="shared" si="13"/>
        <v>7.8960804424606013E-2</v>
      </c>
      <c r="R100" s="76">
        <f t="shared" si="14"/>
        <v>0.11039216504571485</v>
      </c>
      <c r="S100" s="76">
        <f t="shared" si="15"/>
        <v>0.126393295771518</v>
      </c>
      <c r="T100" s="76">
        <f t="shared" si="16"/>
        <v>0.12744177807408533</v>
      </c>
      <c r="U100" s="76">
        <v>413550.80596213904</v>
      </c>
      <c r="V100" s="76">
        <v>-0.32748281553703101</v>
      </c>
      <c r="W100" s="11">
        <f t="shared" si="22"/>
        <v>0</v>
      </c>
      <c r="X100" s="11">
        <f t="shared" si="23"/>
        <v>0</v>
      </c>
      <c r="Y100" s="11">
        <f t="shared" si="17"/>
        <v>0</v>
      </c>
      <c r="Z100" s="11">
        <f t="shared" si="18"/>
        <v>7.9370371626084901E-3</v>
      </c>
      <c r="AA100" s="11">
        <f t="shared" si="19"/>
        <v>0.33541985269963948</v>
      </c>
      <c r="AB100" s="11" t="e">
        <f t="shared" si="20"/>
        <v>#DIV/0!</v>
      </c>
      <c r="AC100" s="28"/>
    </row>
    <row r="101" spans="1:29" x14ac:dyDescent="0.3">
      <c r="A101" s="80">
        <v>45076</v>
      </c>
      <c r="B101" s="35">
        <v>22.413409601988945</v>
      </c>
      <c r="C101" s="35">
        <v>4.120689595996696</v>
      </c>
      <c r="D101" s="3">
        <v>5751865.3234524056</v>
      </c>
      <c r="E101" s="3">
        <v>6585587.0728144413</v>
      </c>
      <c r="F101" s="3">
        <v>6640217.1183062848</v>
      </c>
      <c r="G101" s="65">
        <v>755</v>
      </c>
      <c r="H101" s="35">
        <v>80.149850000000001</v>
      </c>
      <c r="I101" s="3">
        <v>789.08</v>
      </c>
      <c r="J101" s="11">
        <v>4.1938517861590263</v>
      </c>
      <c r="K101" s="11">
        <v>5.0733333333333333</v>
      </c>
      <c r="L101" s="35">
        <v>4114168</v>
      </c>
      <c r="M101" s="76">
        <v>-79884.918789293297</v>
      </c>
      <c r="N101" s="76">
        <v>52103927.131698906</v>
      </c>
      <c r="O101" s="76">
        <f t="shared" si="21"/>
        <v>0.13633820463995283</v>
      </c>
      <c r="P101" s="35">
        <f t="shared" si="12"/>
        <v>-0.87948154717430693</v>
      </c>
      <c r="Q101" s="78">
        <f t="shared" si="13"/>
        <v>7.8960804424606013E-2</v>
      </c>
      <c r="R101" s="76">
        <f t="shared" si="14"/>
        <v>0.11039216504571485</v>
      </c>
      <c r="S101" s="76">
        <f t="shared" si="15"/>
        <v>0.126393295771518</v>
      </c>
      <c r="T101" s="76">
        <f t="shared" si="16"/>
        <v>0.12744177807408533</v>
      </c>
      <c r="U101" s="76">
        <v>413550.80596213904</v>
      </c>
      <c r="V101" s="76">
        <v>-0.32748281553703101</v>
      </c>
      <c r="W101" s="11">
        <f t="shared" si="22"/>
        <v>0</v>
      </c>
      <c r="X101" s="11">
        <f t="shared" si="23"/>
        <v>0</v>
      </c>
      <c r="Y101" s="11">
        <f t="shared" si="17"/>
        <v>0</v>
      </c>
      <c r="Z101" s="11">
        <f t="shared" si="18"/>
        <v>7.9370371626084901E-3</v>
      </c>
      <c r="AA101" s="11">
        <f t="shared" si="19"/>
        <v>0.33541985269963948</v>
      </c>
      <c r="AB101" s="11" t="e">
        <f t="shared" si="20"/>
        <v>#DIV/0!</v>
      </c>
      <c r="AC101" s="28"/>
    </row>
    <row r="102" spans="1:29" x14ac:dyDescent="0.3">
      <c r="A102" s="80">
        <v>45077</v>
      </c>
      <c r="B102" s="35">
        <v>22.413409601988945</v>
      </c>
      <c r="C102" s="35">
        <v>4.120689595996696</v>
      </c>
      <c r="D102" s="3">
        <v>5751865.3234524056</v>
      </c>
      <c r="E102" s="3">
        <v>6585587.0728144413</v>
      </c>
      <c r="F102" s="3">
        <v>6640217.1183062848</v>
      </c>
      <c r="G102" s="65">
        <v>755</v>
      </c>
      <c r="H102" s="35">
        <v>80.149850000000001</v>
      </c>
      <c r="I102" s="3">
        <v>741.64</v>
      </c>
      <c r="J102" s="11">
        <v>4.1938517861590263</v>
      </c>
      <c r="K102" s="11">
        <v>5.0733333333333333</v>
      </c>
      <c r="L102" s="35">
        <v>4114168</v>
      </c>
      <c r="M102" s="76">
        <v>-79884.918789293297</v>
      </c>
      <c r="N102" s="76">
        <v>52103927.131698906</v>
      </c>
      <c r="O102" s="76">
        <f t="shared" si="21"/>
        <v>0.13633820463995283</v>
      </c>
      <c r="P102" s="35">
        <f t="shared" si="12"/>
        <v>-0.87948154717430693</v>
      </c>
      <c r="Q102" s="78">
        <f t="shared" si="13"/>
        <v>7.8960804424606013E-2</v>
      </c>
      <c r="R102" s="76">
        <f t="shared" si="14"/>
        <v>0.11039216504571485</v>
      </c>
      <c r="S102" s="76">
        <f t="shared" si="15"/>
        <v>0.126393295771518</v>
      </c>
      <c r="T102" s="76">
        <f t="shared" si="16"/>
        <v>0.12744177807408533</v>
      </c>
      <c r="U102" s="76">
        <v>413550.80596213904</v>
      </c>
      <c r="V102" s="76">
        <v>-0.32748281553703101</v>
      </c>
      <c r="W102" s="11">
        <f t="shared" si="22"/>
        <v>0</v>
      </c>
      <c r="X102" s="11">
        <f t="shared" si="23"/>
        <v>0</v>
      </c>
      <c r="Y102" s="11">
        <f t="shared" si="17"/>
        <v>0</v>
      </c>
      <c r="Z102" s="11">
        <f t="shared" si="18"/>
        <v>7.9370371626084901E-3</v>
      </c>
      <c r="AA102" s="11">
        <f t="shared" si="19"/>
        <v>0.33541985269963948</v>
      </c>
      <c r="AB102" s="11" t="e">
        <f t="shared" si="20"/>
        <v>#DIV/0!</v>
      </c>
      <c r="AC102" s="28"/>
    </row>
    <row r="103" spans="1:29" x14ac:dyDescent="0.3">
      <c r="A103" s="6">
        <v>45078</v>
      </c>
      <c r="B103" s="35">
        <v>22.789488998108709</v>
      </c>
      <c r="C103" s="35">
        <v>3.0532617391422212</v>
      </c>
      <c r="D103" s="3">
        <v>5751865.3234524056</v>
      </c>
      <c r="E103" s="3">
        <v>2801198.2087151827</v>
      </c>
      <c r="F103" s="3">
        <v>1844811.3239072803</v>
      </c>
      <c r="G103" s="65">
        <v>755</v>
      </c>
      <c r="H103" s="35">
        <v>80.149850000000001</v>
      </c>
      <c r="I103" s="3">
        <v>776.5</v>
      </c>
      <c r="J103" s="3">
        <v>4.1938517861590263</v>
      </c>
      <c r="K103" s="3">
        <v>5.0733333333333333</v>
      </c>
      <c r="L103" s="35">
        <v>4114168</v>
      </c>
      <c r="M103" s="76">
        <v>-79884.918789293297</v>
      </c>
      <c r="N103" s="76">
        <v>52103927.131698906</v>
      </c>
      <c r="O103" s="76">
        <f t="shared" si="21"/>
        <v>0.13633820463995283</v>
      </c>
      <c r="P103" s="35">
        <f t="shared" si="12"/>
        <v>-0.87948154717430693</v>
      </c>
      <c r="Q103" s="78">
        <f t="shared" si="13"/>
        <v>7.8960804424606013E-2</v>
      </c>
      <c r="R103" s="76">
        <f t="shared" si="14"/>
        <v>0.11039216504571485</v>
      </c>
      <c r="S103" s="76">
        <f t="shared" si="15"/>
        <v>5.3761748162184E-2</v>
      </c>
      <c r="T103" s="76">
        <f t="shared" si="16"/>
        <v>3.5406377704396426E-2</v>
      </c>
      <c r="U103" s="76">
        <v>413550.80596213904</v>
      </c>
      <c r="V103" s="76">
        <v>-0.32748281553703101</v>
      </c>
      <c r="W103" s="11">
        <f t="shared" si="22"/>
        <v>-12.225511037344534</v>
      </c>
      <c r="X103" s="11">
        <f t="shared" si="23"/>
        <v>-15.364160886036148</v>
      </c>
      <c r="Y103" s="11">
        <f t="shared" si="17"/>
        <v>1.1343972515139726</v>
      </c>
      <c r="Z103" s="11">
        <f t="shared" si="18"/>
        <v>7.9370371626084901E-3</v>
      </c>
      <c r="AA103" s="11">
        <f t="shared" si="19"/>
        <v>0.33541985269963948</v>
      </c>
      <c r="AB103" s="11">
        <f t="shared" si="20"/>
        <v>0.29568112250976131</v>
      </c>
    </row>
    <row r="104" spans="1:29" x14ac:dyDescent="0.3">
      <c r="A104" s="6">
        <v>45079</v>
      </c>
      <c r="B104" s="35">
        <v>22.789488998108709</v>
      </c>
      <c r="C104" s="35">
        <v>3.0532617391422212</v>
      </c>
      <c r="D104" s="3">
        <v>5751865.3234524056</v>
      </c>
      <c r="E104" s="3">
        <v>2801198.2087151827</v>
      </c>
      <c r="F104" s="3">
        <v>1844811.3239072803</v>
      </c>
      <c r="G104" s="65">
        <v>755</v>
      </c>
      <c r="H104" s="35">
        <v>80.149850000000001</v>
      </c>
      <c r="I104" s="3">
        <v>743.07</v>
      </c>
      <c r="J104" s="3">
        <v>4.1938517861590263</v>
      </c>
      <c r="K104" s="3">
        <v>5.0733333333333333</v>
      </c>
      <c r="L104" s="35">
        <v>4114168</v>
      </c>
      <c r="M104" s="76">
        <v>-79884.918789293297</v>
      </c>
      <c r="N104" s="76">
        <v>52103927.131698906</v>
      </c>
      <c r="O104" s="76">
        <f t="shared" si="21"/>
        <v>0.13633820463995283</v>
      </c>
      <c r="P104" s="35">
        <f t="shared" si="12"/>
        <v>-0.87948154717430693</v>
      </c>
      <c r="Q104" s="78">
        <f t="shared" si="13"/>
        <v>7.8960804424606013E-2</v>
      </c>
      <c r="R104" s="76">
        <f t="shared" si="14"/>
        <v>0.11039216504571485</v>
      </c>
      <c r="S104" s="76">
        <f t="shared" si="15"/>
        <v>5.3761748162184E-2</v>
      </c>
      <c r="T104" s="76">
        <f t="shared" si="16"/>
        <v>3.5406377704396426E-2</v>
      </c>
      <c r="U104" s="76">
        <v>413550.80596213904</v>
      </c>
      <c r="V104" s="76">
        <v>-0.32748281553703101</v>
      </c>
      <c r="W104" s="3">
        <f t="shared" ref="W104:W167" si="24">(E104/E103-1)/(I104/I103-1)</f>
        <v>0</v>
      </c>
      <c r="X104" s="3">
        <f t="shared" ref="X104:X167" si="25">(F104/F103-1)/(I104/I103-1)</f>
        <v>0</v>
      </c>
      <c r="Y104" s="11">
        <f t="shared" si="17"/>
        <v>0</v>
      </c>
      <c r="Z104" s="11">
        <f t="shared" si="18"/>
        <v>7.9370371626084901E-3</v>
      </c>
      <c r="AA104" s="11">
        <f t="shared" si="19"/>
        <v>0.33541985269963948</v>
      </c>
      <c r="AB104" s="11" t="e">
        <f t="shared" si="20"/>
        <v>#DIV/0!</v>
      </c>
    </row>
    <row r="105" spans="1:29" x14ac:dyDescent="0.3">
      <c r="A105" s="6">
        <v>45082</v>
      </c>
      <c r="B105" s="35">
        <v>22.789488998108709</v>
      </c>
      <c r="C105" s="35">
        <v>3.0532617391422212</v>
      </c>
      <c r="D105" s="3">
        <v>5751865.3234524056</v>
      </c>
      <c r="E105" s="3">
        <v>2801198.2087151827</v>
      </c>
      <c r="F105" s="3">
        <v>1844811.3239072803</v>
      </c>
      <c r="G105" s="65">
        <v>755</v>
      </c>
      <c r="H105" s="35">
        <v>80.149850000000001</v>
      </c>
      <c r="I105" s="3">
        <v>774.78</v>
      </c>
      <c r="J105" s="3">
        <v>4.1938517861590263</v>
      </c>
      <c r="K105" s="3">
        <v>5.0733333333333333</v>
      </c>
      <c r="L105" s="35">
        <v>4114168</v>
      </c>
      <c r="M105" s="76">
        <v>-79884.918789293297</v>
      </c>
      <c r="N105" s="76">
        <v>52103927.131698906</v>
      </c>
      <c r="O105" s="76">
        <f t="shared" si="21"/>
        <v>0.13633820463995283</v>
      </c>
      <c r="P105" s="35">
        <f t="shared" si="12"/>
        <v>-0.87948154717430693</v>
      </c>
      <c r="Q105" s="78">
        <f t="shared" si="13"/>
        <v>7.8960804424606013E-2</v>
      </c>
      <c r="R105" s="76">
        <f t="shared" si="14"/>
        <v>0.11039216504571485</v>
      </c>
      <c r="S105" s="76">
        <f t="shared" si="15"/>
        <v>5.3761748162184E-2</v>
      </c>
      <c r="T105" s="76">
        <f t="shared" si="16"/>
        <v>3.5406377704396426E-2</v>
      </c>
      <c r="U105" s="76">
        <v>413550.80596213904</v>
      </c>
      <c r="V105" s="76">
        <v>-0.32748281553703101</v>
      </c>
      <c r="W105" s="3">
        <f t="shared" si="24"/>
        <v>0</v>
      </c>
      <c r="X105" s="3">
        <f t="shared" si="25"/>
        <v>0</v>
      </c>
      <c r="Y105" s="11">
        <f t="shared" si="17"/>
        <v>0</v>
      </c>
      <c r="Z105" s="11">
        <f t="shared" si="18"/>
        <v>7.9370371626084901E-3</v>
      </c>
      <c r="AA105" s="11">
        <f t="shared" si="19"/>
        <v>0.33541985269963948</v>
      </c>
      <c r="AB105" s="11" t="e">
        <f t="shared" si="20"/>
        <v>#DIV/0!</v>
      </c>
    </row>
    <row r="106" spans="1:29" x14ac:dyDescent="0.3">
      <c r="A106" s="6">
        <v>45083</v>
      </c>
      <c r="B106" s="35">
        <v>22.789488998108709</v>
      </c>
      <c r="C106" s="35">
        <v>3.0532617391422212</v>
      </c>
      <c r="D106" s="3">
        <v>5751865.3234524056</v>
      </c>
      <c r="E106" s="3">
        <v>2801198.2087151827</v>
      </c>
      <c r="F106" s="3">
        <v>1844811.3239072803</v>
      </c>
      <c r="G106" s="65">
        <v>755</v>
      </c>
      <c r="H106" s="35">
        <v>80.149850000000001</v>
      </c>
      <c r="I106" s="3">
        <v>757.51</v>
      </c>
      <c r="J106" s="3">
        <v>4.1938517861590263</v>
      </c>
      <c r="K106" s="3">
        <v>5.0733333333333333</v>
      </c>
      <c r="L106" s="35">
        <v>4114168</v>
      </c>
      <c r="M106" s="76">
        <v>-79884.918789293297</v>
      </c>
      <c r="N106" s="76">
        <v>52103927.131698906</v>
      </c>
      <c r="O106" s="76">
        <f t="shared" si="21"/>
        <v>0.13633820463995283</v>
      </c>
      <c r="P106" s="35">
        <f t="shared" si="12"/>
        <v>-0.87948154717430693</v>
      </c>
      <c r="Q106" s="78">
        <f t="shared" si="13"/>
        <v>7.8960804424606013E-2</v>
      </c>
      <c r="R106" s="76">
        <f t="shared" si="14"/>
        <v>0.11039216504571485</v>
      </c>
      <c r="S106" s="76">
        <f t="shared" si="15"/>
        <v>5.3761748162184E-2</v>
      </c>
      <c r="T106" s="76">
        <f t="shared" si="16"/>
        <v>3.5406377704396426E-2</v>
      </c>
      <c r="U106" s="76">
        <v>413550.80596213904</v>
      </c>
      <c r="V106" s="76">
        <v>-0.32748281553703101</v>
      </c>
      <c r="W106" s="3">
        <f t="shared" si="24"/>
        <v>0</v>
      </c>
      <c r="X106" s="3">
        <f t="shared" si="25"/>
        <v>0</v>
      </c>
      <c r="Y106" s="11">
        <f t="shared" si="17"/>
        <v>0</v>
      </c>
      <c r="Z106" s="11">
        <f t="shared" si="18"/>
        <v>7.9370371626084901E-3</v>
      </c>
      <c r="AA106" s="11">
        <f t="shared" si="19"/>
        <v>0.33541985269963948</v>
      </c>
      <c r="AB106" s="11" t="e">
        <f t="shared" si="20"/>
        <v>#DIV/0!</v>
      </c>
    </row>
    <row r="107" spans="1:29" x14ac:dyDescent="0.3">
      <c r="A107" s="6">
        <v>45084</v>
      </c>
      <c r="B107" s="35">
        <v>22.789488998108709</v>
      </c>
      <c r="C107" s="35">
        <v>3.0532617391422212</v>
      </c>
      <c r="D107" s="3">
        <v>5751865.3234524056</v>
      </c>
      <c r="E107" s="3">
        <v>2801198.2087151827</v>
      </c>
      <c r="F107" s="3">
        <v>1844811.3239072803</v>
      </c>
      <c r="G107" s="65">
        <v>755</v>
      </c>
      <c r="H107" s="35">
        <v>80.149850000000001</v>
      </c>
      <c r="I107" s="3">
        <v>782.38</v>
      </c>
      <c r="J107" s="3">
        <v>4.1938517861590263</v>
      </c>
      <c r="K107" s="3">
        <v>5.0733333333333333</v>
      </c>
      <c r="L107" s="35">
        <v>4114168</v>
      </c>
      <c r="M107" s="76">
        <v>-79884.918789293297</v>
      </c>
      <c r="N107" s="76">
        <v>52103927.131698906</v>
      </c>
      <c r="O107" s="76">
        <f t="shared" si="21"/>
        <v>0.13633820463995283</v>
      </c>
      <c r="P107" s="35">
        <f t="shared" si="12"/>
        <v>-0.87948154717430693</v>
      </c>
      <c r="Q107" s="78">
        <f t="shared" si="13"/>
        <v>7.8960804424606013E-2</v>
      </c>
      <c r="R107" s="76">
        <f t="shared" si="14"/>
        <v>0.11039216504571485</v>
      </c>
      <c r="S107" s="76">
        <f t="shared" si="15"/>
        <v>5.3761748162184E-2</v>
      </c>
      <c r="T107" s="76">
        <f t="shared" si="16"/>
        <v>3.5406377704396426E-2</v>
      </c>
      <c r="U107" s="76">
        <v>413550.80596213904</v>
      </c>
      <c r="V107" s="76">
        <v>-0.32748281553703101</v>
      </c>
      <c r="W107" s="3">
        <f t="shared" si="24"/>
        <v>0</v>
      </c>
      <c r="X107" s="3">
        <f t="shared" si="25"/>
        <v>0</v>
      </c>
      <c r="Y107" s="11">
        <f t="shared" si="17"/>
        <v>0</v>
      </c>
      <c r="Z107" s="11">
        <f t="shared" si="18"/>
        <v>7.9370371626084901E-3</v>
      </c>
      <c r="AA107" s="11">
        <f t="shared" si="19"/>
        <v>0.33541985269963948</v>
      </c>
      <c r="AB107" s="11" t="e">
        <f t="shared" si="20"/>
        <v>#DIV/0!</v>
      </c>
    </row>
    <row r="108" spans="1:29" x14ac:dyDescent="0.3">
      <c r="A108" s="6">
        <v>45085</v>
      </c>
      <c r="B108" s="35">
        <v>22.789488998108709</v>
      </c>
      <c r="C108" s="35">
        <v>3.0532617391422212</v>
      </c>
      <c r="D108" s="3">
        <v>5751865.3234524056</v>
      </c>
      <c r="E108" s="3">
        <v>2801198.2087151827</v>
      </c>
      <c r="F108" s="3">
        <v>1844811.3239072803</v>
      </c>
      <c r="G108" s="65">
        <v>760</v>
      </c>
      <c r="H108" s="35">
        <v>80.149850000000001</v>
      </c>
      <c r="I108" s="3">
        <v>781.34</v>
      </c>
      <c r="J108" s="3">
        <v>4.1938517861590263</v>
      </c>
      <c r="K108" s="3">
        <v>5.0733333333333333</v>
      </c>
      <c r="L108" s="35">
        <v>4114168</v>
      </c>
      <c r="M108" s="76">
        <v>-79884.918789293297</v>
      </c>
      <c r="N108" s="76">
        <v>52103927.131698906</v>
      </c>
      <c r="O108" s="76">
        <f t="shared" si="21"/>
        <v>0.13633820463995283</v>
      </c>
      <c r="P108" s="35">
        <f t="shared" si="12"/>
        <v>-0.87948154717430693</v>
      </c>
      <c r="Q108" s="78">
        <f t="shared" si="13"/>
        <v>7.8960804424606013E-2</v>
      </c>
      <c r="R108" s="76">
        <f t="shared" si="14"/>
        <v>0.11039216504571485</v>
      </c>
      <c r="S108" s="76">
        <f t="shared" si="15"/>
        <v>5.3761748162184E-2</v>
      </c>
      <c r="T108" s="76">
        <f t="shared" si="16"/>
        <v>3.5406377704396426E-2</v>
      </c>
      <c r="U108" s="76">
        <v>413550.80596213904</v>
      </c>
      <c r="V108" s="76">
        <v>-0.32748281553703101</v>
      </c>
      <c r="W108" s="3">
        <f t="shared" si="24"/>
        <v>0</v>
      </c>
      <c r="X108" s="3">
        <f t="shared" si="25"/>
        <v>0</v>
      </c>
      <c r="Y108" s="11">
        <f t="shared" si="17"/>
        <v>0</v>
      </c>
      <c r="Z108" s="11">
        <f t="shared" si="18"/>
        <v>7.9370371626084901E-3</v>
      </c>
      <c r="AA108" s="11">
        <f t="shared" si="19"/>
        <v>0.33541985269963948</v>
      </c>
      <c r="AB108" s="11" t="e">
        <f t="shared" si="20"/>
        <v>#DIV/0!</v>
      </c>
    </row>
    <row r="109" spans="1:29" x14ac:dyDescent="0.3">
      <c r="A109" s="6">
        <v>45086</v>
      </c>
      <c r="B109" s="35">
        <v>22.789488998108709</v>
      </c>
      <c r="C109" s="35">
        <v>3.0532617391422212</v>
      </c>
      <c r="D109" s="3">
        <v>5751865.3234524056</v>
      </c>
      <c r="E109" s="3">
        <v>2801198.2087151827</v>
      </c>
      <c r="F109" s="3">
        <v>1844811.3239072803</v>
      </c>
      <c r="G109" s="65">
        <v>760</v>
      </c>
      <c r="H109" s="35">
        <v>80.149850000000001</v>
      </c>
      <c r="I109" s="3">
        <v>740.6</v>
      </c>
      <c r="J109" s="3">
        <v>4.1938517861590263</v>
      </c>
      <c r="K109" s="3">
        <v>5.0733333333333333</v>
      </c>
      <c r="L109" s="35">
        <v>4114168</v>
      </c>
      <c r="M109" s="76">
        <v>-79884.918789293297</v>
      </c>
      <c r="N109" s="76">
        <v>52103927.131698906</v>
      </c>
      <c r="O109" s="76">
        <f t="shared" si="21"/>
        <v>0.13633820463995283</v>
      </c>
      <c r="P109" s="35">
        <f t="shared" si="12"/>
        <v>-0.87948154717430693</v>
      </c>
      <c r="Q109" s="78">
        <f t="shared" si="13"/>
        <v>7.8960804424606013E-2</v>
      </c>
      <c r="R109" s="76">
        <f t="shared" si="14"/>
        <v>0.11039216504571485</v>
      </c>
      <c r="S109" s="76">
        <f t="shared" si="15"/>
        <v>5.3761748162184E-2</v>
      </c>
      <c r="T109" s="76">
        <f t="shared" si="16"/>
        <v>3.5406377704396426E-2</v>
      </c>
      <c r="U109" s="76">
        <v>413550.80596213904</v>
      </c>
      <c r="V109" s="76">
        <v>-0.32748281553703101</v>
      </c>
      <c r="W109" s="3">
        <f t="shared" si="24"/>
        <v>0</v>
      </c>
      <c r="X109" s="3">
        <f t="shared" si="25"/>
        <v>0</v>
      </c>
      <c r="Y109" s="11">
        <f t="shared" si="17"/>
        <v>0</v>
      </c>
      <c r="Z109" s="11">
        <f t="shared" si="18"/>
        <v>7.9370371626084901E-3</v>
      </c>
      <c r="AA109" s="11">
        <f t="shared" si="19"/>
        <v>0.33541985269963948</v>
      </c>
      <c r="AB109" s="11" t="e">
        <f t="shared" si="20"/>
        <v>#DIV/0!</v>
      </c>
    </row>
    <row r="110" spans="1:29" x14ac:dyDescent="0.3">
      <c r="A110" s="6">
        <v>45090</v>
      </c>
      <c r="B110" s="35">
        <v>22.789488998108709</v>
      </c>
      <c r="C110" s="35">
        <v>3.0532617391422212</v>
      </c>
      <c r="D110" s="3">
        <v>5751865.3234524056</v>
      </c>
      <c r="E110" s="3">
        <v>2801198.2087151827</v>
      </c>
      <c r="F110" s="3">
        <v>1844811.3239072803</v>
      </c>
      <c r="G110" s="65">
        <v>755</v>
      </c>
      <c r="H110" s="35">
        <v>80.149850000000001</v>
      </c>
      <c r="I110" s="3">
        <v>744.41</v>
      </c>
      <c r="J110" s="3">
        <v>4.1938517861590263</v>
      </c>
      <c r="K110" s="3">
        <v>5.0733333333333333</v>
      </c>
      <c r="L110" s="35">
        <v>4114168</v>
      </c>
      <c r="M110" s="76">
        <v>-79884.918789293297</v>
      </c>
      <c r="N110" s="76">
        <v>52103927.131698906</v>
      </c>
      <c r="O110" s="76">
        <f t="shared" si="21"/>
        <v>0.13633820463995283</v>
      </c>
      <c r="P110" s="35">
        <f t="shared" si="12"/>
        <v>-0.87948154717430693</v>
      </c>
      <c r="Q110" s="78">
        <f t="shared" si="13"/>
        <v>7.8960804424606013E-2</v>
      </c>
      <c r="R110" s="76">
        <f t="shared" si="14"/>
        <v>0.11039216504571485</v>
      </c>
      <c r="S110" s="76">
        <f t="shared" si="15"/>
        <v>5.3761748162184E-2</v>
      </c>
      <c r="T110" s="76">
        <f t="shared" si="16"/>
        <v>3.5406377704396426E-2</v>
      </c>
      <c r="U110" s="76">
        <v>413550.80596213904</v>
      </c>
      <c r="V110" s="76">
        <v>-0.32748281553703101</v>
      </c>
      <c r="W110" s="3">
        <f t="shared" si="24"/>
        <v>0</v>
      </c>
      <c r="X110" s="3">
        <f t="shared" si="25"/>
        <v>0</v>
      </c>
      <c r="Y110" s="11">
        <f t="shared" si="17"/>
        <v>0</v>
      </c>
      <c r="Z110" s="11">
        <f t="shared" si="18"/>
        <v>7.9370371626084901E-3</v>
      </c>
      <c r="AA110" s="11">
        <f t="shared" si="19"/>
        <v>0.33541985269963948</v>
      </c>
      <c r="AB110" s="11" t="e">
        <f t="shared" si="20"/>
        <v>#DIV/0!</v>
      </c>
    </row>
    <row r="111" spans="1:29" x14ac:dyDescent="0.3">
      <c r="A111" s="6">
        <v>45091</v>
      </c>
      <c r="B111" s="35">
        <v>22.789488998108709</v>
      </c>
      <c r="C111" s="35">
        <v>3.0532617391422212</v>
      </c>
      <c r="D111" s="3">
        <v>5751865.3234524056</v>
      </c>
      <c r="E111" s="3">
        <v>2801198.2087151827</v>
      </c>
      <c r="F111" s="3">
        <v>1844811.3239072803</v>
      </c>
      <c r="G111" s="65">
        <v>755</v>
      </c>
      <c r="H111" s="35">
        <v>80.149850000000001</v>
      </c>
      <c r="I111" s="3">
        <v>774.77</v>
      </c>
      <c r="J111" s="3">
        <v>4.1938517861590263</v>
      </c>
      <c r="K111" s="3">
        <v>5.0733333333333333</v>
      </c>
      <c r="L111" s="35">
        <v>4114168</v>
      </c>
      <c r="M111" s="76">
        <v>-79884.918789293297</v>
      </c>
      <c r="N111" s="76">
        <v>52103927.131698906</v>
      </c>
      <c r="O111" s="76">
        <f t="shared" si="21"/>
        <v>0.13633820463995283</v>
      </c>
      <c r="P111" s="35">
        <f t="shared" si="12"/>
        <v>-0.87948154717430693</v>
      </c>
      <c r="Q111" s="78">
        <f t="shared" si="13"/>
        <v>7.8960804424606013E-2</v>
      </c>
      <c r="R111" s="76">
        <f t="shared" si="14"/>
        <v>0.11039216504571485</v>
      </c>
      <c r="S111" s="76">
        <f t="shared" si="15"/>
        <v>5.3761748162184E-2</v>
      </c>
      <c r="T111" s="76">
        <f t="shared" si="16"/>
        <v>3.5406377704396426E-2</v>
      </c>
      <c r="U111" s="76">
        <v>413550.80596213904</v>
      </c>
      <c r="V111" s="76">
        <v>-0.32748281553703101</v>
      </c>
      <c r="W111" s="3">
        <f t="shared" si="24"/>
        <v>0</v>
      </c>
      <c r="X111" s="3">
        <f t="shared" si="25"/>
        <v>0</v>
      </c>
      <c r="Y111" s="11">
        <f t="shared" si="17"/>
        <v>0</v>
      </c>
      <c r="Z111" s="11">
        <f t="shared" si="18"/>
        <v>7.9370371626084901E-3</v>
      </c>
      <c r="AA111" s="11">
        <f t="shared" si="19"/>
        <v>0.33541985269963948</v>
      </c>
      <c r="AB111" s="11" t="e">
        <f t="shared" si="20"/>
        <v>#DIV/0!</v>
      </c>
    </row>
    <row r="112" spans="1:29" x14ac:dyDescent="0.3">
      <c r="A112" s="6">
        <v>45092</v>
      </c>
      <c r="B112" s="35">
        <v>22.789488998108709</v>
      </c>
      <c r="C112" s="35">
        <v>3.0532617391422212</v>
      </c>
      <c r="D112" s="3">
        <v>5751865.3234524056</v>
      </c>
      <c r="E112" s="3">
        <v>2801198.2087151827</v>
      </c>
      <c r="F112" s="3">
        <v>1844811.3239072803</v>
      </c>
      <c r="G112" s="65">
        <v>755</v>
      </c>
      <c r="H112" s="35">
        <v>80.149850000000001</v>
      </c>
      <c r="I112" s="3">
        <v>759.86</v>
      </c>
      <c r="J112" s="3">
        <v>4.1938517861590263</v>
      </c>
      <c r="K112" s="3">
        <v>5.0733333333333333</v>
      </c>
      <c r="L112" s="35">
        <v>4114168</v>
      </c>
      <c r="M112" s="76">
        <v>-79884.918789293297</v>
      </c>
      <c r="N112" s="76">
        <v>52103927.131698906</v>
      </c>
      <c r="O112" s="76">
        <f t="shared" si="21"/>
        <v>0.13633820463995283</v>
      </c>
      <c r="P112" s="35">
        <f t="shared" si="12"/>
        <v>-0.87948154717430693</v>
      </c>
      <c r="Q112" s="78">
        <f t="shared" si="13"/>
        <v>7.8960804424606013E-2</v>
      </c>
      <c r="R112" s="76">
        <f t="shared" si="14"/>
        <v>0.11039216504571485</v>
      </c>
      <c r="S112" s="76">
        <f t="shared" si="15"/>
        <v>5.3761748162184E-2</v>
      </c>
      <c r="T112" s="76">
        <f t="shared" si="16"/>
        <v>3.5406377704396426E-2</v>
      </c>
      <c r="U112" s="76">
        <v>413550.80596213904</v>
      </c>
      <c r="V112" s="76">
        <v>-0.32748281553703101</v>
      </c>
      <c r="W112" s="3">
        <f t="shared" si="24"/>
        <v>0</v>
      </c>
      <c r="X112" s="3">
        <f t="shared" si="25"/>
        <v>0</v>
      </c>
      <c r="Y112" s="11">
        <f t="shared" si="17"/>
        <v>0</v>
      </c>
      <c r="Z112" s="11">
        <f t="shared" si="18"/>
        <v>7.9370371626084901E-3</v>
      </c>
      <c r="AA112" s="11">
        <f t="shared" si="19"/>
        <v>0.33541985269963948</v>
      </c>
      <c r="AB112" s="11" t="e">
        <f t="shared" si="20"/>
        <v>#DIV/0!</v>
      </c>
    </row>
    <row r="113" spans="1:28" x14ac:dyDescent="0.3">
      <c r="A113" s="6">
        <v>45093</v>
      </c>
      <c r="B113" s="35">
        <v>22.789488998108709</v>
      </c>
      <c r="C113" s="35">
        <v>3.0532617391422212</v>
      </c>
      <c r="D113" s="3">
        <v>5751865.3234524056</v>
      </c>
      <c r="E113" s="3">
        <v>2801198.2087151827</v>
      </c>
      <c r="F113" s="3">
        <v>1844811.3239072803</v>
      </c>
      <c r="G113" s="65">
        <v>755</v>
      </c>
      <c r="H113" s="35">
        <v>80.149850000000001</v>
      </c>
      <c r="I113" s="3">
        <v>740.67</v>
      </c>
      <c r="J113" s="3">
        <v>4.1938517861590263</v>
      </c>
      <c r="K113" s="3">
        <v>5.0733333333333333</v>
      </c>
      <c r="L113" s="35">
        <v>4114168</v>
      </c>
      <c r="M113" s="76">
        <v>-79884.918789293297</v>
      </c>
      <c r="N113" s="76">
        <v>52103927.131698906</v>
      </c>
      <c r="O113" s="76">
        <f t="shared" si="21"/>
        <v>0.13633820463995283</v>
      </c>
      <c r="P113" s="35">
        <f t="shared" si="12"/>
        <v>-0.87948154717430693</v>
      </c>
      <c r="Q113" s="78">
        <f t="shared" si="13"/>
        <v>7.8960804424606013E-2</v>
      </c>
      <c r="R113" s="76">
        <f t="shared" si="14"/>
        <v>0.11039216504571485</v>
      </c>
      <c r="S113" s="76">
        <f t="shared" si="15"/>
        <v>5.3761748162184E-2</v>
      </c>
      <c r="T113" s="76">
        <f t="shared" si="16"/>
        <v>3.5406377704396426E-2</v>
      </c>
      <c r="U113" s="76">
        <v>413550.80596213904</v>
      </c>
      <c r="V113" s="76">
        <v>-0.32748281553703101</v>
      </c>
      <c r="W113" s="3">
        <f t="shared" si="24"/>
        <v>0</v>
      </c>
      <c r="X113" s="3">
        <f t="shared" si="25"/>
        <v>0</v>
      </c>
      <c r="Y113" s="11">
        <f t="shared" si="17"/>
        <v>0</v>
      </c>
      <c r="Z113" s="11">
        <f t="shared" si="18"/>
        <v>7.9370371626084901E-3</v>
      </c>
      <c r="AA113" s="11">
        <f t="shared" si="19"/>
        <v>0.33541985269963948</v>
      </c>
      <c r="AB113" s="11" t="e">
        <f t="shared" si="20"/>
        <v>#DIV/0!</v>
      </c>
    </row>
    <row r="114" spans="1:28" x14ac:dyDescent="0.3">
      <c r="A114" s="6">
        <v>45096</v>
      </c>
      <c r="B114" s="35">
        <v>22.789488998108709</v>
      </c>
      <c r="C114" s="35">
        <v>3.0532617391422212</v>
      </c>
      <c r="D114" s="3">
        <v>5751865.3234524056</v>
      </c>
      <c r="E114" s="3">
        <v>2801198.2087151827</v>
      </c>
      <c r="F114" s="3">
        <v>1844811.3239072803</v>
      </c>
      <c r="G114" s="65">
        <v>755</v>
      </c>
      <c r="H114" s="35">
        <v>80.149850000000001</v>
      </c>
      <c r="I114" s="3">
        <v>739.52</v>
      </c>
      <c r="J114" s="3">
        <v>4.1938517861590263</v>
      </c>
      <c r="K114" s="3">
        <v>5.0733333333333333</v>
      </c>
      <c r="L114" s="35">
        <v>4114168</v>
      </c>
      <c r="M114" s="76">
        <v>-79884.918789293297</v>
      </c>
      <c r="N114" s="76">
        <v>52103927.131698906</v>
      </c>
      <c r="O114" s="76">
        <f t="shared" si="21"/>
        <v>0.12837900474827807</v>
      </c>
      <c r="P114" s="35">
        <f t="shared" si="12"/>
        <v>-0.87948154717430693</v>
      </c>
      <c r="Q114" s="78">
        <f t="shared" si="13"/>
        <v>7.8960804424606013E-2</v>
      </c>
      <c r="R114" s="76">
        <f t="shared" si="14"/>
        <v>0.11039216504571485</v>
      </c>
      <c r="S114" s="76">
        <f t="shared" si="15"/>
        <v>5.3761748162184E-2</v>
      </c>
      <c r="T114" s="76">
        <f t="shared" si="16"/>
        <v>3.5406377704396426E-2</v>
      </c>
      <c r="U114" s="76">
        <v>413550.80596213904</v>
      </c>
      <c r="V114" s="76">
        <v>-0.32748281553703101</v>
      </c>
      <c r="W114" s="3">
        <f t="shared" si="24"/>
        <v>0</v>
      </c>
      <c r="X114" s="3">
        <f t="shared" si="25"/>
        <v>0</v>
      </c>
      <c r="Y114" s="11">
        <f t="shared" si="17"/>
        <v>0</v>
      </c>
      <c r="Z114" s="11">
        <f t="shared" si="18"/>
        <v>7.9370371626084901E-3</v>
      </c>
      <c r="AA114" s="11">
        <f t="shared" si="19"/>
        <v>0.33541985269963948</v>
      </c>
      <c r="AB114" s="11" t="e">
        <f t="shared" si="20"/>
        <v>#DIV/0!</v>
      </c>
    </row>
    <row r="115" spans="1:28" x14ac:dyDescent="0.3">
      <c r="A115" s="6">
        <v>45097</v>
      </c>
      <c r="B115" s="35">
        <v>22.789488998108709</v>
      </c>
      <c r="C115" s="35">
        <v>3.0532617391422212</v>
      </c>
      <c r="D115" s="3">
        <v>5751865.3234524056</v>
      </c>
      <c r="E115" s="3">
        <v>2801198.2087151827</v>
      </c>
      <c r="F115" s="3">
        <v>1844811.3239072803</v>
      </c>
      <c r="G115" s="65">
        <v>760</v>
      </c>
      <c r="H115" s="35">
        <v>80.149850000000001</v>
      </c>
      <c r="I115" s="3">
        <v>761.32</v>
      </c>
      <c r="J115" s="3">
        <v>4.1938517861590263</v>
      </c>
      <c r="K115" s="3">
        <v>5.0733333333333333</v>
      </c>
      <c r="L115" s="35">
        <v>4114168</v>
      </c>
      <c r="M115" s="76">
        <v>-79884.918789293297</v>
      </c>
      <c r="N115" s="76">
        <v>52103927.131698906</v>
      </c>
      <c r="O115" s="76">
        <f t="shared" si="21"/>
        <v>0.12837900474827807</v>
      </c>
      <c r="P115" s="35">
        <f t="shared" si="12"/>
        <v>-0.87948154717430693</v>
      </c>
      <c r="Q115" s="78">
        <f t="shared" si="13"/>
        <v>7.8960804424606013E-2</v>
      </c>
      <c r="R115" s="76">
        <f t="shared" si="14"/>
        <v>0.11039216504571485</v>
      </c>
      <c r="S115" s="76">
        <f t="shared" si="15"/>
        <v>5.3761748162184E-2</v>
      </c>
      <c r="T115" s="76">
        <f t="shared" si="16"/>
        <v>3.5406377704396426E-2</v>
      </c>
      <c r="U115" s="76">
        <v>413550.80596213904</v>
      </c>
      <c r="V115" s="76">
        <v>-0.32748281553703101</v>
      </c>
      <c r="W115" s="3">
        <f t="shared" si="24"/>
        <v>0</v>
      </c>
      <c r="X115" s="3">
        <f t="shared" si="25"/>
        <v>0</v>
      </c>
      <c r="Y115" s="11">
        <f t="shared" si="17"/>
        <v>0</v>
      </c>
      <c r="Z115" s="11">
        <f t="shared" si="18"/>
        <v>7.9370371626084901E-3</v>
      </c>
      <c r="AA115" s="11">
        <f t="shared" si="19"/>
        <v>0.33541985269963948</v>
      </c>
      <c r="AB115" s="11" t="e">
        <f t="shared" si="20"/>
        <v>#DIV/0!</v>
      </c>
    </row>
    <row r="116" spans="1:28" x14ac:dyDescent="0.3">
      <c r="A116" s="6">
        <v>45098</v>
      </c>
      <c r="B116" s="35">
        <v>22.789488998108709</v>
      </c>
      <c r="C116" s="35">
        <v>3.0532617391422212</v>
      </c>
      <c r="D116" s="3">
        <v>5751865.3234524056</v>
      </c>
      <c r="E116" s="3">
        <v>2801198.2087151827</v>
      </c>
      <c r="F116" s="3">
        <v>1844811.3239072803</v>
      </c>
      <c r="G116" s="65">
        <v>770</v>
      </c>
      <c r="H116" s="35">
        <v>80.149850000000001</v>
      </c>
      <c r="I116" s="3">
        <v>770.72</v>
      </c>
      <c r="J116" s="3">
        <v>4.1938517861590263</v>
      </c>
      <c r="K116" s="3">
        <v>5.0733333333333333</v>
      </c>
      <c r="L116" s="35">
        <v>4114168</v>
      </c>
      <c r="M116" s="76">
        <v>-79884.918789293297</v>
      </c>
      <c r="N116" s="76">
        <v>52103927.131698906</v>
      </c>
      <c r="O116" s="76">
        <f t="shared" si="21"/>
        <v>0.12837900474827807</v>
      </c>
      <c r="P116" s="35">
        <f t="shared" si="12"/>
        <v>-0.87948154717430693</v>
      </c>
      <c r="Q116" s="78">
        <f t="shared" si="13"/>
        <v>7.8960804424606013E-2</v>
      </c>
      <c r="R116" s="76">
        <f t="shared" si="14"/>
        <v>0.11039216504571485</v>
      </c>
      <c r="S116" s="76">
        <f t="shared" si="15"/>
        <v>5.3761748162184E-2</v>
      </c>
      <c r="T116" s="76">
        <f t="shared" si="16"/>
        <v>3.5406377704396426E-2</v>
      </c>
      <c r="U116" s="76">
        <v>413550.80596213904</v>
      </c>
      <c r="V116" s="76">
        <v>-0.32748281553703101</v>
      </c>
      <c r="W116" s="3">
        <f t="shared" si="24"/>
        <v>0</v>
      </c>
      <c r="X116" s="3">
        <f t="shared" si="25"/>
        <v>0</v>
      </c>
      <c r="Y116" s="11">
        <f t="shared" si="17"/>
        <v>0</v>
      </c>
      <c r="Z116" s="11">
        <f t="shared" si="18"/>
        <v>7.9370371626084901E-3</v>
      </c>
      <c r="AA116" s="11">
        <f t="shared" si="19"/>
        <v>0.33541985269963948</v>
      </c>
      <c r="AB116" s="11" t="e">
        <f t="shared" si="20"/>
        <v>#DIV/0!</v>
      </c>
    </row>
    <row r="117" spans="1:28" x14ac:dyDescent="0.3">
      <c r="A117" s="6">
        <v>45099</v>
      </c>
      <c r="B117" s="35">
        <v>22.789488998108709</v>
      </c>
      <c r="C117" s="35">
        <v>3.0532617391422212</v>
      </c>
      <c r="D117" s="3">
        <v>5751865.3234524056</v>
      </c>
      <c r="E117" s="3">
        <v>2801198.2087151827</v>
      </c>
      <c r="F117" s="3">
        <v>1844811.3239072803</v>
      </c>
      <c r="G117" s="65">
        <v>770</v>
      </c>
      <c r="H117" s="35">
        <v>80.149850000000001</v>
      </c>
      <c r="I117" s="3">
        <v>773.42</v>
      </c>
      <c r="J117" s="3">
        <v>4.1938517861590263</v>
      </c>
      <c r="K117" s="3">
        <v>5.0733333333333333</v>
      </c>
      <c r="L117" s="35">
        <v>4114168</v>
      </c>
      <c r="M117" s="76">
        <v>-79884.918789293297</v>
      </c>
      <c r="N117" s="76">
        <v>52103927.131698906</v>
      </c>
      <c r="O117" s="76">
        <f t="shared" si="21"/>
        <v>0.12837900474827807</v>
      </c>
      <c r="P117" s="35">
        <f t="shared" si="12"/>
        <v>-0.87948154717430693</v>
      </c>
      <c r="Q117" s="78">
        <f t="shared" si="13"/>
        <v>7.8960804424606013E-2</v>
      </c>
      <c r="R117" s="76">
        <f t="shared" si="14"/>
        <v>0.11039216504571485</v>
      </c>
      <c r="S117" s="76">
        <f t="shared" si="15"/>
        <v>5.3761748162184E-2</v>
      </c>
      <c r="T117" s="76">
        <f t="shared" si="16"/>
        <v>3.5406377704396426E-2</v>
      </c>
      <c r="U117" s="76">
        <v>413550.80596213904</v>
      </c>
      <c r="V117" s="76">
        <v>-0.32748281553703101</v>
      </c>
      <c r="W117" s="3">
        <f t="shared" si="24"/>
        <v>0</v>
      </c>
      <c r="X117" s="3">
        <f t="shared" si="25"/>
        <v>0</v>
      </c>
      <c r="Y117" s="11">
        <f t="shared" si="17"/>
        <v>0</v>
      </c>
      <c r="Z117" s="11">
        <f t="shared" si="18"/>
        <v>7.9370371626084901E-3</v>
      </c>
      <c r="AA117" s="11">
        <f t="shared" si="19"/>
        <v>0.33541985269963948</v>
      </c>
      <c r="AB117" s="11" t="e">
        <f t="shared" si="20"/>
        <v>#DIV/0!</v>
      </c>
    </row>
    <row r="118" spans="1:28" x14ac:dyDescent="0.3">
      <c r="A118" s="6">
        <v>45100</v>
      </c>
      <c r="B118" s="35">
        <v>22.789488998108709</v>
      </c>
      <c r="C118" s="35">
        <v>3.0532617391422212</v>
      </c>
      <c r="D118" s="3">
        <v>5751865.3234524056</v>
      </c>
      <c r="E118" s="3">
        <v>2801198.2087151827</v>
      </c>
      <c r="F118" s="3">
        <v>1844811.3239072803</v>
      </c>
      <c r="G118" s="65">
        <v>770</v>
      </c>
      <c r="H118" s="35">
        <v>80.149850000000001</v>
      </c>
      <c r="I118" s="3">
        <v>771.69</v>
      </c>
      <c r="J118" s="3">
        <v>4.1938517861590263</v>
      </c>
      <c r="K118" s="3">
        <v>5.0733333333333333</v>
      </c>
      <c r="L118" s="35">
        <v>4114168</v>
      </c>
      <c r="M118" s="76">
        <v>-79884.918789293297</v>
      </c>
      <c r="N118" s="76">
        <v>52103927.131698906</v>
      </c>
      <c r="O118" s="76">
        <f t="shared" si="21"/>
        <v>0.12837900474827807</v>
      </c>
      <c r="P118" s="35">
        <f t="shared" si="12"/>
        <v>-0.87948154717430693</v>
      </c>
      <c r="Q118" s="78">
        <f t="shared" si="13"/>
        <v>7.8960804424606013E-2</v>
      </c>
      <c r="R118" s="76">
        <f t="shared" si="14"/>
        <v>0.11039216504571485</v>
      </c>
      <c r="S118" s="76">
        <f t="shared" si="15"/>
        <v>5.3761748162184E-2</v>
      </c>
      <c r="T118" s="76">
        <f t="shared" si="16"/>
        <v>3.5406377704396426E-2</v>
      </c>
      <c r="U118" s="76">
        <v>413550.80596213904</v>
      </c>
      <c r="V118" s="76">
        <v>-0.32748281553703101</v>
      </c>
      <c r="W118" s="3">
        <f t="shared" si="24"/>
        <v>0</v>
      </c>
      <c r="X118" s="3">
        <f t="shared" si="25"/>
        <v>0</v>
      </c>
      <c r="Y118" s="11">
        <f t="shared" si="17"/>
        <v>0</v>
      </c>
      <c r="Z118" s="11">
        <f t="shared" si="18"/>
        <v>7.9370371626084901E-3</v>
      </c>
      <c r="AA118" s="11">
        <f t="shared" si="19"/>
        <v>0.33541985269963948</v>
      </c>
      <c r="AB118" s="11" t="e">
        <f t="shared" si="20"/>
        <v>#DIV/0!</v>
      </c>
    </row>
    <row r="119" spans="1:28" x14ac:dyDescent="0.3">
      <c r="A119" s="6">
        <v>45103</v>
      </c>
      <c r="B119" s="35">
        <v>22.789488998108709</v>
      </c>
      <c r="C119" s="35">
        <v>3.0532617391422212</v>
      </c>
      <c r="D119" s="3">
        <v>5751865.3234524056</v>
      </c>
      <c r="E119" s="3">
        <v>2801198.2087151827</v>
      </c>
      <c r="F119" s="3">
        <v>1844811.3239072803</v>
      </c>
      <c r="G119" s="65">
        <v>765</v>
      </c>
      <c r="H119" s="35">
        <v>80.149850000000001</v>
      </c>
      <c r="I119" s="3">
        <v>778.42</v>
      </c>
      <c r="J119" s="3">
        <v>4.1938517861590263</v>
      </c>
      <c r="K119" s="3">
        <v>5.0733333333333333</v>
      </c>
      <c r="L119" s="35">
        <v>4114168</v>
      </c>
      <c r="M119" s="76">
        <v>-79884.918789293297</v>
      </c>
      <c r="N119" s="76">
        <v>52103927.131698906</v>
      </c>
      <c r="O119" s="76">
        <f t="shared" si="21"/>
        <v>0.12837900474827807</v>
      </c>
      <c r="P119" s="35">
        <f t="shared" si="12"/>
        <v>-0.87948154717430693</v>
      </c>
      <c r="Q119" s="78">
        <f t="shared" si="13"/>
        <v>7.8960804424606013E-2</v>
      </c>
      <c r="R119" s="76">
        <f t="shared" si="14"/>
        <v>0.11039216504571485</v>
      </c>
      <c r="S119" s="76">
        <f t="shared" si="15"/>
        <v>5.3761748162184E-2</v>
      </c>
      <c r="T119" s="76">
        <f t="shared" si="16"/>
        <v>3.5406377704396426E-2</v>
      </c>
      <c r="U119" s="76">
        <v>413550.80596213904</v>
      </c>
      <c r="V119" s="76">
        <v>-0.32748281553703101</v>
      </c>
      <c r="W119" s="3">
        <f t="shared" si="24"/>
        <v>0</v>
      </c>
      <c r="X119" s="3">
        <f t="shared" si="25"/>
        <v>0</v>
      </c>
      <c r="Y119" s="11">
        <f t="shared" si="17"/>
        <v>0</v>
      </c>
      <c r="Z119" s="11">
        <f t="shared" si="18"/>
        <v>7.9370371626084901E-3</v>
      </c>
      <c r="AA119" s="11">
        <f t="shared" si="19"/>
        <v>0.33541985269963948</v>
      </c>
      <c r="AB119" s="11" t="e">
        <f t="shared" si="20"/>
        <v>#DIV/0!</v>
      </c>
    </row>
    <row r="120" spans="1:28" x14ac:dyDescent="0.3">
      <c r="A120" s="6">
        <v>45104</v>
      </c>
      <c r="B120" s="35">
        <v>22.789488998108709</v>
      </c>
      <c r="C120" s="35">
        <v>3.0532617391422212</v>
      </c>
      <c r="D120" s="3">
        <v>5751865.3234524056</v>
      </c>
      <c r="E120" s="3">
        <v>2801198.2087151827</v>
      </c>
      <c r="F120" s="3">
        <v>1844811.3239072803</v>
      </c>
      <c r="G120" s="65">
        <v>770</v>
      </c>
      <c r="H120" s="35">
        <v>80.149850000000001</v>
      </c>
      <c r="I120" s="3">
        <v>772.12</v>
      </c>
      <c r="J120" s="3">
        <v>4.1938517861590263</v>
      </c>
      <c r="K120" s="3">
        <v>5.0733333333333333</v>
      </c>
      <c r="L120" s="35">
        <v>4114168</v>
      </c>
      <c r="M120" s="76">
        <v>-79884.918789293297</v>
      </c>
      <c r="N120" s="76">
        <v>52103927.131698906</v>
      </c>
      <c r="O120" s="76">
        <f t="shared" si="21"/>
        <v>0.12837900474827807</v>
      </c>
      <c r="P120" s="35">
        <f t="shared" si="12"/>
        <v>-0.87948154717430693</v>
      </c>
      <c r="Q120" s="78">
        <f t="shared" si="13"/>
        <v>7.8960804424606013E-2</v>
      </c>
      <c r="R120" s="76">
        <f t="shared" si="14"/>
        <v>0.11039216504571485</v>
      </c>
      <c r="S120" s="76">
        <f t="shared" si="15"/>
        <v>5.3761748162184E-2</v>
      </c>
      <c r="T120" s="76">
        <f t="shared" si="16"/>
        <v>3.5406377704396426E-2</v>
      </c>
      <c r="U120" s="76">
        <v>413550.80596213904</v>
      </c>
      <c r="V120" s="76">
        <v>-0.32748281553703101</v>
      </c>
      <c r="W120" s="3">
        <f t="shared" si="24"/>
        <v>0</v>
      </c>
      <c r="X120" s="3">
        <f t="shared" si="25"/>
        <v>0</v>
      </c>
      <c r="Y120" s="11">
        <f t="shared" si="17"/>
        <v>0</v>
      </c>
      <c r="Z120" s="11">
        <f t="shared" si="18"/>
        <v>7.9370371626084901E-3</v>
      </c>
      <c r="AA120" s="11">
        <f t="shared" si="19"/>
        <v>0.33541985269963948</v>
      </c>
      <c r="AB120" s="11" t="e">
        <f t="shared" si="20"/>
        <v>#DIV/0!</v>
      </c>
    </row>
    <row r="121" spans="1:28" x14ac:dyDescent="0.3">
      <c r="A121" s="6">
        <v>45107</v>
      </c>
      <c r="B121" s="35">
        <v>22.789488998108709</v>
      </c>
      <c r="C121" s="35">
        <v>3.0532617391422212</v>
      </c>
      <c r="D121" s="3">
        <v>5751865.3234524056</v>
      </c>
      <c r="E121" s="3">
        <v>2801198.2087151827</v>
      </c>
      <c r="F121" s="3">
        <v>1844811.3239072803</v>
      </c>
      <c r="G121" s="65">
        <v>775</v>
      </c>
      <c r="H121" s="35">
        <v>80.149850000000001</v>
      </c>
      <c r="I121" s="3">
        <v>775.34</v>
      </c>
      <c r="J121" s="3">
        <v>4.1938517861590263</v>
      </c>
      <c r="K121" s="3">
        <v>5.0733333333333333</v>
      </c>
      <c r="L121" s="35">
        <v>4114168</v>
      </c>
      <c r="M121" s="76">
        <v>-79884.918789293297</v>
      </c>
      <c r="N121" s="76">
        <v>52103927.131698906</v>
      </c>
      <c r="O121" s="76">
        <f t="shared" si="21"/>
        <v>0.12837900474827807</v>
      </c>
      <c r="P121" s="35">
        <f t="shared" si="12"/>
        <v>-0.87948154717430693</v>
      </c>
      <c r="Q121" s="78">
        <f>L121/N121</f>
        <v>7.8960804424606013E-2</v>
      </c>
      <c r="R121" s="76">
        <f t="shared" si="14"/>
        <v>0.11039216504571485</v>
      </c>
      <c r="S121" s="76">
        <f t="shared" si="15"/>
        <v>5.3761748162184E-2</v>
      </c>
      <c r="T121" s="76">
        <f t="shared" si="16"/>
        <v>3.5406377704396426E-2</v>
      </c>
      <c r="U121" s="76">
        <v>413550.80596213904</v>
      </c>
      <c r="V121" s="76">
        <v>-0.32748281553703101</v>
      </c>
      <c r="W121" s="3">
        <f t="shared" si="24"/>
        <v>0</v>
      </c>
      <c r="X121" s="3">
        <f t="shared" si="25"/>
        <v>0</v>
      </c>
      <c r="Y121" s="11">
        <f t="shared" si="17"/>
        <v>0</v>
      </c>
      <c r="Z121" s="11">
        <f t="shared" si="18"/>
        <v>7.9370371626084901E-3</v>
      </c>
      <c r="AA121" s="11">
        <f t="shared" si="19"/>
        <v>0.33541985269963948</v>
      </c>
      <c r="AB121" s="11" t="e">
        <f t="shared" si="20"/>
        <v>#DIV/0!</v>
      </c>
    </row>
    <row r="122" spans="1:28" x14ac:dyDescent="0.3">
      <c r="A122" s="6">
        <v>45110</v>
      </c>
      <c r="B122" s="35">
        <v>24.07955474742414</v>
      </c>
      <c r="C122" s="35">
        <v>3.2717805117009169</v>
      </c>
      <c r="D122" s="3">
        <v>10241047.366197906</v>
      </c>
      <c r="E122" s="3">
        <v>3064322.7353692958</v>
      </c>
      <c r="F122" s="3">
        <v>3060505.9423932829</v>
      </c>
      <c r="G122" s="65">
        <v>780</v>
      </c>
      <c r="H122" s="35">
        <v>89.910000000000011</v>
      </c>
      <c r="I122" s="3">
        <v>738.18</v>
      </c>
      <c r="J122" s="3">
        <v>4.9562475072992029</v>
      </c>
      <c r="K122" s="3">
        <v>5.29</v>
      </c>
      <c r="L122" s="35">
        <v>4264486</v>
      </c>
      <c r="M122" s="76">
        <v>-80641.497857531998</v>
      </c>
      <c r="N122" s="76">
        <v>60658600.369219199</v>
      </c>
      <c r="O122" s="76">
        <f t="shared" si="21"/>
        <v>0.11027373312158752</v>
      </c>
      <c r="P122" s="35">
        <f t="shared" ref="P122" si="26">J122-K122</f>
        <v>-0.3337524927007971</v>
      </c>
      <c r="Q122" s="78">
        <f t="shared" ref="Q122:Q185" si="27">L122/N122</f>
        <v>7.0303072837862329E-2</v>
      </c>
      <c r="R122" s="76">
        <f t="shared" ref="R122:R185" si="28">D122/N122</f>
        <v>0.168830920988323</v>
      </c>
      <c r="S122" s="76">
        <f t="shared" ref="S122:S185" si="29">E122/N122</f>
        <v>5.0517531178056421E-2</v>
      </c>
      <c r="T122" s="76">
        <f t="shared" ref="T122:T185" si="30">F122/N122</f>
        <v>5.045460864188215E-2</v>
      </c>
      <c r="U122" s="76">
        <v>2511677.1795849162</v>
      </c>
      <c r="V122" s="76">
        <v>-0.56567329277194101</v>
      </c>
      <c r="W122" s="3">
        <f>(E122/E121-1)/(I122/I121-1)</f>
        <v>-1.959900287189356</v>
      </c>
      <c r="X122" s="3">
        <f>(F122/F121-1)/(I122/I121-1)</f>
        <v>-13.749567044888648</v>
      </c>
      <c r="Y122" s="11">
        <f t="shared" si="17"/>
        <v>0.13304421044556375</v>
      </c>
      <c r="Z122" s="11">
        <f t="shared" si="18"/>
        <v>4.1406777675329451E-2</v>
      </c>
      <c r="AA122" s="11">
        <f t="shared" si="19"/>
        <v>0.60708007044727041</v>
      </c>
      <c r="AB122" s="11">
        <f t="shared" si="20"/>
        <v>4.5629950255946143</v>
      </c>
    </row>
    <row r="123" spans="1:28" x14ac:dyDescent="0.3">
      <c r="A123" s="6">
        <v>45111</v>
      </c>
      <c r="B123" s="35">
        <v>24.07955474742414</v>
      </c>
      <c r="C123" s="35">
        <v>3.2717805117009169</v>
      </c>
      <c r="D123" s="3">
        <v>10241047.366197906</v>
      </c>
      <c r="E123" s="3">
        <v>3064322.7353692958</v>
      </c>
      <c r="F123" s="3">
        <v>3060505.9423932829</v>
      </c>
      <c r="G123" s="65">
        <v>780</v>
      </c>
      <c r="H123" s="35">
        <v>89.910000000000011</v>
      </c>
      <c r="I123" s="3">
        <v>762.71</v>
      </c>
      <c r="J123" s="3">
        <v>4.9562475072992029</v>
      </c>
      <c r="K123" s="3">
        <v>5.29</v>
      </c>
      <c r="L123" s="35">
        <v>4264486</v>
      </c>
      <c r="M123" s="76">
        <v>-80641.497857531998</v>
      </c>
      <c r="N123" s="76">
        <v>60658600.369219199</v>
      </c>
      <c r="O123" s="76">
        <f t="shared" si="21"/>
        <v>0.11027373312158752</v>
      </c>
      <c r="P123" s="35">
        <f t="shared" ref="P123:P185" si="31">J123-K123</f>
        <v>-0.3337524927007971</v>
      </c>
      <c r="Q123" s="78">
        <f t="shared" si="27"/>
        <v>7.0303072837862329E-2</v>
      </c>
      <c r="R123" s="76">
        <f t="shared" si="28"/>
        <v>0.168830920988323</v>
      </c>
      <c r="S123" s="76">
        <f t="shared" si="29"/>
        <v>5.0517531178056421E-2</v>
      </c>
      <c r="T123" s="76">
        <f t="shared" si="30"/>
        <v>5.045460864188215E-2</v>
      </c>
      <c r="U123" s="76">
        <v>2511677.1795849162</v>
      </c>
      <c r="V123" s="76">
        <v>-0.56567329277194101</v>
      </c>
      <c r="W123" s="3">
        <f t="shared" si="24"/>
        <v>0</v>
      </c>
      <c r="X123" s="3">
        <f t="shared" si="25"/>
        <v>0</v>
      </c>
      <c r="Y123" s="11">
        <f t="shared" si="17"/>
        <v>0</v>
      </c>
      <c r="Z123" s="11">
        <f t="shared" si="18"/>
        <v>4.1406777675329451E-2</v>
      </c>
      <c r="AA123" s="11">
        <f t="shared" si="19"/>
        <v>0.60708007044727041</v>
      </c>
      <c r="AB123" s="11" t="e">
        <f t="shared" si="20"/>
        <v>#DIV/0!</v>
      </c>
    </row>
    <row r="124" spans="1:28" x14ac:dyDescent="0.3">
      <c r="A124" s="6">
        <v>45112</v>
      </c>
      <c r="B124" s="35">
        <v>24.07955474742414</v>
      </c>
      <c r="C124" s="35">
        <v>3.2717805117009169</v>
      </c>
      <c r="D124" s="3">
        <v>10241047.366197906</v>
      </c>
      <c r="E124" s="3">
        <v>3064322.7353692958</v>
      </c>
      <c r="F124" s="3">
        <v>3060505.9423932829</v>
      </c>
      <c r="G124" s="65">
        <v>780</v>
      </c>
      <c r="H124" s="35">
        <v>89.910000000000011</v>
      </c>
      <c r="I124" s="3">
        <v>740.38</v>
      </c>
      <c r="J124" s="3">
        <v>4.9562475072992029</v>
      </c>
      <c r="K124" s="3">
        <v>5.29</v>
      </c>
      <c r="L124" s="35">
        <v>4264486</v>
      </c>
      <c r="M124" s="76">
        <v>-80641.497857531998</v>
      </c>
      <c r="N124" s="76">
        <v>60658600.369219199</v>
      </c>
      <c r="O124" s="76">
        <f t="shared" si="21"/>
        <v>0.11027373312158752</v>
      </c>
      <c r="P124" s="35">
        <f t="shared" si="31"/>
        <v>-0.3337524927007971</v>
      </c>
      <c r="Q124" s="78">
        <f t="shared" si="27"/>
        <v>7.0303072837862329E-2</v>
      </c>
      <c r="R124" s="76">
        <f t="shared" si="28"/>
        <v>0.168830920988323</v>
      </c>
      <c r="S124" s="76">
        <f t="shared" si="29"/>
        <v>5.0517531178056421E-2</v>
      </c>
      <c r="T124" s="76">
        <f t="shared" si="30"/>
        <v>5.045460864188215E-2</v>
      </c>
      <c r="U124" s="76">
        <v>2511677.1795849162</v>
      </c>
      <c r="V124" s="76">
        <v>-0.56567329277194101</v>
      </c>
      <c r="W124" s="3">
        <f t="shared" si="24"/>
        <v>0</v>
      </c>
      <c r="X124" s="3">
        <f t="shared" si="25"/>
        <v>0</v>
      </c>
      <c r="Y124" s="11">
        <f t="shared" si="17"/>
        <v>0</v>
      </c>
      <c r="Z124" s="11">
        <f t="shared" si="18"/>
        <v>4.1406777675329451E-2</v>
      </c>
      <c r="AA124" s="11">
        <f t="shared" si="19"/>
        <v>0.60708007044727041</v>
      </c>
      <c r="AB124" s="11" t="e">
        <f t="shared" si="20"/>
        <v>#DIV/0!</v>
      </c>
    </row>
    <row r="125" spans="1:28" x14ac:dyDescent="0.3">
      <c r="A125" s="6">
        <v>45113</v>
      </c>
      <c r="B125" s="35">
        <v>24.07955474742414</v>
      </c>
      <c r="C125" s="35">
        <v>3.2717805117009169</v>
      </c>
      <c r="D125" s="3">
        <v>10241047.366197906</v>
      </c>
      <c r="E125" s="3">
        <v>3064322.7353692958</v>
      </c>
      <c r="F125" s="3">
        <v>3060505.9423932829</v>
      </c>
      <c r="G125" s="65">
        <v>790</v>
      </c>
      <c r="H125" s="35">
        <v>89.910000000000011</v>
      </c>
      <c r="I125" s="3">
        <v>747.87</v>
      </c>
      <c r="J125" s="3">
        <v>4.9562475072992029</v>
      </c>
      <c r="K125" s="3">
        <v>5.29</v>
      </c>
      <c r="L125" s="35">
        <v>4264486</v>
      </c>
      <c r="M125" s="76">
        <v>-80641.497857531998</v>
      </c>
      <c r="N125" s="76">
        <v>60658600.369219199</v>
      </c>
      <c r="O125" s="76">
        <f t="shared" si="21"/>
        <v>0.11027373312158752</v>
      </c>
      <c r="P125" s="35">
        <f t="shared" si="31"/>
        <v>-0.3337524927007971</v>
      </c>
      <c r="Q125" s="78">
        <f t="shared" si="27"/>
        <v>7.0303072837862329E-2</v>
      </c>
      <c r="R125" s="76">
        <f t="shared" si="28"/>
        <v>0.168830920988323</v>
      </c>
      <c r="S125" s="76">
        <f t="shared" si="29"/>
        <v>5.0517531178056421E-2</v>
      </c>
      <c r="T125" s="76">
        <f t="shared" si="30"/>
        <v>5.045460864188215E-2</v>
      </c>
      <c r="U125" s="76">
        <v>2511677.1795849162</v>
      </c>
      <c r="V125" s="76">
        <v>-0.56567329277194101</v>
      </c>
      <c r="W125" s="3">
        <f t="shared" si="24"/>
        <v>0</v>
      </c>
      <c r="X125" s="3">
        <f t="shared" si="25"/>
        <v>0</v>
      </c>
      <c r="Y125" s="11">
        <f t="shared" si="17"/>
        <v>0</v>
      </c>
      <c r="Z125" s="11">
        <f t="shared" si="18"/>
        <v>4.1406777675329451E-2</v>
      </c>
      <c r="AA125" s="11">
        <f t="shared" si="19"/>
        <v>0.60708007044727041</v>
      </c>
      <c r="AB125" s="11" t="e">
        <f t="shared" si="20"/>
        <v>#DIV/0!</v>
      </c>
    </row>
    <row r="126" spans="1:28" x14ac:dyDescent="0.3">
      <c r="A126" s="6">
        <v>45114</v>
      </c>
      <c r="B126" s="35">
        <v>24.07955474742414</v>
      </c>
      <c r="C126" s="35">
        <v>3.2717805117009169</v>
      </c>
      <c r="D126" s="3">
        <v>10241047.366197906</v>
      </c>
      <c r="E126" s="3">
        <v>3064322.7353692958</v>
      </c>
      <c r="F126" s="3">
        <v>3060505.9423932829</v>
      </c>
      <c r="G126" s="65">
        <v>790</v>
      </c>
      <c r="H126" s="35">
        <v>89.910000000000011</v>
      </c>
      <c r="I126" s="3">
        <v>744.97</v>
      </c>
      <c r="J126" s="3">
        <v>4.9562475072992029</v>
      </c>
      <c r="K126" s="3">
        <v>5.29</v>
      </c>
      <c r="L126" s="35">
        <v>4264486</v>
      </c>
      <c r="M126" s="76">
        <v>-80641.497857531998</v>
      </c>
      <c r="N126" s="76">
        <v>60658600.369219199</v>
      </c>
      <c r="O126" s="76">
        <f t="shared" si="21"/>
        <v>0.11027373312158752</v>
      </c>
      <c r="P126" s="35">
        <f t="shared" si="31"/>
        <v>-0.3337524927007971</v>
      </c>
      <c r="Q126" s="78">
        <f t="shared" si="27"/>
        <v>7.0303072837862329E-2</v>
      </c>
      <c r="R126" s="76">
        <f t="shared" si="28"/>
        <v>0.168830920988323</v>
      </c>
      <c r="S126" s="76">
        <f t="shared" si="29"/>
        <v>5.0517531178056421E-2</v>
      </c>
      <c r="T126" s="76">
        <f t="shared" si="30"/>
        <v>5.045460864188215E-2</v>
      </c>
      <c r="U126" s="76">
        <v>2511677.1795849162</v>
      </c>
      <c r="V126" s="76">
        <v>-0.56567329277194101</v>
      </c>
      <c r="W126" s="3">
        <f t="shared" si="24"/>
        <v>0</v>
      </c>
      <c r="X126" s="3">
        <f t="shared" si="25"/>
        <v>0</v>
      </c>
      <c r="Y126" s="11">
        <f t="shared" si="17"/>
        <v>0</v>
      </c>
      <c r="Z126" s="11">
        <f t="shared" si="18"/>
        <v>4.1406777675329451E-2</v>
      </c>
      <c r="AA126" s="11">
        <f t="shared" si="19"/>
        <v>0.60708007044727041</v>
      </c>
      <c r="AB126" s="11" t="e">
        <f t="shared" si="20"/>
        <v>#DIV/0!</v>
      </c>
    </row>
    <row r="127" spans="1:28" x14ac:dyDescent="0.3">
      <c r="A127" s="6">
        <v>45117</v>
      </c>
      <c r="B127" s="35">
        <v>24.07955474742414</v>
      </c>
      <c r="C127" s="35">
        <v>3.2717805117009169</v>
      </c>
      <c r="D127" s="3">
        <v>10241047.366197906</v>
      </c>
      <c r="E127" s="3">
        <v>3064322.7353692958</v>
      </c>
      <c r="F127" s="3">
        <v>3060505.9423932829</v>
      </c>
      <c r="G127" s="65">
        <v>795</v>
      </c>
      <c r="H127" s="35">
        <v>89.910000000000011</v>
      </c>
      <c r="I127" s="3">
        <v>771.59</v>
      </c>
      <c r="J127" s="3">
        <v>4.9562475072992029</v>
      </c>
      <c r="K127" s="3">
        <v>5.29</v>
      </c>
      <c r="L127" s="35">
        <v>4264486</v>
      </c>
      <c r="M127" s="76">
        <v>-80641.497857531998</v>
      </c>
      <c r="N127" s="76">
        <v>60658600.369219199</v>
      </c>
      <c r="O127" s="76">
        <f t="shared" si="21"/>
        <v>0.11027373312158752</v>
      </c>
      <c r="P127" s="35">
        <f t="shared" si="31"/>
        <v>-0.3337524927007971</v>
      </c>
      <c r="Q127" s="78">
        <f t="shared" si="27"/>
        <v>7.0303072837862329E-2</v>
      </c>
      <c r="R127" s="76">
        <f t="shared" si="28"/>
        <v>0.168830920988323</v>
      </c>
      <c r="S127" s="76">
        <f t="shared" si="29"/>
        <v>5.0517531178056421E-2</v>
      </c>
      <c r="T127" s="76">
        <f t="shared" si="30"/>
        <v>5.045460864188215E-2</v>
      </c>
      <c r="U127" s="76">
        <v>2511677.1795849162</v>
      </c>
      <c r="V127" s="76">
        <v>-0.56567329277194101</v>
      </c>
      <c r="W127" s="3">
        <f t="shared" si="24"/>
        <v>0</v>
      </c>
      <c r="X127" s="3">
        <f t="shared" si="25"/>
        <v>0</v>
      </c>
      <c r="Y127" s="11">
        <f t="shared" si="17"/>
        <v>0</v>
      </c>
      <c r="Z127" s="11">
        <f t="shared" si="18"/>
        <v>4.1406777675329451E-2</v>
      </c>
      <c r="AA127" s="11">
        <f t="shared" si="19"/>
        <v>0.60708007044727041</v>
      </c>
      <c r="AB127" s="11" t="e">
        <f t="shared" si="20"/>
        <v>#DIV/0!</v>
      </c>
    </row>
    <row r="128" spans="1:28" x14ac:dyDescent="0.3">
      <c r="A128" s="6">
        <v>45118</v>
      </c>
      <c r="B128" s="35">
        <v>24.07955474742414</v>
      </c>
      <c r="C128" s="35">
        <v>3.2717805117009169</v>
      </c>
      <c r="D128" s="3">
        <v>10241047.366197906</v>
      </c>
      <c r="E128" s="3">
        <v>3064322.7353692958</v>
      </c>
      <c r="F128" s="3">
        <v>3060505.9423932829</v>
      </c>
      <c r="G128" s="65">
        <v>800</v>
      </c>
      <c r="H128" s="35">
        <v>89.910000000000011</v>
      </c>
      <c r="I128" s="3">
        <v>736.62</v>
      </c>
      <c r="J128" s="3">
        <v>4.9562475072992029</v>
      </c>
      <c r="K128" s="3">
        <v>5.29</v>
      </c>
      <c r="L128" s="35">
        <v>4264486</v>
      </c>
      <c r="M128" s="76">
        <v>-80641.497857531998</v>
      </c>
      <c r="N128" s="76">
        <v>60658600.369219199</v>
      </c>
      <c r="O128" s="76">
        <f t="shared" si="21"/>
        <v>0.11027373312158752</v>
      </c>
      <c r="P128" s="35">
        <f t="shared" si="31"/>
        <v>-0.3337524927007971</v>
      </c>
      <c r="Q128" s="78">
        <f t="shared" si="27"/>
        <v>7.0303072837862329E-2</v>
      </c>
      <c r="R128" s="76">
        <f t="shared" si="28"/>
        <v>0.168830920988323</v>
      </c>
      <c r="S128" s="76">
        <f t="shared" si="29"/>
        <v>5.0517531178056421E-2</v>
      </c>
      <c r="T128" s="76">
        <f t="shared" si="30"/>
        <v>5.045460864188215E-2</v>
      </c>
      <c r="U128" s="76">
        <v>2511677.1795849162</v>
      </c>
      <c r="V128" s="76">
        <v>-0.56567329277194101</v>
      </c>
      <c r="W128" s="3">
        <f t="shared" si="24"/>
        <v>0</v>
      </c>
      <c r="X128" s="3">
        <f t="shared" si="25"/>
        <v>0</v>
      </c>
      <c r="Y128" s="11">
        <f t="shared" si="17"/>
        <v>0</v>
      </c>
      <c r="Z128" s="11">
        <f t="shared" si="18"/>
        <v>4.1406777675329451E-2</v>
      </c>
      <c r="AA128" s="11">
        <f t="shared" si="19"/>
        <v>0.60708007044727041</v>
      </c>
      <c r="AB128" s="11" t="e">
        <f t="shared" si="20"/>
        <v>#DIV/0!</v>
      </c>
    </row>
    <row r="129" spans="1:28" x14ac:dyDescent="0.3">
      <c r="A129" s="6">
        <v>45119</v>
      </c>
      <c r="B129" s="35">
        <v>24.07955474742414</v>
      </c>
      <c r="C129" s="35">
        <v>3.2717805117009169</v>
      </c>
      <c r="D129" s="3">
        <v>10241047.366197906</v>
      </c>
      <c r="E129" s="3">
        <v>3064322.7353692958</v>
      </c>
      <c r="F129" s="3">
        <v>3060505.9423932829</v>
      </c>
      <c r="G129" s="65">
        <v>805</v>
      </c>
      <c r="H129" s="35">
        <v>89.910000000000011</v>
      </c>
      <c r="I129" s="3">
        <v>722.39</v>
      </c>
      <c r="J129" s="3">
        <v>4.9562475072992029</v>
      </c>
      <c r="K129" s="3">
        <v>5.29</v>
      </c>
      <c r="L129" s="35">
        <v>4264486</v>
      </c>
      <c r="M129" s="76">
        <v>-80641.497857531998</v>
      </c>
      <c r="N129" s="76">
        <v>60658600.369219199</v>
      </c>
      <c r="O129" s="76">
        <f t="shared" si="21"/>
        <v>0.11027373312158752</v>
      </c>
      <c r="P129" s="35">
        <f t="shared" si="31"/>
        <v>-0.3337524927007971</v>
      </c>
      <c r="Q129" s="78">
        <f t="shared" si="27"/>
        <v>7.0303072837862329E-2</v>
      </c>
      <c r="R129" s="76">
        <f t="shared" si="28"/>
        <v>0.168830920988323</v>
      </c>
      <c r="S129" s="76">
        <f t="shared" si="29"/>
        <v>5.0517531178056421E-2</v>
      </c>
      <c r="T129" s="76">
        <f t="shared" si="30"/>
        <v>5.045460864188215E-2</v>
      </c>
      <c r="U129" s="76">
        <v>2511677.1795849162</v>
      </c>
      <c r="V129" s="76">
        <v>-0.56567329277194101</v>
      </c>
      <c r="W129" s="3">
        <f t="shared" si="24"/>
        <v>0</v>
      </c>
      <c r="X129" s="3">
        <f t="shared" si="25"/>
        <v>0</v>
      </c>
      <c r="Y129" s="11">
        <f t="shared" si="17"/>
        <v>0</v>
      </c>
      <c r="Z129" s="11">
        <f t="shared" si="18"/>
        <v>4.1406777675329451E-2</v>
      </c>
      <c r="AA129" s="11">
        <f t="shared" si="19"/>
        <v>0.60708007044727041</v>
      </c>
      <c r="AB129" s="11" t="e">
        <f t="shared" si="20"/>
        <v>#DIV/0!</v>
      </c>
    </row>
    <row r="130" spans="1:28" x14ac:dyDescent="0.3">
      <c r="A130" s="6">
        <v>45120</v>
      </c>
      <c r="B130" s="35">
        <v>24.07955474742414</v>
      </c>
      <c r="C130" s="35">
        <v>3.2717805117009169</v>
      </c>
      <c r="D130" s="3">
        <v>10241047.366197906</v>
      </c>
      <c r="E130" s="3">
        <v>3064322.7353692958</v>
      </c>
      <c r="F130" s="3">
        <v>3060505.9423932829</v>
      </c>
      <c r="G130" s="65">
        <v>820</v>
      </c>
      <c r="H130" s="35">
        <v>89.910000000000011</v>
      </c>
      <c r="I130" s="3">
        <v>773.5</v>
      </c>
      <c r="J130" s="3">
        <v>4.9562475072992029</v>
      </c>
      <c r="K130" s="3">
        <v>5.29</v>
      </c>
      <c r="L130" s="35">
        <v>4264486</v>
      </c>
      <c r="M130" s="76">
        <v>-80641.497857531998</v>
      </c>
      <c r="N130" s="76">
        <v>60658600.369219199</v>
      </c>
      <c r="O130" s="76">
        <f t="shared" si="21"/>
        <v>0.11027373312158752</v>
      </c>
      <c r="P130" s="35">
        <f t="shared" si="31"/>
        <v>-0.3337524927007971</v>
      </c>
      <c r="Q130" s="78">
        <f t="shared" si="27"/>
        <v>7.0303072837862329E-2</v>
      </c>
      <c r="R130" s="76">
        <f t="shared" si="28"/>
        <v>0.168830920988323</v>
      </c>
      <c r="S130" s="76">
        <f t="shared" si="29"/>
        <v>5.0517531178056421E-2</v>
      </c>
      <c r="T130" s="76">
        <f t="shared" si="30"/>
        <v>5.045460864188215E-2</v>
      </c>
      <c r="U130" s="76">
        <v>2511677.1795849162</v>
      </c>
      <c r="V130" s="76">
        <v>-0.56567329277194101</v>
      </c>
      <c r="W130" s="3">
        <f t="shared" si="24"/>
        <v>0</v>
      </c>
      <c r="X130" s="3">
        <f t="shared" si="25"/>
        <v>0</v>
      </c>
      <c r="Y130" s="11">
        <f t="shared" si="17"/>
        <v>0</v>
      </c>
      <c r="Z130" s="11">
        <f t="shared" si="18"/>
        <v>4.1406777675329451E-2</v>
      </c>
      <c r="AA130" s="11">
        <f t="shared" si="19"/>
        <v>0.60708007044727041</v>
      </c>
      <c r="AB130" s="11" t="e">
        <f t="shared" si="20"/>
        <v>#DIV/0!</v>
      </c>
    </row>
    <row r="131" spans="1:28" x14ac:dyDescent="0.3">
      <c r="A131" s="6">
        <v>45121</v>
      </c>
      <c r="B131" s="35">
        <v>24.07955474742414</v>
      </c>
      <c r="C131" s="35">
        <v>3.2717805117009169</v>
      </c>
      <c r="D131" s="3">
        <v>10241047.366197906</v>
      </c>
      <c r="E131" s="3">
        <v>3064322.7353692958</v>
      </c>
      <c r="F131" s="3">
        <v>3060505.9423932829</v>
      </c>
      <c r="G131" s="65">
        <v>820</v>
      </c>
      <c r="H131" s="35">
        <v>89.910000000000011</v>
      </c>
      <c r="I131" s="3">
        <v>742.1</v>
      </c>
      <c r="J131" s="3">
        <v>4.9562475072992029</v>
      </c>
      <c r="K131" s="3">
        <v>5.29</v>
      </c>
      <c r="L131" s="35">
        <v>4264486</v>
      </c>
      <c r="M131" s="76">
        <v>-80641.497857531998</v>
      </c>
      <c r="N131" s="76">
        <v>60658600.369219199</v>
      </c>
      <c r="O131" s="76">
        <f t="shared" si="21"/>
        <v>0.11027373312158752</v>
      </c>
      <c r="P131" s="35">
        <f t="shared" si="31"/>
        <v>-0.3337524927007971</v>
      </c>
      <c r="Q131" s="78">
        <f t="shared" si="27"/>
        <v>7.0303072837862329E-2</v>
      </c>
      <c r="R131" s="76">
        <f t="shared" si="28"/>
        <v>0.168830920988323</v>
      </c>
      <c r="S131" s="76">
        <f t="shared" si="29"/>
        <v>5.0517531178056421E-2</v>
      </c>
      <c r="T131" s="76">
        <f t="shared" si="30"/>
        <v>5.045460864188215E-2</v>
      </c>
      <c r="U131" s="76">
        <v>2511677.1795849162</v>
      </c>
      <c r="V131" s="76">
        <v>-0.56567329277194101</v>
      </c>
      <c r="W131" s="3">
        <f t="shared" si="24"/>
        <v>0</v>
      </c>
      <c r="X131" s="3">
        <f t="shared" si="25"/>
        <v>0</v>
      </c>
      <c r="Y131" s="11">
        <f t="shared" ref="Y131:Y194" si="32">(W131*S131)/((X131-1)*T131)</f>
        <v>0</v>
      </c>
      <c r="Z131" s="11">
        <f t="shared" ref="Z131:Z194" si="33">U131/N131</f>
        <v>4.1406777675329451E-2</v>
      </c>
      <c r="AA131" s="11">
        <f t="shared" ref="AA131:AA194" si="34">Z131-V131</f>
        <v>0.60708007044727041</v>
      </c>
      <c r="AB131" s="11" t="e">
        <f t="shared" ref="AB131:AB194" si="35">AA131/Y131</f>
        <v>#DIV/0!</v>
      </c>
    </row>
    <row r="132" spans="1:28" x14ac:dyDescent="0.3">
      <c r="A132" s="6">
        <v>45124</v>
      </c>
      <c r="B132" s="35">
        <v>24.07955474742414</v>
      </c>
      <c r="C132" s="35">
        <v>3.2717805117009169</v>
      </c>
      <c r="D132" s="3">
        <v>10241047.366197906</v>
      </c>
      <c r="E132" s="3">
        <v>3064322.7353692958</v>
      </c>
      <c r="F132" s="3">
        <v>3060505.9423932829</v>
      </c>
      <c r="G132" s="65">
        <v>830</v>
      </c>
      <c r="H132" s="35">
        <v>89.910000000000011</v>
      </c>
      <c r="I132" s="3">
        <v>758.12</v>
      </c>
      <c r="J132" s="3">
        <v>4.9562475072992029</v>
      </c>
      <c r="K132" s="3">
        <v>5.29</v>
      </c>
      <c r="L132" s="35">
        <v>4264486</v>
      </c>
      <c r="M132" s="76">
        <v>-80641.497857531998</v>
      </c>
      <c r="N132" s="76">
        <v>60658600.369219199</v>
      </c>
      <c r="O132" s="76">
        <f t="shared" ref="O132:O195" si="36">(E184+F184)/N132</f>
        <v>0.11027373312158752</v>
      </c>
      <c r="P132" s="35">
        <f t="shared" si="31"/>
        <v>-0.3337524927007971</v>
      </c>
      <c r="Q132" s="78">
        <f t="shared" si="27"/>
        <v>7.0303072837862329E-2</v>
      </c>
      <c r="R132" s="76">
        <f t="shared" si="28"/>
        <v>0.168830920988323</v>
      </c>
      <c r="S132" s="76">
        <f t="shared" si="29"/>
        <v>5.0517531178056421E-2</v>
      </c>
      <c r="T132" s="76">
        <f t="shared" si="30"/>
        <v>5.045460864188215E-2</v>
      </c>
      <c r="U132" s="76">
        <v>2511677.1795849162</v>
      </c>
      <c r="V132" s="76">
        <v>-0.56567329277194101</v>
      </c>
      <c r="W132" s="3">
        <f t="shared" si="24"/>
        <v>0</v>
      </c>
      <c r="X132" s="3">
        <f t="shared" si="25"/>
        <v>0</v>
      </c>
      <c r="Y132" s="11">
        <f t="shared" si="32"/>
        <v>0</v>
      </c>
      <c r="Z132" s="11">
        <f t="shared" si="33"/>
        <v>4.1406777675329451E-2</v>
      </c>
      <c r="AA132" s="11">
        <f t="shared" si="34"/>
        <v>0.60708007044727041</v>
      </c>
      <c r="AB132" s="11" t="e">
        <f t="shared" si="35"/>
        <v>#DIV/0!</v>
      </c>
    </row>
    <row r="133" spans="1:28" x14ac:dyDescent="0.3">
      <c r="A133" s="6">
        <v>45125</v>
      </c>
      <c r="B133" s="35">
        <v>24.07955474742414</v>
      </c>
      <c r="C133" s="35">
        <v>3.2717805117009169</v>
      </c>
      <c r="D133" s="3">
        <v>10241047.366197906</v>
      </c>
      <c r="E133" s="3">
        <v>3064322.7353692958</v>
      </c>
      <c r="F133" s="3">
        <v>3060505.9423932829</v>
      </c>
      <c r="G133" s="65">
        <v>850</v>
      </c>
      <c r="H133" s="35">
        <v>89.910000000000011</v>
      </c>
      <c r="I133" s="3">
        <v>780</v>
      </c>
      <c r="J133" s="3">
        <v>4.9562475072992029</v>
      </c>
      <c r="K133" s="3">
        <v>5.29</v>
      </c>
      <c r="L133" s="35">
        <v>4264486</v>
      </c>
      <c r="M133" s="76">
        <v>-80641.497857531998</v>
      </c>
      <c r="N133" s="76">
        <v>60658600.369219199</v>
      </c>
      <c r="O133" s="76">
        <f t="shared" si="36"/>
        <v>0.11027373312158752</v>
      </c>
      <c r="P133" s="35">
        <f t="shared" si="31"/>
        <v>-0.3337524927007971</v>
      </c>
      <c r="Q133" s="78">
        <f t="shared" si="27"/>
        <v>7.0303072837862329E-2</v>
      </c>
      <c r="R133" s="76">
        <f t="shared" si="28"/>
        <v>0.168830920988323</v>
      </c>
      <c r="S133" s="76">
        <f t="shared" si="29"/>
        <v>5.0517531178056421E-2</v>
      </c>
      <c r="T133" s="76">
        <f t="shared" si="30"/>
        <v>5.045460864188215E-2</v>
      </c>
      <c r="U133" s="76">
        <v>2511677.1795849162</v>
      </c>
      <c r="V133" s="76">
        <v>-0.56567329277194101</v>
      </c>
      <c r="W133" s="3">
        <f t="shared" si="24"/>
        <v>0</v>
      </c>
      <c r="X133" s="3">
        <f t="shared" si="25"/>
        <v>0</v>
      </c>
      <c r="Y133" s="11">
        <f t="shared" si="32"/>
        <v>0</v>
      </c>
      <c r="Z133" s="11">
        <f t="shared" si="33"/>
        <v>4.1406777675329451E-2</v>
      </c>
      <c r="AA133" s="11">
        <f t="shared" si="34"/>
        <v>0.60708007044727041</v>
      </c>
      <c r="AB133" s="11" t="e">
        <f t="shared" si="35"/>
        <v>#DIV/0!</v>
      </c>
    </row>
    <row r="134" spans="1:28" x14ac:dyDescent="0.3">
      <c r="A134" s="6">
        <v>45126</v>
      </c>
      <c r="B134" s="35">
        <v>24.07955474742414</v>
      </c>
      <c r="C134" s="35">
        <v>3.2717805117009169</v>
      </c>
      <c r="D134" s="3">
        <v>10241047.366197906</v>
      </c>
      <c r="E134" s="3">
        <v>3064322.7353692958</v>
      </c>
      <c r="F134" s="3">
        <v>3060505.9423932829</v>
      </c>
      <c r="G134" s="65">
        <v>860</v>
      </c>
      <c r="H134" s="35">
        <v>89.910000000000011</v>
      </c>
      <c r="I134" s="3">
        <v>756.91</v>
      </c>
      <c r="J134" s="3">
        <v>4.9562475072992029</v>
      </c>
      <c r="K134" s="3">
        <v>5.29</v>
      </c>
      <c r="L134" s="35">
        <v>4264486</v>
      </c>
      <c r="M134" s="76">
        <v>-80641.497857531998</v>
      </c>
      <c r="N134" s="76">
        <v>60658600.369219199</v>
      </c>
      <c r="O134" s="76">
        <f t="shared" si="36"/>
        <v>0.12762427151826949</v>
      </c>
      <c r="P134" s="35">
        <f t="shared" si="31"/>
        <v>-0.3337524927007971</v>
      </c>
      <c r="Q134" s="78">
        <f t="shared" si="27"/>
        <v>7.0303072837862329E-2</v>
      </c>
      <c r="R134" s="76">
        <f t="shared" si="28"/>
        <v>0.168830920988323</v>
      </c>
      <c r="S134" s="76">
        <f t="shared" si="29"/>
        <v>5.0517531178056421E-2</v>
      </c>
      <c r="T134" s="76">
        <f t="shared" si="30"/>
        <v>5.045460864188215E-2</v>
      </c>
      <c r="U134" s="76">
        <v>2511677.1795849162</v>
      </c>
      <c r="V134" s="76">
        <v>-0.56567329277194101</v>
      </c>
      <c r="W134" s="3">
        <f t="shared" si="24"/>
        <v>0</v>
      </c>
      <c r="X134" s="3">
        <f t="shared" si="25"/>
        <v>0</v>
      </c>
      <c r="Y134" s="11">
        <f t="shared" si="32"/>
        <v>0</v>
      </c>
      <c r="Z134" s="11">
        <f t="shared" si="33"/>
        <v>4.1406777675329451E-2</v>
      </c>
      <c r="AA134" s="11">
        <f t="shared" si="34"/>
        <v>0.60708007044727041</v>
      </c>
      <c r="AB134" s="11" t="e">
        <f t="shared" si="35"/>
        <v>#DIV/0!</v>
      </c>
    </row>
    <row r="135" spans="1:28" x14ac:dyDescent="0.3">
      <c r="A135" s="6">
        <v>45127</v>
      </c>
      <c r="B135" s="35">
        <v>24.07955474742414</v>
      </c>
      <c r="C135" s="35">
        <v>3.2717805117009169</v>
      </c>
      <c r="D135" s="3">
        <v>10241047.366197906</v>
      </c>
      <c r="E135" s="3">
        <v>3064322.7353692958</v>
      </c>
      <c r="F135" s="3">
        <v>3060505.9423932829</v>
      </c>
      <c r="G135" s="65">
        <v>860</v>
      </c>
      <c r="H135" s="35">
        <v>89.910000000000011</v>
      </c>
      <c r="I135" s="3">
        <v>773.98</v>
      </c>
      <c r="J135" s="3">
        <v>4.9562475072992029</v>
      </c>
      <c r="K135" s="3">
        <v>5.29</v>
      </c>
      <c r="L135" s="35">
        <v>4264486</v>
      </c>
      <c r="M135" s="76">
        <v>-80641.497857531998</v>
      </c>
      <c r="N135" s="76">
        <v>60658600.369219199</v>
      </c>
      <c r="O135" s="76">
        <f t="shared" si="36"/>
        <v>0.12762427151826949</v>
      </c>
      <c r="P135" s="35">
        <f t="shared" si="31"/>
        <v>-0.3337524927007971</v>
      </c>
      <c r="Q135" s="78">
        <f t="shared" si="27"/>
        <v>7.0303072837862329E-2</v>
      </c>
      <c r="R135" s="76">
        <f t="shared" si="28"/>
        <v>0.168830920988323</v>
      </c>
      <c r="S135" s="76">
        <f t="shared" si="29"/>
        <v>5.0517531178056421E-2</v>
      </c>
      <c r="T135" s="76">
        <f t="shared" si="30"/>
        <v>5.045460864188215E-2</v>
      </c>
      <c r="U135" s="76">
        <v>2511677.1795849162</v>
      </c>
      <c r="V135" s="76">
        <v>-0.56567329277194101</v>
      </c>
      <c r="W135" s="3">
        <f t="shared" si="24"/>
        <v>0</v>
      </c>
      <c r="X135" s="3">
        <f t="shared" si="25"/>
        <v>0</v>
      </c>
      <c r="Y135" s="11">
        <f t="shared" si="32"/>
        <v>0</v>
      </c>
      <c r="Z135" s="11">
        <f t="shared" si="33"/>
        <v>4.1406777675329451E-2</v>
      </c>
      <c r="AA135" s="11">
        <f t="shared" si="34"/>
        <v>0.60708007044727041</v>
      </c>
      <c r="AB135" s="11" t="e">
        <f t="shared" si="35"/>
        <v>#DIV/0!</v>
      </c>
    </row>
    <row r="136" spans="1:28" x14ac:dyDescent="0.3">
      <c r="A136" s="6">
        <v>45128</v>
      </c>
      <c r="B136" s="35">
        <v>24.07955474742414</v>
      </c>
      <c r="C136" s="35">
        <v>3.2717805117009169</v>
      </c>
      <c r="D136" s="3">
        <v>10241047.366197906</v>
      </c>
      <c r="E136" s="3">
        <v>3064322.7353692958</v>
      </c>
      <c r="F136" s="3">
        <v>3060505.9423932829</v>
      </c>
      <c r="G136" s="65">
        <v>860</v>
      </c>
      <c r="H136" s="35">
        <v>89.910000000000011</v>
      </c>
      <c r="I136" s="3">
        <v>776.6</v>
      </c>
      <c r="J136" s="3">
        <v>4.9562475072992029</v>
      </c>
      <c r="K136" s="3">
        <v>5.29</v>
      </c>
      <c r="L136" s="35">
        <v>4264486</v>
      </c>
      <c r="M136" s="76">
        <v>-80641.497857531998</v>
      </c>
      <c r="N136" s="76">
        <v>60658600.369219199</v>
      </c>
      <c r="O136" s="76">
        <f t="shared" si="36"/>
        <v>0.12762427151826949</v>
      </c>
      <c r="P136" s="35">
        <f t="shared" si="31"/>
        <v>-0.3337524927007971</v>
      </c>
      <c r="Q136" s="78">
        <f t="shared" si="27"/>
        <v>7.0303072837862329E-2</v>
      </c>
      <c r="R136" s="76">
        <f t="shared" si="28"/>
        <v>0.168830920988323</v>
      </c>
      <c r="S136" s="76">
        <f t="shared" si="29"/>
        <v>5.0517531178056421E-2</v>
      </c>
      <c r="T136" s="76">
        <f t="shared" si="30"/>
        <v>5.045460864188215E-2</v>
      </c>
      <c r="U136" s="76">
        <v>2511677.1795849162</v>
      </c>
      <c r="V136" s="76">
        <v>-0.56567329277194101</v>
      </c>
      <c r="W136" s="3">
        <f t="shared" si="24"/>
        <v>0</v>
      </c>
      <c r="X136" s="3">
        <f t="shared" si="25"/>
        <v>0</v>
      </c>
      <c r="Y136" s="11">
        <f t="shared" si="32"/>
        <v>0</v>
      </c>
      <c r="Z136" s="11">
        <f t="shared" si="33"/>
        <v>4.1406777675329451E-2</v>
      </c>
      <c r="AA136" s="11">
        <f t="shared" si="34"/>
        <v>0.60708007044727041</v>
      </c>
      <c r="AB136" s="11" t="e">
        <f t="shared" si="35"/>
        <v>#DIV/0!</v>
      </c>
    </row>
    <row r="137" spans="1:28" x14ac:dyDescent="0.3">
      <c r="A137" s="6">
        <v>45131</v>
      </c>
      <c r="B137" s="35">
        <v>24.07955474742414</v>
      </c>
      <c r="C137" s="35">
        <v>3.2717805117009169</v>
      </c>
      <c r="D137" s="3">
        <v>10241047.366197906</v>
      </c>
      <c r="E137" s="3">
        <v>3064322.7353692958</v>
      </c>
      <c r="F137" s="3">
        <v>3060505.9423932829</v>
      </c>
      <c r="G137" s="65">
        <v>870</v>
      </c>
      <c r="H137" s="35">
        <v>89.910000000000011</v>
      </c>
      <c r="I137" s="3">
        <v>770.71</v>
      </c>
      <c r="J137" s="3">
        <v>4.9562475072992029</v>
      </c>
      <c r="K137" s="3">
        <v>5.29</v>
      </c>
      <c r="L137" s="35">
        <v>4264486</v>
      </c>
      <c r="M137" s="76">
        <v>-80641.497857531998</v>
      </c>
      <c r="N137" s="76">
        <v>60658600.369219199</v>
      </c>
      <c r="O137" s="76">
        <f t="shared" si="36"/>
        <v>0.12762427151826949</v>
      </c>
      <c r="P137" s="35">
        <f t="shared" si="31"/>
        <v>-0.3337524927007971</v>
      </c>
      <c r="Q137" s="78">
        <f t="shared" si="27"/>
        <v>7.0303072837862329E-2</v>
      </c>
      <c r="R137" s="76">
        <f t="shared" si="28"/>
        <v>0.168830920988323</v>
      </c>
      <c r="S137" s="76">
        <f t="shared" si="29"/>
        <v>5.0517531178056421E-2</v>
      </c>
      <c r="T137" s="76">
        <f t="shared" si="30"/>
        <v>5.045460864188215E-2</v>
      </c>
      <c r="U137" s="76">
        <v>2511677.1795849162</v>
      </c>
      <c r="V137" s="76">
        <v>-0.56567329277194101</v>
      </c>
      <c r="W137" s="3">
        <f t="shared" si="24"/>
        <v>0</v>
      </c>
      <c r="X137" s="3">
        <f t="shared" si="25"/>
        <v>0</v>
      </c>
      <c r="Y137" s="11">
        <f t="shared" si="32"/>
        <v>0</v>
      </c>
      <c r="Z137" s="11">
        <f t="shared" si="33"/>
        <v>4.1406777675329451E-2</v>
      </c>
      <c r="AA137" s="11">
        <f t="shared" si="34"/>
        <v>0.60708007044727041</v>
      </c>
      <c r="AB137" s="11" t="e">
        <f t="shared" si="35"/>
        <v>#DIV/0!</v>
      </c>
    </row>
    <row r="138" spans="1:28" x14ac:dyDescent="0.3">
      <c r="A138" s="6">
        <v>45132</v>
      </c>
      <c r="B138" s="35">
        <v>24.07955474742414</v>
      </c>
      <c r="C138" s="35">
        <v>3.2717805117009169</v>
      </c>
      <c r="D138" s="3">
        <v>10241047.366197906</v>
      </c>
      <c r="E138" s="3">
        <v>3064322.7353692958</v>
      </c>
      <c r="F138" s="3">
        <v>3060505.9423932829</v>
      </c>
      <c r="G138" s="65">
        <v>870</v>
      </c>
      <c r="H138" s="35">
        <v>89.910000000000011</v>
      </c>
      <c r="I138" s="3">
        <v>738</v>
      </c>
      <c r="J138" s="3">
        <v>4.9562475072992029</v>
      </c>
      <c r="K138" s="3">
        <v>5.29</v>
      </c>
      <c r="L138" s="35">
        <v>4264486</v>
      </c>
      <c r="M138" s="76">
        <v>-80641.497857531998</v>
      </c>
      <c r="N138" s="76">
        <v>60658600.369219199</v>
      </c>
      <c r="O138" s="76">
        <f t="shared" si="36"/>
        <v>0.12762427151826949</v>
      </c>
      <c r="P138" s="35">
        <f t="shared" si="31"/>
        <v>-0.3337524927007971</v>
      </c>
      <c r="Q138" s="78">
        <f t="shared" si="27"/>
        <v>7.0303072837862329E-2</v>
      </c>
      <c r="R138" s="76">
        <f t="shared" si="28"/>
        <v>0.168830920988323</v>
      </c>
      <c r="S138" s="76">
        <f t="shared" si="29"/>
        <v>5.0517531178056421E-2</v>
      </c>
      <c r="T138" s="76">
        <f t="shared" si="30"/>
        <v>5.045460864188215E-2</v>
      </c>
      <c r="U138" s="76">
        <v>2511677.1795849162</v>
      </c>
      <c r="V138" s="76">
        <v>-0.56567329277194101</v>
      </c>
      <c r="W138" s="3">
        <f t="shared" si="24"/>
        <v>0</v>
      </c>
      <c r="X138" s="3">
        <f t="shared" si="25"/>
        <v>0</v>
      </c>
      <c r="Y138" s="11">
        <f t="shared" si="32"/>
        <v>0</v>
      </c>
      <c r="Z138" s="11">
        <f t="shared" si="33"/>
        <v>4.1406777675329451E-2</v>
      </c>
      <c r="AA138" s="11">
        <f t="shared" si="34"/>
        <v>0.60708007044727041</v>
      </c>
      <c r="AB138" s="11" t="e">
        <f t="shared" si="35"/>
        <v>#DIV/0!</v>
      </c>
    </row>
    <row r="139" spans="1:28" x14ac:dyDescent="0.3">
      <c r="A139" s="6">
        <v>45133</v>
      </c>
      <c r="B139" s="35">
        <v>24.07955474742414</v>
      </c>
      <c r="C139" s="35">
        <v>3.2717805117009169</v>
      </c>
      <c r="D139" s="3">
        <v>10241047.366197906</v>
      </c>
      <c r="E139" s="3">
        <v>3064322.7353692958</v>
      </c>
      <c r="F139" s="3">
        <v>3060505.9423932829</v>
      </c>
      <c r="G139" s="65">
        <v>870</v>
      </c>
      <c r="H139" s="35">
        <v>89.910000000000011</v>
      </c>
      <c r="I139" s="3">
        <v>738.22</v>
      </c>
      <c r="J139" s="3">
        <v>4.9562475072992029</v>
      </c>
      <c r="K139" s="3">
        <v>5.29</v>
      </c>
      <c r="L139" s="35">
        <v>4264486</v>
      </c>
      <c r="M139" s="76">
        <v>-80641.497857531998</v>
      </c>
      <c r="N139" s="76">
        <v>60658600.369219199</v>
      </c>
      <c r="O139" s="76">
        <f t="shared" si="36"/>
        <v>0.12762427151826949</v>
      </c>
      <c r="P139" s="35">
        <f t="shared" si="31"/>
        <v>-0.3337524927007971</v>
      </c>
      <c r="Q139" s="78">
        <f t="shared" si="27"/>
        <v>7.0303072837862329E-2</v>
      </c>
      <c r="R139" s="76">
        <f t="shared" si="28"/>
        <v>0.168830920988323</v>
      </c>
      <c r="S139" s="76">
        <f t="shared" si="29"/>
        <v>5.0517531178056421E-2</v>
      </c>
      <c r="T139" s="76">
        <f t="shared" si="30"/>
        <v>5.045460864188215E-2</v>
      </c>
      <c r="U139" s="76">
        <v>2511677.1795849162</v>
      </c>
      <c r="V139" s="76">
        <v>-0.56567329277194101</v>
      </c>
      <c r="W139" s="3">
        <f t="shared" si="24"/>
        <v>0</v>
      </c>
      <c r="X139" s="3">
        <f t="shared" si="25"/>
        <v>0</v>
      </c>
      <c r="Y139" s="11">
        <f t="shared" si="32"/>
        <v>0</v>
      </c>
      <c r="Z139" s="11">
        <f t="shared" si="33"/>
        <v>4.1406777675329451E-2</v>
      </c>
      <c r="AA139" s="11">
        <f t="shared" si="34"/>
        <v>0.60708007044727041</v>
      </c>
      <c r="AB139" s="11" t="e">
        <f t="shared" si="35"/>
        <v>#DIV/0!</v>
      </c>
    </row>
    <row r="140" spans="1:28" x14ac:dyDescent="0.3">
      <c r="A140" s="6">
        <v>45134</v>
      </c>
      <c r="B140" s="35">
        <v>24.07955474742414</v>
      </c>
      <c r="C140" s="35">
        <v>3.2717805117009169</v>
      </c>
      <c r="D140" s="3">
        <v>10241047.366197906</v>
      </c>
      <c r="E140" s="3">
        <v>3064322.7353692958</v>
      </c>
      <c r="F140" s="3">
        <v>3060505.9423932829</v>
      </c>
      <c r="G140" s="65">
        <v>870</v>
      </c>
      <c r="H140" s="35">
        <v>89.910000000000011</v>
      </c>
      <c r="I140" s="3">
        <v>773.25</v>
      </c>
      <c r="J140" s="3">
        <v>4.9562475072992029</v>
      </c>
      <c r="K140" s="3">
        <v>5.29</v>
      </c>
      <c r="L140" s="35">
        <v>4264486</v>
      </c>
      <c r="M140" s="76">
        <v>-80641.497857531998</v>
      </c>
      <c r="N140" s="76">
        <v>60658600.369219199</v>
      </c>
      <c r="O140" s="76">
        <f t="shared" si="36"/>
        <v>0.12762427151826949</v>
      </c>
      <c r="P140" s="35">
        <f t="shared" si="31"/>
        <v>-0.3337524927007971</v>
      </c>
      <c r="Q140" s="78">
        <f t="shared" si="27"/>
        <v>7.0303072837862329E-2</v>
      </c>
      <c r="R140" s="76">
        <f t="shared" si="28"/>
        <v>0.168830920988323</v>
      </c>
      <c r="S140" s="76">
        <f t="shared" si="29"/>
        <v>5.0517531178056421E-2</v>
      </c>
      <c r="T140" s="76">
        <f t="shared" si="30"/>
        <v>5.045460864188215E-2</v>
      </c>
      <c r="U140" s="76">
        <v>2511677.1795849162</v>
      </c>
      <c r="V140" s="76">
        <v>-0.56567329277194101</v>
      </c>
      <c r="W140" s="3">
        <f t="shared" si="24"/>
        <v>0</v>
      </c>
      <c r="X140" s="3">
        <f t="shared" si="25"/>
        <v>0</v>
      </c>
      <c r="Y140" s="11">
        <f t="shared" si="32"/>
        <v>0</v>
      </c>
      <c r="Z140" s="11">
        <f t="shared" si="33"/>
        <v>4.1406777675329451E-2</v>
      </c>
      <c r="AA140" s="11">
        <f t="shared" si="34"/>
        <v>0.60708007044727041</v>
      </c>
      <c r="AB140" s="11" t="e">
        <f t="shared" si="35"/>
        <v>#DIV/0!</v>
      </c>
    </row>
    <row r="141" spans="1:28" x14ac:dyDescent="0.3">
      <c r="A141" s="6">
        <v>45135</v>
      </c>
      <c r="B141" s="35">
        <v>24.07955474742414</v>
      </c>
      <c r="C141" s="35">
        <v>3.2717805117009169</v>
      </c>
      <c r="D141" s="3">
        <v>10241047.366197906</v>
      </c>
      <c r="E141" s="3">
        <v>3064322.7353692958</v>
      </c>
      <c r="F141" s="3">
        <v>3060505.9423932829</v>
      </c>
      <c r="G141" s="65">
        <v>870</v>
      </c>
      <c r="H141" s="35">
        <v>89.910000000000011</v>
      </c>
      <c r="I141" s="3">
        <v>755.08</v>
      </c>
      <c r="J141" s="3">
        <v>4.9562475072992029</v>
      </c>
      <c r="K141" s="3">
        <v>5.29</v>
      </c>
      <c r="L141" s="35">
        <v>4264486</v>
      </c>
      <c r="M141" s="76">
        <v>-80641.497857531998</v>
      </c>
      <c r="N141" s="76">
        <v>60658600.369219199</v>
      </c>
      <c r="O141" s="76">
        <f t="shared" si="36"/>
        <v>0.12762427151826949</v>
      </c>
      <c r="P141" s="35">
        <f t="shared" si="31"/>
        <v>-0.3337524927007971</v>
      </c>
      <c r="Q141" s="78">
        <f t="shared" si="27"/>
        <v>7.0303072837862329E-2</v>
      </c>
      <c r="R141" s="76">
        <f t="shared" si="28"/>
        <v>0.168830920988323</v>
      </c>
      <c r="S141" s="76">
        <f t="shared" si="29"/>
        <v>5.0517531178056421E-2</v>
      </c>
      <c r="T141" s="76">
        <f t="shared" si="30"/>
        <v>5.045460864188215E-2</v>
      </c>
      <c r="U141" s="76">
        <v>2511677.1795849162</v>
      </c>
      <c r="V141" s="76">
        <v>-0.56567329277194101</v>
      </c>
      <c r="W141" s="3">
        <f t="shared" si="24"/>
        <v>0</v>
      </c>
      <c r="X141" s="3">
        <f t="shared" si="25"/>
        <v>0</v>
      </c>
      <c r="Y141" s="11">
        <f t="shared" si="32"/>
        <v>0</v>
      </c>
      <c r="Z141" s="11">
        <f t="shared" si="33"/>
        <v>4.1406777675329451E-2</v>
      </c>
      <c r="AA141" s="11">
        <f t="shared" si="34"/>
        <v>0.60708007044727041</v>
      </c>
      <c r="AB141" s="11" t="e">
        <f t="shared" si="35"/>
        <v>#DIV/0!</v>
      </c>
    </row>
    <row r="142" spans="1:28" x14ac:dyDescent="0.3">
      <c r="A142" s="6">
        <v>45138</v>
      </c>
      <c r="B142" s="35">
        <v>24.07955474742414</v>
      </c>
      <c r="C142" s="35">
        <v>3.2717805117009169</v>
      </c>
      <c r="D142" s="3">
        <v>10241047.366197906</v>
      </c>
      <c r="E142" s="3">
        <v>3064322.7353692958</v>
      </c>
      <c r="F142" s="3">
        <v>3060505.9423932829</v>
      </c>
      <c r="G142" s="65">
        <v>870</v>
      </c>
      <c r="H142" s="35">
        <v>89.910000000000011</v>
      </c>
      <c r="I142" s="3">
        <v>775.31</v>
      </c>
      <c r="J142" s="3">
        <v>4.9562475072992029</v>
      </c>
      <c r="K142" s="3">
        <v>5.29</v>
      </c>
      <c r="L142" s="35">
        <v>4264486</v>
      </c>
      <c r="M142" s="76">
        <v>-80641.497857531998</v>
      </c>
      <c r="N142" s="76">
        <v>60658600.369219199</v>
      </c>
      <c r="O142" s="76">
        <f t="shared" si="36"/>
        <v>0.12762427151826949</v>
      </c>
      <c r="P142" s="35">
        <f t="shared" si="31"/>
        <v>-0.3337524927007971</v>
      </c>
      <c r="Q142" s="78">
        <f t="shared" si="27"/>
        <v>7.0303072837862329E-2</v>
      </c>
      <c r="R142" s="76">
        <f t="shared" si="28"/>
        <v>0.168830920988323</v>
      </c>
      <c r="S142" s="76">
        <f t="shared" si="29"/>
        <v>5.0517531178056421E-2</v>
      </c>
      <c r="T142" s="76">
        <f t="shared" si="30"/>
        <v>5.045460864188215E-2</v>
      </c>
      <c r="U142" s="76">
        <v>2511677.1795849162</v>
      </c>
      <c r="V142" s="76">
        <v>-0.56567329277194101</v>
      </c>
      <c r="W142" s="3">
        <f t="shared" si="24"/>
        <v>0</v>
      </c>
      <c r="X142" s="3">
        <f t="shared" si="25"/>
        <v>0</v>
      </c>
      <c r="Y142" s="11">
        <f t="shared" si="32"/>
        <v>0</v>
      </c>
      <c r="Z142" s="11">
        <f t="shared" si="33"/>
        <v>4.1406777675329451E-2</v>
      </c>
      <c r="AA142" s="11">
        <f t="shared" si="34"/>
        <v>0.60708007044727041</v>
      </c>
      <c r="AB142" s="11" t="e">
        <f t="shared" si="35"/>
        <v>#DIV/0!</v>
      </c>
    </row>
    <row r="143" spans="1:28" x14ac:dyDescent="0.3">
      <c r="A143" s="6">
        <v>45139</v>
      </c>
      <c r="B143" s="35">
        <v>25.797840371611457</v>
      </c>
      <c r="C143" s="35">
        <v>3.7187213126971042</v>
      </c>
      <c r="D143" s="3">
        <v>13935019.440663435</v>
      </c>
      <c r="E143" s="3">
        <v>3505527.6757053304</v>
      </c>
      <c r="F143" s="3">
        <v>3598228.2041214257</v>
      </c>
      <c r="G143" s="65">
        <v>880</v>
      </c>
      <c r="H143" s="35">
        <v>89.910000000000011</v>
      </c>
      <c r="I143" s="3">
        <v>755.27</v>
      </c>
      <c r="J143" s="3">
        <v>4.9562475072992029</v>
      </c>
      <c r="K143" s="3">
        <v>5.29</v>
      </c>
      <c r="L143" s="35">
        <v>4264486</v>
      </c>
      <c r="M143" s="76">
        <v>-80641.497857531998</v>
      </c>
      <c r="N143" s="76">
        <v>60658600.369219199</v>
      </c>
      <c r="O143" s="76">
        <f t="shared" si="36"/>
        <v>0.12762427151826949</v>
      </c>
      <c r="P143" s="35">
        <f t="shared" si="31"/>
        <v>-0.3337524927007971</v>
      </c>
      <c r="Q143" s="78">
        <f t="shared" si="27"/>
        <v>7.0303072837862329E-2</v>
      </c>
      <c r="R143" s="76">
        <f t="shared" si="28"/>
        <v>0.22972866758947949</v>
      </c>
      <c r="S143" s="76">
        <f t="shared" si="29"/>
        <v>5.7791107186248018E-2</v>
      </c>
      <c r="T143" s="76">
        <f t="shared" si="30"/>
        <v>5.9319341069849721E-2</v>
      </c>
      <c r="U143" s="76">
        <v>2511677.1795849162</v>
      </c>
      <c r="V143" s="76">
        <v>-0.56567329277194101</v>
      </c>
      <c r="W143" s="3">
        <f t="shared" si="24"/>
        <v>-5.5703634395009693</v>
      </c>
      <c r="X143" s="3">
        <f t="shared" si="25"/>
        <v>-6.7973942210162379</v>
      </c>
      <c r="Y143" s="11">
        <f t="shared" si="32"/>
        <v>0.69598316817637251</v>
      </c>
      <c r="Z143" s="11">
        <f t="shared" si="33"/>
        <v>4.1406777675329451E-2</v>
      </c>
      <c r="AA143" s="11">
        <f t="shared" si="34"/>
        <v>0.60708007044727041</v>
      </c>
      <c r="AB143" s="11">
        <f t="shared" si="35"/>
        <v>0.87226257502455473</v>
      </c>
    </row>
    <row r="144" spans="1:28" x14ac:dyDescent="0.3">
      <c r="A144" s="6">
        <v>45140</v>
      </c>
      <c r="B144" s="35">
        <v>25.797840371611457</v>
      </c>
      <c r="C144" s="35">
        <v>3.7187213126971042</v>
      </c>
      <c r="D144" s="3">
        <v>13935019.440663435</v>
      </c>
      <c r="E144" s="3">
        <v>3505527.6757053304</v>
      </c>
      <c r="F144" s="3">
        <v>3598228.2041214257</v>
      </c>
      <c r="G144" s="65">
        <v>880</v>
      </c>
      <c r="H144" s="35">
        <v>89.910000000000011</v>
      </c>
      <c r="I144" s="3">
        <v>745.19</v>
      </c>
      <c r="J144" s="3">
        <v>4.9562475072992029</v>
      </c>
      <c r="K144" s="3">
        <v>5.29</v>
      </c>
      <c r="L144" s="35">
        <v>4264486</v>
      </c>
      <c r="M144" s="76">
        <v>-80641.497857531998</v>
      </c>
      <c r="N144" s="76">
        <v>60658600.369219199</v>
      </c>
      <c r="O144" s="76">
        <f t="shared" si="36"/>
        <v>0.12762427151826949</v>
      </c>
      <c r="P144" s="35">
        <f t="shared" si="31"/>
        <v>-0.3337524927007971</v>
      </c>
      <c r="Q144" s="78">
        <f t="shared" si="27"/>
        <v>7.0303072837862329E-2</v>
      </c>
      <c r="R144" s="76">
        <f t="shared" si="28"/>
        <v>0.22972866758947949</v>
      </c>
      <c r="S144" s="76">
        <f t="shared" si="29"/>
        <v>5.7791107186248018E-2</v>
      </c>
      <c r="T144" s="76">
        <f t="shared" si="30"/>
        <v>5.9319341069849721E-2</v>
      </c>
      <c r="U144" s="76">
        <v>2511677.1795849162</v>
      </c>
      <c r="V144" s="76">
        <v>-0.56567329277194101</v>
      </c>
      <c r="W144" s="3">
        <f t="shared" si="24"/>
        <v>0</v>
      </c>
      <c r="X144" s="3">
        <f t="shared" si="25"/>
        <v>0</v>
      </c>
      <c r="Y144" s="11">
        <f t="shared" si="32"/>
        <v>0</v>
      </c>
      <c r="Z144" s="11">
        <f t="shared" si="33"/>
        <v>4.1406777675329451E-2</v>
      </c>
      <c r="AA144" s="11">
        <f t="shared" si="34"/>
        <v>0.60708007044727041</v>
      </c>
      <c r="AB144" s="11" t="e">
        <f t="shared" si="35"/>
        <v>#DIV/0!</v>
      </c>
    </row>
    <row r="145" spans="1:28" x14ac:dyDescent="0.3">
      <c r="A145" s="6">
        <v>45141</v>
      </c>
      <c r="B145" s="35">
        <v>25.797840371611457</v>
      </c>
      <c r="C145" s="35">
        <v>3.7187213126971042</v>
      </c>
      <c r="D145" s="3">
        <v>13935019.440663435</v>
      </c>
      <c r="E145" s="3">
        <v>3505527.6757053304</v>
      </c>
      <c r="F145" s="3">
        <v>3598228.2041214257</v>
      </c>
      <c r="G145" s="65">
        <v>880</v>
      </c>
      <c r="H145" s="35">
        <v>89.910000000000011</v>
      </c>
      <c r="I145" s="3">
        <v>756.21</v>
      </c>
      <c r="J145" s="3">
        <v>4.9562475072992029</v>
      </c>
      <c r="K145" s="3">
        <v>5.29</v>
      </c>
      <c r="L145" s="35">
        <v>4264486</v>
      </c>
      <c r="M145" s="76">
        <v>-80641.497857531998</v>
      </c>
      <c r="N145" s="76">
        <v>60658600.369219199</v>
      </c>
      <c r="O145" s="76">
        <f t="shared" si="36"/>
        <v>0.12762427151826949</v>
      </c>
      <c r="P145" s="35">
        <f t="shared" si="31"/>
        <v>-0.3337524927007971</v>
      </c>
      <c r="Q145" s="78">
        <f t="shared" si="27"/>
        <v>7.0303072837862329E-2</v>
      </c>
      <c r="R145" s="76">
        <f t="shared" si="28"/>
        <v>0.22972866758947949</v>
      </c>
      <c r="S145" s="76">
        <f t="shared" si="29"/>
        <v>5.7791107186248018E-2</v>
      </c>
      <c r="T145" s="76">
        <f t="shared" si="30"/>
        <v>5.9319341069849721E-2</v>
      </c>
      <c r="U145" s="76">
        <v>2511677.1795849162</v>
      </c>
      <c r="V145" s="76">
        <v>-0.56567329277194101</v>
      </c>
      <c r="W145" s="3">
        <f t="shared" si="24"/>
        <v>0</v>
      </c>
      <c r="X145" s="3">
        <f t="shared" si="25"/>
        <v>0</v>
      </c>
      <c r="Y145" s="11">
        <f t="shared" si="32"/>
        <v>0</v>
      </c>
      <c r="Z145" s="11">
        <f t="shared" si="33"/>
        <v>4.1406777675329451E-2</v>
      </c>
      <c r="AA145" s="11">
        <f t="shared" si="34"/>
        <v>0.60708007044727041</v>
      </c>
      <c r="AB145" s="11" t="e">
        <f t="shared" si="35"/>
        <v>#DIV/0!</v>
      </c>
    </row>
    <row r="146" spans="1:28" x14ac:dyDescent="0.3">
      <c r="A146" s="6">
        <v>45142</v>
      </c>
      <c r="B146" s="35">
        <v>25.797840371611457</v>
      </c>
      <c r="C146" s="35">
        <v>3.7187213126971042</v>
      </c>
      <c r="D146" s="3">
        <v>13935019.440663435</v>
      </c>
      <c r="E146" s="3">
        <v>3505527.6757053304</v>
      </c>
      <c r="F146" s="3">
        <v>3598228.2041214257</v>
      </c>
      <c r="G146" s="65">
        <v>890</v>
      </c>
      <c r="H146" s="35">
        <v>89.910000000000011</v>
      </c>
      <c r="I146" s="3">
        <v>775.2</v>
      </c>
      <c r="J146" s="3">
        <v>4.9562475072992029</v>
      </c>
      <c r="K146" s="3">
        <v>5.29</v>
      </c>
      <c r="L146" s="35">
        <v>4264486</v>
      </c>
      <c r="M146" s="76">
        <v>-80641.497857531998</v>
      </c>
      <c r="N146" s="76">
        <v>60658600.369219199</v>
      </c>
      <c r="O146" s="76">
        <f t="shared" si="36"/>
        <v>0.12762427151826949</v>
      </c>
      <c r="P146" s="35">
        <f t="shared" si="31"/>
        <v>-0.3337524927007971</v>
      </c>
      <c r="Q146" s="78">
        <f t="shared" si="27"/>
        <v>7.0303072837862329E-2</v>
      </c>
      <c r="R146" s="76">
        <f t="shared" si="28"/>
        <v>0.22972866758947949</v>
      </c>
      <c r="S146" s="76">
        <f t="shared" si="29"/>
        <v>5.7791107186248018E-2</v>
      </c>
      <c r="T146" s="76">
        <f t="shared" si="30"/>
        <v>5.9319341069849721E-2</v>
      </c>
      <c r="U146" s="76">
        <v>2511677.1795849162</v>
      </c>
      <c r="V146" s="76">
        <v>-0.56567329277194101</v>
      </c>
      <c r="W146" s="3">
        <f t="shared" si="24"/>
        <v>0</v>
      </c>
      <c r="X146" s="3">
        <f t="shared" si="25"/>
        <v>0</v>
      </c>
      <c r="Y146" s="11">
        <f t="shared" si="32"/>
        <v>0</v>
      </c>
      <c r="Z146" s="11">
        <f t="shared" si="33"/>
        <v>4.1406777675329451E-2</v>
      </c>
      <c r="AA146" s="11">
        <f t="shared" si="34"/>
        <v>0.60708007044727041</v>
      </c>
      <c r="AB146" s="11" t="e">
        <f t="shared" si="35"/>
        <v>#DIV/0!</v>
      </c>
    </row>
    <row r="147" spans="1:28" x14ac:dyDescent="0.3">
      <c r="A147" s="6">
        <v>45145</v>
      </c>
      <c r="B147" s="35">
        <v>25.797840371611457</v>
      </c>
      <c r="C147" s="35">
        <v>3.7187213126971042</v>
      </c>
      <c r="D147" s="3">
        <v>13935019.440663435</v>
      </c>
      <c r="E147" s="3">
        <v>3505527.6757053304</v>
      </c>
      <c r="F147" s="3">
        <v>3598228.2041214257</v>
      </c>
      <c r="G147" s="65">
        <v>890</v>
      </c>
      <c r="H147" s="35">
        <v>89.910000000000011</v>
      </c>
      <c r="I147" s="3">
        <v>741.85</v>
      </c>
      <c r="J147" s="3">
        <v>4.9562475072992029</v>
      </c>
      <c r="K147" s="3">
        <v>5.29</v>
      </c>
      <c r="L147" s="35">
        <v>4264486</v>
      </c>
      <c r="M147" s="76">
        <v>-80641.497857531998</v>
      </c>
      <c r="N147" s="76">
        <v>60658600.369219199</v>
      </c>
      <c r="O147" s="76">
        <f t="shared" si="36"/>
        <v>0.12762427151826949</v>
      </c>
      <c r="P147" s="35">
        <f t="shared" si="31"/>
        <v>-0.3337524927007971</v>
      </c>
      <c r="Q147" s="78">
        <f t="shared" si="27"/>
        <v>7.0303072837862329E-2</v>
      </c>
      <c r="R147" s="76">
        <f t="shared" si="28"/>
        <v>0.22972866758947949</v>
      </c>
      <c r="S147" s="76">
        <f t="shared" si="29"/>
        <v>5.7791107186248018E-2</v>
      </c>
      <c r="T147" s="76">
        <f t="shared" si="30"/>
        <v>5.9319341069849721E-2</v>
      </c>
      <c r="U147" s="76">
        <v>2511677.1795849162</v>
      </c>
      <c r="V147" s="76">
        <v>-0.56567329277194101</v>
      </c>
      <c r="W147" s="3">
        <f t="shared" si="24"/>
        <v>0</v>
      </c>
      <c r="X147" s="3">
        <f t="shared" si="25"/>
        <v>0</v>
      </c>
      <c r="Y147" s="11">
        <f t="shared" si="32"/>
        <v>0</v>
      </c>
      <c r="Z147" s="11">
        <f t="shared" si="33"/>
        <v>4.1406777675329451E-2</v>
      </c>
      <c r="AA147" s="11">
        <f t="shared" si="34"/>
        <v>0.60708007044727041</v>
      </c>
      <c r="AB147" s="11" t="e">
        <f t="shared" si="35"/>
        <v>#DIV/0!</v>
      </c>
    </row>
    <row r="148" spans="1:28" x14ac:dyDescent="0.3">
      <c r="A148" s="6">
        <v>45146</v>
      </c>
      <c r="B148" s="35">
        <v>25.797840371611457</v>
      </c>
      <c r="C148" s="35">
        <v>3.7187213126971042</v>
      </c>
      <c r="D148" s="3">
        <v>13935019.440663435</v>
      </c>
      <c r="E148" s="3">
        <v>3505527.6757053304</v>
      </c>
      <c r="F148" s="3">
        <v>3598228.2041214257</v>
      </c>
      <c r="G148" s="65">
        <v>905</v>
      </c>
      <c r="H148" s="35">
        <v>89.910000000000011</v>
      </c>
      <c r="I148" s="3">
        <v>773.54</v>
      </c>
      <c r="J148" s="3">
        <v>4.9562475072992029</v>
      </c>
      <c r="K148" s="3">
        <v>5.29</v>
      </c>
      <c r="L148" s="35">
        <v>4264486</v>
      </c>
      <c r="M148" s="76">
        <v>-80641.497857531998</v>
      </c>
      <c r="N148" s="76">
        <v>60658600.369219199</v>
      </c>
      <c r="O148" s="76">
        <f t="shared" si="36"/>
        <v>0.12762427151826949</v>
      </c>
      <c r="P148" s="35">
        <f t="shared" si="31"/>
        <v>-0.3337524927007971</v>
      </c>
      <c r="Q148" s="78">
        <f t="shared" si="27"/>
        <v>7.0303072837862329E-2</v>
      </c>
      <c r="R148" s="76">
        <f t="shared" si="28"/>
        <v>0.22972866758947949</v>
      </c>
      <c r="S148" s="76">
        <f t="shared" si="29"/>
        <v>5.7791107186248018E-2</v>
      </c>
      <c r="T148" s="76">
        <f t="shared" si="30"/>
        <v>5.9319341069849721E-2</v>
      </c>
      <c r="U148" s="76">
        <v>2511677.1795849162</v>
      </c>
      <c r="V148" s="76">
        <v>-0.56567329277194101</v>
      </c>
      <c r="W148" s="3">
        <f t="shared" si="24"/>
        <v>0</v>
      </c>
      <c r="X148" s="3">
        <f t="shared" si="25"/>
        <v>0</v>
      </c>
      <c r="Y148" s="11">
        <f t="shared" si="32"/>
        <v>0</v>
      </c>
      <c r="Z148" s="11">
        <f t="shared" si="33"/>
        <v>4.1406777675329451E-2</v>
      </c>
      <c r="AA148" s="11">
        <f t="shared" si="34"/>
        <v>0.60708007044727041</v>
      </c>
      <c r="AB148" s="11" t="e">
        <f t="shared" si="35"/>
        <v>#DIV/0!</v>
      </c>
    </row>
    <row r="149" spans="1:28" x14ac:dyDescent="0.3">
      <c r="A149" s="6">
        <v>45147</v>
      </c>
      <c r="B149" s="35">
        <v>25.797840371611457</v>
      </c>
      <c r="C149" s="35">
        <v>3.7187213126971042</v>
      </c>
      <c r="D149" s="3">
        <v>13935019.440663435</v>
      </c>
      <c r="E149" s="3">
        <v>3505527.6757053304</v>
      </c>
      <c r="F149" s="3">
        <v>3598228.2041214257</v>
      </c>
      <c r="G149" s="65">
        <v>930</v>
      </c>
      <c r="H149" s="35">
        <v>89.910000000000011</v>
      </c>
      <c r="I149" s="3">
        <v>765.83</v>
      </c>
      <c r="J149" s="3">
        <v>4.9562475072992029</v>
      </c>
      <c r="K149" s="3">
        <v>5.29</v>
      </c>
      <c r="L149" s="35">
        <v>4264486</v>
      </c>
      <c r="M149" s="76">
        <v>-80641.497857531998</v>
      </c>
      <c r="N149" s="76">
        <v>60658600.369219199</v>
      </c>
      <c r="O149" s="76">
        <f t="shared" si="36"/>
        <v>0.12762427151826949</v>
      </c>
      <c r="P149" s="35">
        <f t="shared" si="31"/>
        <v>-0.3337524927007971</v>
      </c>
      <c r="Q149" s="78">
        <f t="shared" si="27"/>
        <v>7.0303072837862329E-2</v>
      </c>
      <c r="R149" s="76">
        <f t="shared" si="28"/>
        <v>0.22972866758947949</v>
      </c>
      <c r="S149" s="76">
        <f t="shared" si="29"/>
        <v>5.7791107186248018E-2</v>
      </c>
      <c r="T149" s="76">
        <f t="shared" si="30"/>
        <v>5.9319341069849721E-2</v>
      </c>
      <c r="U149" s="76">
        <v>2511677.1795849162</v>
      </c>
      <c r="V149" s="76">
        <v>-0.56567329277194101</v>
      </c>
      <c r="W149" s="3">
        <f t="shared" si="24"/>
        <v>0</v>
      </c>
      <c r="X149" s="3">
        <f t="shared" si="25"/>
        <v>0</v>
      </c>
      <c r="Y149" s="11">
        <f t="shared" si="32"/>
        <v>0</v>
      </c>
      <c r="Z149" s="11">
        <f t="shared" si="33"/>
        <v>4.1406777675329451E-2</v>
      </c>
      <c r="AA149" s="11">
        <f t="shared" si="34"/>
        <v>0.60708007044727041</v>
      </c>
      <c r="AB149" s="11" t="e">
        <f t="shared" si="35"/>
        <v>#DIV/0!</v>
      </c>
    </row>
    <row r="150" spans="1:28" x14ac:dyDescent="0.3">
      <c r="A150" s="6">
        <v>45148</v>
      </c>
      <c r="B150" s="35">
        <v>25.797840371611457</v>
      </c>
      <c r="C150" s="35">
        <v>3.7187213126971042</v>
      </c>
      <c r="D150" s="3">
        <v>13935019.440663435</v>
      </c>
      <c r="E150" s="3">
        <v>3505527.6757053304</v>
      </c>
      <c r="F150" s="3">
        <v>3598228.2041214257</v>
      </c>
      <c r="G150" s="65">
        <v>930</v>
      </c>
      <c r="H150" s="35">
        <v>89.910000000000011</v>
      </c>
      <c r="I150" s="3">
        <v>776.8</v>
      </c>
      <c r="J150" s="3">
        <v>4.9562475072992029</v>
      </c>
      <c r="K150" s="3">
        <v>5.29</v>
      </c>
      <c r="L150" s="35">
        <v>4264486</v>
      </c>
      <c r="M150" s="76">
        <v>-80641.497857531998</v>
      </c>
      <c r="N150" s="76">
        <v>60658600.369219199</v>
      </c>
      <c r="O150" s="76">
        <f t="shared" si="36"/>
        <v>0.12762427151826949</v>
      </c>
      <c r="P150" s="35">
        <f t="shared" si="31"/>
        <v>-0.3337524927007971</v>
      </c>
      <c r="Q150" s="78">
        <f t="shared" si="27"/>
        <v>7.0303072837862329E-2</v>
      </c>
      <c r="R150" s="76">
        <f t="shared" si="28"/>
        <v>0.22972866758947949</v>
      </c>
      <c r="S150" s="76">
        <f t="shared" si="29"/>
        <v>5.7791107186248018E-2</v>
      </c>
      <c r="T150" s="76">
        <f t="shared" si="30"/>
        <v>5.9319341069849721E-2</v>
      </c>
      <c r="U150" s="76">
        <v>2511677.1795849162</v>
      </c>
      <c r="V150" s="76">
        <v>-0.56567329277194101</v>
      </c>
      <c r="W150" s="3">
        <f t="shared" si="24"/>
        <v>0</v>
      </c>
      <c r="X150" s="3">
        <f t="shared" si="25"/>
        <v>0</v>
      </c>
      <c r="Y150" s="11">
        <f t="shared" si="32"/>
        <v>0</v>
      </c>
      <c r="Z150" s="11">
        <f t="shared" si="33"/>
        <v>4.1406777675329451E-2</v>
      </c>
      <c r="AA150" s="11">
        <f t="shared" si="34"/>
        <v>0.60708007044727041</v>
      </c>
      <c r="AB150" s="11" t="e">
        <f t="shared" si="35"/>
        <v>#DIV/0!</v>
      </c>
    </row>
    <row r="151" spans="1:28" x14ac:dyDescent="0.3">
      <c r="A151" s="6">
        <v>45149</v>
      </c>
      <c r="B151" s="35">
        <v>25.797840371611457</v>
      </c>
      <c r="C151" s="35">
        <v>3.7187213126971042</v>
      </c>
      <c r="D151" s="3">
        <v>13935019.440663435</v>
      </c>
      <c r="E151" s="3">
        <v>3505527.6757053304</v>
      </c>
      <c r="F151" s="3">
        <v>3598228.2041214257</v>
      </c>
      <c r="G151" s="65">
        <v>930</v>
      </c>
      <c r="H151" s="35">
        <v>89.910000000000011</v>
      </c>
      <c r="I151" s="3">
        <v>759.2</v>
      </c>
      <c r="J151" s="3">
        <v>4.9562475072992029</v>
      </c>
      <c r="K151" s="3">
        <v>5.29</v>
      </c>
      <c r="L151" s="35">
        <v>4264486</v>
      </c>
      <c r="M151" s="76">
        <v>-80641.497857531998</v>
      </c>
      <c r="N151" s="76">
        <v>60658600.369219199</v>
      </c>
      <c r="O151" s="76">
        <f t="shared" si="36"/>
        <v>0.12762427151826949</v>
      </c>
      <c r="P151" s="35">
        <f t="shared" si="31"/>
        <v>-0.3337524927007971</v>
      </c>
      <c r="Q151" s="78">
        <f t="shared" si="27"/>
        <v>7.0303072837862329E-2</v>
      </c>
      <c r="R151" s="76">
        <f t="shared" si="28"/>
        <v>0.22972866758947949</v>
      </c>
      <c r="S151" s="76">
        <f t="shared" si="29"/>
        <v>5.7791107186248018E-2</v>
      </c>
      <c r="T151" s="76">
        <f t="shared" si="30"/>
        <v>5.9319341069849721E-2</v>
      </c>
      <c r="U151" s="76">
        <v>2511677.1795849162</v>
      </c>
      <c r="V151" s="76">
        <v>-0.56567329277194101</v>
      </c>
      <c r="W151" s="3">
        <f t="shared" si="24"/>
        <v>0</v>
      </c>
      <c r="X151" s="3">
        <f t="shared" si="25"/>
        <v>0</v>
      </c>
      <c r="Y151" s="11">
        <f t="shared" si="32"/>
        <v>0</v>
      </c>
      <c r="Z151" s="11">
        <f t="shared" si="33"/>
        <v>4.1406777675329451E-2</v>
      </c>
      <c r="AA151" s="11">
        <f t="shared" si="34"/>
        <v>0.60708007044727041</v>
      </c>
      <c r="AB151" s="11" t="e">
        <f t="shared" si="35"/>
        <v>#DIV/0!</v>
      </c>
    </row>
    <row r="152" spans="1:28" x14ac:dyDescent="0.3">
      <c r="A152" s="6">
        <v>45152</v>
      </c>
      <c r="B152" s="35">
        <v>25.797840371611457</v>
      </c>
      <c r="C152" s="35">
        <v>3.7187213126971042</v>
      </c>
      <c r="D152" s="3">
        <v>13935019.440663435</v>
      </c>
      <c r="E152" s="3">
        <v>3505527.6757053304</v>
      </c>
      <c r="F152" s="3">
        <v>3598228.2041214257</v>
      </c>
      <c r="G152" s="65">
        <v>925</v>
      </c>
      <c r="H152" s="35">
        <v>89.910000000000011</v>
      </c>
      <c r="I152" s="3">
        <v>746.86</v>
      </c>
      <c r="J152" s="3">
        <v>4.9562475072992029</v>
      </c>
      <c r="K152" s="3">
        <v>5.29</v>
      </c>
      <c r="L152" s="35">
        <v>4264486</v>
      </c>
      <c r="M152" s="76">
        <v>-80641.497857531998</v>
      </c>
      <c r="N152" s="76">
        <v>60658600.369219199</v>
      </c>
      <c r="O152" s="76">
        <f t="shared" si="36"/>
        <v>0.12762427151826949</v>
      </c>
      <c r="P152" s="35">
        <f t="shared" si="31"/>
        <v>-0.3337524927007971</v>
      </c>
      <c r="Q152" s="78">
        <f t="shared" si="27"/>
        <v>7.0303072837862329E-2</v>
      </c>
      <c r="R152" s="76">
        <f t="shared" si="28"/>
        <v>0.22972866758947949</v>
      </c>
      <c r="S152" s="76">
        <f t="shared" si="29"/>
        <v>5.7791107186248018E-2</v>
      </c>
      <c r="T152" s="76">
        <f t="shared" si="30"/>
        <v>5.9319341069849721E-2</v>
      </c>
      <c r="U152" s="76">
        <v>2511677.1795849162</v>
      </c>
      <c r="V152" s="76">
        <v>-0.56567329277194101</v>
      </c>
      <c r="W152" s="3">
        <f t="shared" si="24"/>
        <v>0</v>
      </c>
      <c r="X152" s="3">
        <f t="shared" si="25"/>
        <v>0</v>
      </c>
      <c r="Y152" s="11">
        <f t="shared" si="32"/>
        <v>0</v>
      </c>
      <c r="Z152" s="11">
        <f t="shared" si="33"/>
        <v>4.1406777675329451E-2</v>
      </c>
      <c r="AA152" s="11">
        <f t="shared" si="34"/>
        <v>0.60708007044727041</v>
      </c>
      <c r="AB152" s="11" t="e">
        <f t="shared" si="35"/>
        <v>#DIV/0!</v>
      </c>
    </row>
    <row r="153" spans="1:28" x14ac:dyDescent="0.3">
      <c r="A153" s="6">
        <v>45153</v>
      </c>
      <c r="B153" s="35">
        <v>25.797840371611457</v>
      </c>
      <c r="C153" s="35">
        <v>3.7187213126971042</v>
      </c>
      <c r="D153" s="3">
        <v>13935019.440663435</v>
      </c>
      <c r="E153" s="3">
        <v>3505527.6757053304</v>
      </c>
      <c r="F153" s="3">
        <v>3598228.2041214257</v>
      </c>
      <c r="G153" s="65">
        <v>880</v>
      </c>
      <c r="H153" s="35">
        <v>89.910000000000011</v>
      </c>
      <c r="I153" s="3">
        <v>778.8</v>
      </c>
      <c r="J153" s="3">
        <v>4.9562475072992029</v>
      </c>
      <c r="K153" s="3">
        <v>5.29</v>
      </c>
      <c r="L153" s="35">
        <v>4264486</v>
      </c>
      <c r="M153" s="76">
        <v>-80641.497857531998</v>
      </c>
      <c r="N153" s="76">
        <v>60658600.369219199</v>
      </c>
      <c r="O153" s="76">
        <f t="shared" si="36"/>
        <v>0.12762427151826949</v>
      </c>
      <c r="P153" s="35">
        <f t="shared" si="31"/>
        <v>-0.3337524927007971</v>
      </c>
      <c r="Q153" s="78">
        <f t="shared" si="27"/>
        <v>7.0303072837862329E-2</v>
      </c>
      <c r="R153" s="76">
        <f t="shared" si="28"/>
        <v>0.22972866758947949</v>
      </c>
      <c r="S153" s="76">
        <f t="shared" si="29"/>
        <v>5.7791107186248018E-2</v>
      </c>
      <c r="T153" s="76">
        <f t="shared" si="30"/>
        <v>5.9319341069849721E-2</v>
      </c>
      <c r="U153" s="76">
        <v>2511677.1795849162</v>
      </c>
      <c r="V153" s="76">
        <v>-0.56567329277194101</v>
      </c>
      <c r="W153" s="3">
        <f t="shared" si="24"/>
        <v>0</v>
      </c>
      <c r="X153" s="3">
        <f t="shared" si="25"/>
        <v>0</v>
      </c>
      <c r="Y153" s="11">
        <f t="shared" si="32"/>
        <v>0</v>
      </c>
      <c r="Z153" s="11">
        <f t="shared" si="33"/>
        <v>4.1406777675329451E-2</v>
      </c>
      <c r="AA153" s="11">
        <f t="shared" si="34"/>
        <v>0.60708007044727041</v>
      </c>
      <c r="AB153" s="11" t="e">
        <f t="shared" si="35"/>
        <v>#DIV/0!</v>
      </c>
    </row>
    <row r="154" spans="1:28" x14ac:dyDescent="0.3">
      <c r="A154" s="6">
        <v>45154</v>
      </c>
      <c r="B154" s="35">
        <v>25.797840371611457</v>
      </c>
      <c r="C154" s="35">
        <v>3.7187213126971042</v>
      </c>
      <c r="D154" s="3">
        <v>13935019.440663435</v>
      </c>
      <c r="E154" s="3">
        <v>3505527.6757053304</v>
      </c>
      <c r="F154" s="3">
        <v>3598228.2041214257</v>
      </c>
      <c r="G154" s="65">
        <v>870</v>
      </c>
      <c r="H154" s="35">
        <v>89.910000000000011</v>
      </c>
      <c r="I154" s="3">
        <v>848.12</v>
      </c>
      <c r="J154" s="3">
        <v>4.9562475072992029</v>
      </c>
      <c r="K154" s="3">
        <v>5.29</v>
      </c>
      <c r="L154" s="35">
        <v>4264486</v>
      </c>
      <c r="M154" s="76">
        <v>-80641.497857531998</v>
      </c>
      <c r="N154" s="76">
        <v>60658600.369219199</v>
      </c>
      <c r="O154" s="76">
        <f t="shared" si="36"/>
        <v>0.12762427151826949</v>
      </c>
      <c r="P154" s="35">
        <f t="shared" si="31"/>
        <v>-0.3337524927007971</v>
      </c>
      <c r="Q154" s="78">
        <f t="shared" si="27"/>
        <v>7.0303072837862329E-2</v>
      </c>
      <c r="R154" s="76">
        <f t="shared" si="28"/>
        <v>0.22972866758947949</v>
      </c>
      <c r="S154" s="76">
        <f t="shared" si="29"/>
        <v>5.7791107186248018E-2</v>
      </c>
      <c r="T154" s="76">
        <f t="shared" si="30"/>
        <v>5.9319341069849721E-2</v>
      </c>
      <c r="U154" s="76">
        <v>2511677.1795849162</v>
      </c>
      <c r="V154" s="76">
        <v>-0.56567329277194101</v>
      </c>
      <c r="W154" s="3">
        <f t="shared" si="24"/>
        <v>0</v>
      </c>
      <c r="X154" s="3">
        <f t="shared" si="25"/>
        <v>0</v>
      </c>
      <c r="Y154" s="11">
        <f t="shared" si="32"/>
        <v>0</v>
      </c>
      <c r="Z154" s="11">
        <f t="shared" si="33"/>
        <v>4.1406777675329451E-2</v>
      </c>
      <c r="AA154" s="11">
        <f t="shared" si="34"/>
        <v>0.60708007044727041</v>
      </c>
      <c r="AB154" s="11" t="e">
        <f t="shared" si="35"/>
        <v>#DIV/0!</v>
      </c>
    </row>
    <row r="155" spans="1:28" x14ac:dyDescent="0.3">
      <c r="A155" s="6">
        <v>45155</v>
      </c>
      <c r="B155" s="35">
        <v>25.797840371611457</v>
      </c>
      <c r="C155" s="35">
        <v>3.7187213126971042</v>
      </c>
      <c r="D155" s="3">
        <v>13935019.440663435</v>
      </c>
      <c r="E155" s="3">
        <v>3505527.6757053304</v>
      </c>
      <c r="F155" s="3">
        <v>3598228.2041214257</v>
      </c>
      <c r="G155" s="65">
        <v>840</v>
      </c>
      <c r="H155" s="35">
        <v>89.910000000000011</v>
      </c>
      <c r="I155" s="3">
        <v>790.68</v>
      </c>
      <c r="J155" s="3">
        <v>4.9562475072992029</v>
      </c>
      <c r="K155" s="3">
        <v>5.29</v>
      </c>
      <c r="L155" s="35">
        <v>4264486</v>
      </c>
      <c r="M155" s="76">
        <v>-80641.497857531998</v>
      </c>
      <c r="N155" s="76">
        <v>60658600.369219199</v>
      </c>
      <c r="O155" s="76">
        <f t="shared" si="36"/>
        <v>0.12409614331933723</v>
      </c>
      <c r="P155" s="35">
        <f t="shared" si="31"/>
        <v>-0.3337524927007971</v>
      </c>
      <c r="Q155" s="78">
        <f t="shared" si="27"/>
        <v>7.0303072837862329E-2</v>
      </c>
      <c r="R155" s="76">
        <f t="shared" si="28"/>
        <v>0.22972866758947949</v>
      </c>
      <c r="S155" s="76">
        <f t="shared" si="29"/>
        <v>5.7791107186248018E-2</v>
      </c>
      <c r="T155" s="76">
        <f t="shared" si="30"/>
        <v>5.9319341069849721E-2</v>
      </c>
      <c r="U155" s="76">
        <v>2511677.1795849162</v>
      </c>
      <c r="V155" s="76">
        <v>-0.56567329277194101</v>
      </c>
      <c r="W155" s="3">
        <f t="shared" si="24"/>
        <v>0</v>
      </c>
      <c r="X155" s="3">
        <f t="shared" si="25"/>
        <v>0</v>
      </c>
      <c r="Y155" s="11">
        <f t="shared" si="32"/>
        <v>0</v>
      </c>
      <c r="Z155" s="11">
        <f t="shared" si="33"/>
        <v>4.1406777675329451E-2</v>
      </c>
      <c r="AA155" s="11">
        <f t="shared" si="34"/>
        <v>0.60708007044727041</v>
      </c>
      <c r="AB155" s="11" t="e">
        <f t="shared" si="35"/>
        <v>#DIV/0!</v>
      </c>
    </row>
    <row r="156" spans="1:28" x14ac:dyDescent="0.3">
      <c r="A156" s="6">
        <v>45156</v>
      </c>
      <c r="B156" s="35">
        <v>25.797840371611457</v>
      </c>
      <c r="C156" s="35">
        <v>3.7187213126971042</v>
      </c>
      <c r="D156" s="3">
        <v>13935019.440663435</v>
      </c>
      <c r="E156" s="3">
        <v>3505527.6757053304</v>
      </c>
      <c r="F156" s="3">
        <v>3598228.2041214257</v>
      </c>
      <c r="G156" s="65">
        <v>870</v>
      </c>
      <c r="H156" s="35">
        <v>89.910000000000011</v>
      </c>
      <c r="I156" s="3">
        <v>782.68</v>
      </c>
      <c r="J156" s="3">
        <v>4.9562475072992029</v>
      </c>
      <c r="K156" s="3">
        <v>5.29</v>
      </c>
      <c r="L156" s="35">
        <v>4264486</v>
      </c>
      <c r="M156" s="76">
        <v>-80641.497857531998</v>
      </c>
      <c r="N156" s="76">
        <v>60658600.369219199</v>
      </c>
      <c r="O156" s="76">
        <f t="shared" si="36"/>
        <v>0.12409614331933723</v>
      </c>
      <c r="P156" s="35">
        <f t="shared" si="31"/>
        <v>-0.3337524927007971</v>
      </c>
      <c r="Q156" s="78">
        <f t="shared" si="27"/>
        <v>7.0303072837862329E-2</v>
      </c>
      <c r="R156" s="76">
        <f t="shared" si="28"/>
        <v>0.22972866758947949</v>
      </c>
      <c r="S156" s="76">
        <f t="shared" si="29"/>
        <v>5.7791107186248018E-2</v>
      </c>
      <c r="T156" s="76">
        <f t="shared" si="30"/>
        <v>5.9319341069849721E-2</v>
      </c>
      <c r="U156" s="76">
        <v>2511677.1795849162</v>
      </c>
      <c r="V156" s="76">
        <v>-0.56567329277194101</v>
      </c>
      <c r="W156" s="3">
        <f t="shared" si="24"/>
        <v>0</v>
      </c>
      <c r="X156" s="3">
        <f t="shared" si="25"/>
        <v>0</v>
      </c>
      <c r="Y156" s="11">
        <f t="shared" si="32"/>
        <v>0</v>
      </c>
      <c r="Z156" s="11">
        <f t="shared" si="33"/>
        <v>4.1406777675329451E-2</v>
      </c>
      <c r="AA156" s="11">
        <f t="shared" si="34"/>
        <v>0.60708007044727041</v>
      </c>
      <c r="AB156" s="11" t="e">
        <f t="shared" si="35"/>
        <v>#DIV/0!</v>
      </c>
    </row>
    <row r="157" spans="1:28" x14ac:dyDescent="0.3">
      <c r="A157" s="6">
        <v>45159</v>
      </c>
      <c r="B157" s="35">
        <v>25.797840371611457</v>
      </c>
      <c r="C157" s="35">
        <v>3.7187213126971042</v>
      </c>
      <c r="D157" s="3">
        <v>13935019.440663435</v>
      </c>
      <c r="E157" s="3">
        <v>3505527.6757053304</v>
      </c>
      <c r="F157" s="3">
        <v>3598228.2041214257</v>
      </c>
      <c r="G157" s="65">
        <v>890</v>
      </c>
      <c r="H157" s="35">
        <v>89.910000000000011</v>
      </c>
      <c r="I157" s="3">
        <v>808.27</v>
      </c>
      <c r="J157" s="3">
        <v>4.9562475072992029</v>
      </c>
      <c r="K157" s="3">
        <v>5.29</v>
      </c>
      <c r="L157" s="35">
        <v>4264486</v>
      </c>
      <c r="M157" s="76">
        <v>-80641.497857531998</v>
      </c>
      <c r="N157" s="76">
        <v>60658600.369219199</v>
      </c>
      <c r="O157" s="76">
        <f t="shared" si="36"/>
        <v>0.12409614331933723</v>
      </c>
      <c r="P157" s="35">
        <f t="shared" si="31"/>
        <v>-0.3337524927007971</v>
      </c>
      <c r="Q157" s="78">
        <f t="shared" si="27"/>
        <v>7.0303072837862329E-2</v>
      </c>
      <c r="R157" s="76">
        <f t="shared" si="28"/>
        <v>0.22972866758947949</v>
      </c>
      <c r="S157" s="76">
        <f t="shared" si="29"/>
        <v>5.7791107186248018E-2</v>
      </c>
      <c r="T157" s="76">
        <f t="shared" si="30"/>
        <v>5.9319341069849721E-2</v>
      </c>
      <c r="U157" s="76">
        <v>2511677.1795849162</v>
      </c>
      <c r="V157" s="76">
        <v>-0.56567329277194101</v>
      </c>
      <c r="W157" s="3">
        <f t="shared" si="24"/>
        <v>0</v>
      </c>
      <c r="X157" s="3">
        <f t="shared" si="25"/>
        <v>0</v>
      </c>
      <c r="Y157" s="11">
        <f t="shared" si="32"/>
        <v>0</v>
      </c>
      <c r="Z157" s="11">
        <f t="shared" si="33"/>
        <v>4.1406777675329451E-2</v>
      </c>
      <c r="AA157" s="11">
        <f t="shared" si="34"/>
        <v>0.60708007044727041</v>
      </c>
      <c r="AB157" s="11" t="e">
        <f t="shared" si="35"/>
        <v>#DIV/0!</v>
      </c>
    </row>
    <row r="158" spans="1:28" x14ac:dyDescent="0.3">
      <c r="A158" s="6">
        <v>45160</v>
      </c>
      <c r="B158" s="35">
        <v>25.797840371611457</v>
      </c>
      <c r="C158" s="35">
        <v>3.7187213126971042</v>
      </c>
      <c r="D158" s="3">
        <v>13935019.440663435</v>
      </c>
      <c r="E158" s="3">
        <v>3505527.6757053304</v>
      </c>
      <c r="F158" s="3">
        <v>3598228.2041214257</v>
      </c>
      <c r="G158" s="65">
        <v>900</v>
      </c>
      <c r="H158" s="35">
        <v>89.910000000000011</v>
      </c>
      <c r="I158" s="3">
        <v>793.34</v>
      </c>
      <c r="J158" s="3">
        <v>4.9562475072992029</v>
      </c>
      <c r="K158" s="3">
        <v>5.29</v>
      </c>
      <c r="L158" s="35">
        <v>4264486</v>
      </c>
      <c r="M158" s="76">
        <v>-80641.497857531998</v>
      </c>
      <c r="N158" s="76">
        <v>60658600.369219199</v>
      </c>
      <c r="O158" s="76">
        <f t="shared" si="36"/>
        <v>0.12409614331933723</v>
      </c>
      <c r="P158" s="35">
        <f t="shared" si="31"/>
        <v>-0.3337524927007971</v>
      </c>
      <c r="Q158" s="78">
        <f t="shared" si="27"/>
        <v>7.0303072837862329E-2</v>
      </c>
      <c r="R158" s="76">
        <f t="shared" si="28"/>
        <v>0.22972866758947949</v>
      </c>
      <c r="S158" s="76">
        <f t="shared" si="29"/>
        <v>5.7791107186248018E-2</v>
      </c>
      <c r="T158" s="76">
        <f t="shared" si="30"/>
        <v>5.9319341069849721E-2</v>
      </c>
      <c r="U158" s="76">
        <v>2511677.1795849162</v>
      </c>
      <c r="V158" s="76">
        <v>-0.56567329277194101</v>
      </c>
      <c r="W158" s="3">
        <f t="shared" si="24"/>
        <v>0</v>
      </c>
      <c r="X158" s="3">
        <f t="shared" si="25"/>
        <v>0</v>
      </c>
      <c r="Y158" s="11">
        <f t="shared" si="32"/>
        <v>0</v>
      </c>
      <c r="Z158" s="11">
        <f t="shared" si="33"/>
        <v>4.1406777675329451E-2</v>
      </c>
      <c r="AA158" s="11">
        <f t="shared" si="34"/>
        <v>0.60708007044727041</v>
      </c>
      <c r="AB158" s="11" t="e">
        <f t="shared" si="35"/>
        <v>#DIV/0!</v>
      </c>
    </row>
    <row r="159" spans="1:28" x14ac:dyDescent="0.3">
      <c r="A159" s="6">
        <v>45161</v>
      </c>
      <c r="B159" s="35">
        <v>25.797840371611457</v>
      </c>
      <c r="C159" s="35">
        <v>3.7187213126971042</v>
      </c>
      <c r="D159" s="3">
        <v>13935019.440663435</v>
      </c>
      <c r="E159" s="3">
        <v>3505527.6757053304</v>
      </c>
      <c r="F159" s="3">
        <v>3598228.2041214257</v>
      </c>
      <c r="G159" s="65">
        <v>900</v>
      </c>
      <c r="H159" s="35">
        <v>89.910000000000011</v>
      </c>
      <c r="I159" s="3">
        <v>847.77</v>
      </c>
      <c r="J159" s="3">
        <v>4.9562475072992029</v>
      </c>
      <c r="K159" s="3">
        <v>5.29</v>
      </c>
      <c r="L159" s="35">
        <v>4264486</v>
      </c>
      <c r="M159" s="76">
        <v>-80641.497857531998</v>
      </c>
      <c r="N159" s="76">
        <v>60658600.369219199</v>
      </c>
      <c r="O159" s="76">
        <f t="shared" si="36"/>
        <v>0.12409614331933723</v>
      </c>
      <c r="P159" s="35">
        <f t="shared" si="31"/>
        <v>-0.3337524927007971</v>
      </c>
      <c r="Q159" s="78">
        <f t="shared" si="27"/>
        <v>7.0303072837862329E-2</v>
      </c>
      <c r="R159" s="76">
        <f t="shared" si="28"/>
        <v>0.22972866758947949</v>
      </c>
      <c r="S159" s="76">
        <f t="shared" si="29"/>
        <v>5.7791107186248018E-2</v>
      </c>
      <c r="T159" s="76">
        <f t="shared" si="30"/>
        <v>5.9319341069849721E-2</v>
      </c>
      <c r="U159" s="76">
        <v>2511677.1795849162</v>
      </c>
      <c r="V159" s="76">
        <v>-0.56567329277194101</v>
      </c>
      <c r="W159" s="3">
        <f t="shared" si="24"/>
        <v>0</v>
      </c>
      <c r="X159" s="3">
        <f t="shared" si="25"/>
        <v>0</v>
      </c>
      <c r="Y159" s="11">
        <f t="shared" si="32"/>
        <v>0</v>
      </c>
      <c r="Z159" s="11">
        <f t="shared" si="33"/>
        <v>4.1406777675329451E-2</v>
      </c>
      <c r="AA159" s="11">
        <f t="shared" si="34"/>
        <v>0.60708007044727041</v>
      </c>
      <c r="AB159" s="11" t="e">
        <f t="shared" si="35"/>
        <v>#DIV/0!</v>
      </c>
    </row>
    <row r="160" spans="1:28" x14ac:dyDescent="0.3">
      <c r="A160" s="6">
        <v>45162</v>
      </c>
      <c r="B160" s="35">
        <v>25.797840371611457</v>
      </c>
      <c r="C160" s="35">
        <v>3.7187213126971042</v>
      </c>
      <c r="D160" s="3">
        <v>13935019.440663435</v>
      </c>
      <c r="E160" s="3">
        <v>3505527.6757053304</v>
      </c>
      <c r="F160" s="3">
        <v>3598228.2041214257</v>
      </c>
      <c r="G160" s="65">
        <v>910</v>
      </c>
      <c r="H160" s="35">
        <v>89.910000000000011</v>
      </c>
      <c r="I160" s="3">
        <v>801.1</v>
      </c>
      <c r="J160" s="3">
        <v>4.9562475072992029</v>
      </c>
      <c r="K160" s="3">
        <v>5.29</v>
      </c>
      <c r="L160" s="35">
        <v>4264486</v>
      </c>
      <c r="M160" s="76">
        <v>-80641.497857531998</v>
      </c>
      <c r="N160" s="76">
        <v>60658600.369219199</v>
      </c>
      <c r="O160" s="76">
        <f t="shared" si="36"/>
        <v>0.12409614331933723</v>
      </c>
      <c r="P160" s="35">
        <f t="shared" si="31"/>
        <v>-0.3337524927007971</v>
      </c>
      <c r="Q160" s="78">
        <f t="shared" si="27"/>
        <v>7.0303072837862329E-2</v>
      </c>
      <c r="R160" s="76">
        <f t="shared" si="28"/>
        <v>0.22972866758947949</v>
      </c>
      <c r="S160" s="76">
        <f t="shared" si="29"/>
        <v>5.7791107186248018E-2</v>
      </c>
      <c r="T160" s="76">
        <f t="shared" si="30"/>
        <v>5.9319341069849721E-2</v>
      </c>
      <c r="U160" s="76">
        <v>2511677.1795849162</v>
      </c>
      <c r="V160" s="76">
        <v>-0.56567329277194101</v>
      </c>
      <c r="W160" s="3">
        <f t="shared" si="24"/>
        <v>0</v>
      </c>
      <c r="X160" s="3">
        <f t="shared" si="25"/>
        <v>0</v>
      </c>
      <c r="Y160" s="11">
        <f t="shared" si="32"/>
        <v>0</v>
      </c>
      <c r="Z160" s="11">
        <f t="shared" si="33"/>
        <v>4.1406777675329451E-2</v>
      </c>
      <c r="AA160" s="11">
        <f t="shared" si="34"/>
        <v>0.60708007044727041</v>
      </c>
      <c r="AB160" s="11" t="e">
        <f t="shared" si="35"/>
        <v>#DIV/0!</v>
      </c>
    </row>
    <row r="161" spans="1:28" x14ac:dyDescent="0.3">
      <c r="A161" s="6">
        <v>45163</v>
      </c>
      <c r="B161" s="35">
        <v>25.797840371611457</v>
      </c>
      <c r="C161" s="35">
        <v>3.7187213126971042</v>
      </c>
      <c r="D161" s="3">
        <v>13935019.440663435</v>
      </c>
      <c r="E161" s="3">
        <v>3505527.6757053304</v>
      </c>
      <c r="F161" s="3">
        <v>3598228.2041214257</v>
      </c>
      <c r="G161" s="65">
        <v>910</v>
      </c>
      <c r="H161" s="35">
        <v>89.910000000000011</v>
      </c>
      <c r="I161" s="3">
        <v>837.49</v>
      </c>
      <c r="J161" s="3">
        <v>4.9562475072992029</v>
      </c>
      <c r="K161" s="3">
        <v>5.29</v>
      </c>
      <c r="L161" s="35">
        <v>4264486</v>
      </c>
      <c r="M161" s="76">
        <v>-80641.497857531998</v>
      </c>
      <c r="N161" s="76">
        <v>60658600.369219199</v>
      </c>
      <c r="O161" s="76">
        <f t="shared" si="36"/>
        <v>0.12409614331933723</v>
      </c>
      <c r="P161" s="35">
        <f t="shared" si="31"/>
        <v>-0.3337524927007971</v>
      </c>
      <c r="Q161" s="78">
        <f t="shared" si="27"/>
        <v>7.0303072837862329E-2</v>
      </c>
      <c r="R161" s="76">
        <f t="shared" si="28"/>
        <v>0.22972866758947949</v>
      </c>
      <c r="S161" s="76">
        <f t="shared" si="29"/>
        <v>5.7791107186248018E-2</v>
      </c>
      <c r="T161" s="76">
        <f t="shared" si="30"/>
        <v>5.9319341069849721E-2</v>
      </c>
      <c r="U161" s="76">
        <v>2511677.1795849162</v>
      </c>
      <c r="V161" s="76">
        <v>-0.56567329277194101</v>
      </c>
      <c r="W161" s="3">
        <f t="shared" si="24"/>
        <v>0</v>
      </c>
      <c r="X161" s="3">
        <f t="shared" si="25"/>
        <v>0</v>
      </c>
      <c r="Y161" s="11">
        <f t="shared" si="32"/>
        <v>0</v>
      </c>
      <c r="Z161" s="11">
        <f t="shared" si="33"/>
        <v>4.1406777675329451E-2</v>
      </c>
      <c r="AA161" s="11">
        <f t="shared" si="34"/>
        <v>0.60708007044727041</v>
      </c>
      <c r="AB161" s="11" t="e">
        <f t="shared" si="35"/>
        <v>#DIV/0!</v>
      </c>
    </row>
    <row r="162" spans="1:28" x14ac:dyDescent="0.3">
      <c r="A162" s="6">
        <v>45166</v>
      </c>
      <c r="B162" s="35">
        <v>25.797840371611457</v>
      </c>
      <c r="C162" s="35">
        <v>3.7187213126971042</v>
      </c>
      <c r="D162" s="3">
        <v>13935019.440663435</v>
      </c>
      <c r="E162" s="3">
        <v>3505527.6757053304</v>
      </c>
      <c r="F162" s="3">
        <v>3598228.2041214257</v>
      </c>
      <c r="G162" s="65">
        <v>920</v>
      </c>
      <c r="H162" s="35">
        <v>89.910000000000011</v>
      </c>
      <c r="I162" s="3">
        <v>789.94</v>
      </c>
      <c r="J162" s="3">
        <v>4.9562475072992029</v>
      </c>
      <c r="K162" s="3">
        <v>5.29</v>
      </c>
      <c r="L162" s="35">
        <v>4264486</v>
      </c>
      <c r="M162" s="76">
        <v>-80641.497857531998</v>
      </c>
      <c r="N162" s="76">
        <v>60658600.369219199</v>
      </c>
      <c r="O162" s="76">
        <f t="shared" si="36"/>
        <v>0.12409614331933723</v>
      </c>
      <c r="P162" s="35">
        <f t="shared" si="31"/>
        <v>-0.3337524927007971</v>
      </c>
      <c r="Q162" s="78">
        <f t="shared" si="27"/>
        <v>7.0303072837862329E-2</v>
      </c>
      <c r="R162" s="76">
        <f t="shared" si="28"/>
        <v>0.22972866758947949</v>
      </c>
      <c r="S162" s="76">
        <f t="shared" si="29"/>
        <v>5.7791107186248018E-2</v>
      </c>
      <c r="T162" s="76">
        <f t="shared" si="30"/>
        <v>5.9319341069849721E-2</v>
      </c>
      <c r="U162" s="76">
        <v>2511677.1795849162</v>
      </c>
      <c r="V162" s="76">
        <v>-0.56567329277194101</v>
      </c>
      <c r="W162" s="3">
        <f t="shared" si="24"/>
        <v>0</v>
      </c>
      <c r="X162" s="3">
        <f t="shared" si="25"/>
        <v>0</v>
      </c>
      <c r="Y162" s="11">
        <f t="shared" si="32"/>
        <v>0</v>
      </c>
      <c r="Z162" s="11">
        <f t="shared" si="33"/>
        <v>4.1406777675329451E-2</v>
      </c>
      <c r="AA162" s="11">
        <f t="shared" si="34"/>
        <v>0.60708007044727041</v>
      </c>
      <c r="AB162" s="11" t="e">
        <f t="shared" si="35"/>
        <v>#DIV/0!</v>
      </c>
    </row>
    <row r="163" spans="1:28" x14ac:dyDescent="0.3">
      <c r="A163" s="6">
        <v>45167</v>
      </c>
      <c r="B163" s="35">
        <v>25.797840371611457</v>
      </c>
      <c r="C163" s="35">
        <v>3.7187213126971042</v>
      </c>
      <c r="D163" s="3">
        <v>13935019.440663435</v>
      </c>
      <c r="E163" s="3">
        <v>3505527.6757053304</v>
      </c>
      <c r="F163" s="3">
        <v>3598228.2041214257</v>
      </c>
      <c r="G163" s="65">
        <v>920</v>
      </c>
      <c r="H163" s="35">
        <v>89.910000000000011</v>
      </c>
      <c r="I163" s="3">
        <v>993.82</v>
      </c>
      <c r="J163" s="3">
        <v>4.9562475072992029</v>
      </c>
      <c r="K163" s="3">
        <v>5.29</v>
      </c>
      <c r="L163" s="35">
        <v>4264486</v>
      </c>
      <c r="M163" s="76">
        <v>-80641.497857531998</v>
      </c>
      <c r="N163" s="76">
        <v>60658600.369219199</v>
      </c>
      <c r="O163" s="76">
        <f t="shared" si="36"/>
        <v>0.12409614331933723</v>
      </c>
      <c r="P163" s="35">
        <f t="shared" si="31"/>
        <v>-0.3337524927007971</v>
      </c>
      <c r="Q163" s="78">
        <f t="shared" si="27"/>
        <v>7.0303072837862329E-2</v>
      </c>
      <c r="R163" s="76">
        <f t="shared" si="28"/>
        <v>0.22972866758947949</v>
      </c>
      <c r="S163" s="76">
        <f t="shared" si="29"/>
        <v>5.7791107186248018E-2</v>
      </c>
      <c r="T163" s="76">
        <f t="shared" si="30"/>
        <v>5.9319341069849721E-2</v>
      </c>
      <c r="U163" s="76">
        <v>2511677.1795849162</v>
      </c>
      <c r="V163" s="76">
        <v>-0.56567329277194101</v>
      </c>
      <c r="W163" s="3">
        <f t="shared" si="24"/>
        <v>0</v>
      </c>
      <c r="X163" s="3">
        <f t="shared" si="25"/>
        <v>0</v>
      </c>
      <c r="Y163" s="11">
        <f t="shared" si="32"/>
        <v>0</v>
      </c>
      <c r="Z163" s="11">
        <f t="shared" si="33"/>
        <v>4.1406777675329451E-2</v>
      </c>
      <c r="AA163" s="11">
        <f t="shared" si="34"/>
        <v>0.60708007044727041</v>
      </c>
      <c r="AB163" s="11" t="e">
        <f t="shared" si="35"/>
        <v>#DIV/0!</v>
      </c>
    </row>
    <row r="164" spans="1:28" x14ac:dyDescent="0.3">
      <c r="A164" s="6">
        <v>45168</v>
      </c>
      <c r="B164" s="35">
        <v>25.797840371611457</v>
      </c>
      <c r="C164" s="35">
        <v>3.7187213126971042</v>
      </c>
      <c r="D164" s="3">
        <v>13935019.440663435</v>
      </c>
      <c r="E164" s="3">
        <v>3505527.6757053304</v>
      </c>
      <c r="F164" s="3">
        <v>3598228.2041214257</v>
      </c>
      <c r="G164" s="65">
        <v>920</v>
      </c>
      <c r="H164" s="35">
        <v>89.910000000000011</v>
      </c>
      <c r="I164" s="3">
        <v>815.32</v>
      </c>
      <c r="J164" s="3">
        <v>4.9562475072992029</v>
      </c>
      <c r="K164" s="3">
        <v>5.29</v>
      </c>
      <c r="L164" s="35">
        <v>4264486</v>
      </c>
      <c r="M164" s="76">
        <v>-80641.497857531998</v>
      </c>
      <c r="N164" s="76">
        <v>60658600.369219199</v>
      </c>
      <c r="O164" s="76">
        <f t="shared" si="36"/>
        <v>0.12409614331933723</v>
      </c>
      <c r="P164" s="35">
        <f t="shared" si="31"/>
        <v>-0.3337524927007971</v>
      </c>
      <c r="Q164" s="78">
        <f t="shared" si="27"/>
        <v>7.0303072837862329E-2</v>
      </c>
      <c r="R164" s="76">
        <f t="shared" si="28"/>
        <v>0.22972866758947949</v>
      </c>
      <c r="S164" s="76">
        <f t="shared" si="29"/>
        <v>5.7791107186248018E-2</v>
      </c>
      <c r="T164" s="76">
        <f t="shared" si="30"/>
        <v>5.9319341069849721E-2</v>
      </c>
      <c r="U164" s="76">
        <v>2511677.1795849162</v>
      </c>
      <c r="V164" s="76">
        <v>-0.56567329277194101</v>
      </c>
      <c r="W164" s="3">
        <f t="shared" si="24"/>
        <v>0</v>
      </c>
      <c r="X164" s="3">
        <f t="shared" si="25"/>
        <v>0</v>
      </c>
      <c r="Y164" s="11">
        <f t="shared" si="32"/>
        <v>0</v>
      </c>
      <c r="Z164" s="11">
        <f t="shared" si="33"/>
        <v>4.1406777675329451E-2</v>
      </c>
      <c r="AA164" s="11">
        <f t="shared" si="34"/>
        <v>0.60708007044727041</v>
      </c>
      <c r="AB164" s="11" t="e">
        <f t="shared" si="35"/>
        <v>#DIV/0!</v>
      </c>
    </row>
    <row r="165" spans="1:28" x14ac:dyDescent="0.3">
      <c r="A165" s="6">
        <v>45169</v>
      </c>
      <c r="B165" s="35">
        <v>25.797840371611457</v>
      </c>
      <c r="C165" s="35">
        <v>3.7187213126971042</v>
      </c>
      <c r="D165" s="3">
        <v>13935019.440663435</v>
      </c>
      <c r="E165" s="3">
        <v>3505527.6757053304</v>
      </c>
      <c r="F165" s="3">
        <v>3598228.2041214257</v>
      </c>
      <c r="G165" s="65">
        <v>920</v>
      </c>
      <c r="H165" s="35">
        <v>89.910000000000011</v>
      </c>
      <c r="I165" s="3">
        <v>786.02</v>
      </c>
      <c r="J165" s="3">
        <v>4.9562475072992029</v>
      </c>
      <c r="K165" s="3">
        <v>5.29</v>
      </c>
      <c r="L165" s="35">
        <v>4264486</v>
      </c>
      <c r="M165" s="76">
        <v>-80641.497857531998</v>
      </c>
      <c r="N165" s="76">
        <v>60658600.369219199</v>
      </c>
      <c r="O165" s="76">
        <f t="shared" si="36"/>
        <v>0.12409614331933723</v>
      </c>
      <c r="P165" s="35">
        <f t="shared" si="31"/>
        <v>-0.3337524927007971</v>
      </c>
      <c r="Q165" s="78">
        <f t="shared" si="27"/>
        <v>7.0303072837862329E-2</v>
      </c>
      <c r="R165" s="76">
        <f t="shared" si="28"/>
        <v>0.22972866758947949</v>
      </c>
      <c r="S165" s="76">
        <f t="shared" si="29"/>
        <v>5.7791107186248018E-2</v>
      </c>
      <c r="T165" s="76">
        <f t="shared" si="30"/>
        <v>5.9319341069849721E-2</v>
      </c>
      <c r="U165" s="76">
        <v>2511677.1795849162</v>
      </c>
      <c r="V165" s="76">
        <v>-0.56567329277194101</v>
      </c>
      <c r="W165" s="3">
        <f t="shared" si="24"/>
        <v>0</v>
      </c>
      <c r="X165" s="3">
        <f t="shared" si="25"/>
        <v>0</v>
      </c>
      <c r="Y165" s="11">
        <f t="shared" si="32"/>
        <v>0</v>
      </c>
      <c r="Z165" s="11">
        <f t="shared" si="33"/>
        <v>4.1406777675329451E-2</v>
      </c>
      <c r="AA165" s="11">
        <f t="shared" si="34"/>
        <v>0.60708007044727041</v>
      </c>
      <c r="AB165" s="11" t="e">
        <f t="shared" si="35"/>
        <v>#DIV/0!</v>
      </c>
    </row>
    <row r="166" spans="1:28" x14ac:dyDescent="0.3">
      <c r="A166" s="6">
        <v>45170</v>
      </c>
      <c r="B166" s="35">
        <v>26.715831832083211</v>
      </c>
      <c r="C166" s="35">
        <v>3.6940551594278226</v>
      </c>
      <c r="D166" s="3">
        <v>12537895.820829678</v>
      </c>
      <c r="E166" s="3">
        <v>3895586.0785892452</v>
      </c>
      <c r="F166" s="3">
        <v>2793464.2300550621</v>
      </c>
      <c r="G166" s="65">
        <v>920</v>
      </c>
      <c r="H166" s="35">
        <v>89.910000000000011</v>
      </c>
      <c r="I166" s="3">
        <v>793.28</v>
      </c>
      <c r="J166" s="3">
        <v>4.9562475072992029</v>
      </c>
      <c r="K166" s="3">
        <v>5.29</v>
      </c>
      <c r="L166" s="35">
        <v>4264486</v>
      </c>
      <c r="M166" s="76">
        <v>-80641.497857531998</v>
      </c>
      <c r="N166" s="76">
        <v>60658600.369219199</v>
      </c>
      <c r="O166" s="76">
        <f t="shared" si="36"/>
        <v>0.12409614331933723</v>
      </c>
      <c r="P166" s="35">
        <f t="shared" si="31"/>
        <v>-0.3337524927007971</v>
      </c>
      <c r="Q166" s="78">
        <f t="shared" si="27"/>
        <v>7.0303072837862329E-2</v>
      </c>
      <c r="R166" s="76">
        <f t="shared" si="28"/>
        <v>0.20669609493976965</v>
      </c>
      <c r="S166" s="76">
        <f t="shared" si="29"/>
        <v>6.4221496290343585E-2</v>
      </c>
      <c r="T166" s="76">
        <f t="shared" si="30"/>
        <v>4.6052236831243917E-2</v>
      </c>
      <c r="U166" s="76">
        <v>2511677.1795849162</v>
      </c>
      <c r="V166" s="76">
        <v>-0.56567329277194101</v>
      </c>
      <c r="W166" s="3">
        <f t="shared" si="24"/>
        <v>12.046841987998175</v>
      </c>
      <c r="X166" s="3">
        <f t="shared" si="25"/>
        <v>-24.214572111328696</v>
      </c>
      <c r="Y166" s="11">
        <f t="shared" si="32"/>
        <v>-0.66627160015803411</v>
      </c>
      <c r="Z166" s="11">
        <f t="shared" si="33"/>
        <v>4.1406777675329451E-2</v>
      </c>
      <c r="AA166" s="11">
        <f t="shared" si="34"/>
        <v>0.60708007044727041</v>
      </c>
      <c r="AB166" s="11">
        <f t="shared" si="35"/>
        <v>-0.91116005890582163</v>
      </c>
    </row>
    <row r="167" spans="1:28" x14ac:dyDescent="0.3">
      <c r="A167" s="6">
        <v>45173</v>
      </c>
      <c r="B167" s="35">
        <v>26.715831832083211</v>
      </c>
      <c r="C167" s="35">
        <v>3.6940551594278226</v>
      </c>
      <c r="D167" s="3">
        <v>12537895.820829678</v>
      </c>
      <c r="E167" s="3">
        <v>3895586.0785892452</v>
      </c>
      <c r="F167" s="3">
        <v>2793464.2300550621</v>
      </c>
      <c r="G167" s="65">
        <v>920</v>
      </c>
      <c r="H167" s="35">
        <v>89.910000000000011</v>
      </c>
      <c r="I167" s="3">
        <v>776.14</v>
      </c>
      <c r="J167" s="3">
        <v>4.9562475072992029</v>
      </c>
      <c r="K167" s="3">
        <v>5.29</v>
      </c>
      <c r="L167" s="35">
        <v>4264486</v>
      </c>
      <c r="M167" s="76">
        <v>-80641.497857531998</v>
      </c>
      <c r="N167" s="76">
        <v>60658600.369219199</v>
      </c>
      <c r="O167" s="76">
        <f t="shared" si="36"/>
        <v>0.12409614331933723</v>
      </c>
      <c r="P167" s="35">
        <f t="shared" si="31"/>
        <v>-0.3337524927007971</v>
      </c>
      <c r="Q167" s="78">
        <f t="shared" si="27"/>
        <v>7.0303072837862329E-2</v>
      </c>
      <c r="R167" s="76">
        <f t="shared" si="28"/>
        <v>0.20669609493976965</v>
      </c>
      <c r="S167" s="76">
        <f t="shared" si="29"/>
        <v>6.4221496290343585E-2</v>
      </c>
      <c r="T167" s="76">
        <f t="shared" si="30"/>
        <v>4.6052236831243917E-2</v>
      </c>
      <c r="U167" s="76">
        <v>2511677.1795849162</v>
      </c>
      <c r="V167" s="76">
        <v>-0.56567329277194101</v>
      </c>
      <c r="W167" s="3">
        <f t="shared" si="24"/>
        <v>0</v>
      </c>
      <c r="X167" s="3">
        <f t="shared" si="25"/>
        <v>0</v>
      </c>
      <c r="Y167" s="11">
        <f t="shared" si="32"/>
        <v>0</v>
      </c>
      <c r="Z167" s="11">
        <f t="shared" si="33"/>
        <v>4.1406777675329451E-2</v>
      </c>
      <c r="AA167" s="11">
        <f t="shared" si="34"/>
        <v>0.60708007044727041</v>
      </c>
      <c r="AB167" s="11" t="e">
        <f t="shared" si="35"/>
        <v>#DIV/0!</v>
      </c>
    </row>
    <row r="168" spans="1:28" x14ac:dyDescent="0.3">
      <c r="A168" s="6">
        <v>45174</v>
      </c>
      <c r="B168" s="35">
        <v>26.715831832083211</v>
      </c>
      <c r="C168" s="35">
        <v>3.6940551594278226</v>
      </c>
      <c r="D168" s="3">
        <v>12537895.820829678</v>
      </c>
      <c r="E168" s="3">
        <v>3895586.0785892452</v>
      </c>
      <c r="F168" s="3">
        <v>2793464.2300550621</v>
      </c>
      <c r="G168" s="65">
        <v>925</v>
      </c>
      <c r="H168" s="35">
        <v>89.910000000000011</v>
      </c>
      <c r="I168" s="3">
        <v>809.02</v>
      </c>
      <c r="J168" s="3">
        <v>4.9562475072992029</v>
      </c>
      <c r="K168" s="3">
        <v>5.29</v>
      </c>
      <c r="L168" s="35">
        <v>4264486</v>
      </c>
      <c r="M168" s="76">
        <v>-80641.497857531998</v>
      </c>
      <c r="N168" s="76">
        <v>60658600.369219199</v>
      </c>
      <c r="O168" s="76">
        <f t="shared" si="36"/>
        <v>0.12409614331933723</v>
      </c>
      <c r="P168" s="35">
        <f t="shared" si="31"/>
        <v>-0.3337524927007971</v>
      </c>
      <c r="Q168" s="78">
        <f t="shared" si="27"/>
        <v>7.0303072837862329E-2</v>
      </c>
      <c r="R168" s="76">
        <f t="shared" si="28"/>
        <v>0.20669609493976965</v>
      </c>
      <c r="S168" s="76">
        <f t="shared" si="29"/>
        <v>6.4221496290343585E-2</v>
      </c>
      <c r="T168" s="76">
        <f t="shared" si="30"/>
        <v>4.6052236831243917E-2</v>
      </c>
      <c r="U168" s="76">
        <v>2511677.1795849162</v>
      </c>
      <c r="V168" s="76">
        <v>-0.56567329277194101</v>
      </c>
      <c r="W168" s="3">
        <f t="shared" ref="W168:W230" si="37">(E168/E167-1)/(I168/I167-1)</f>
        <v>0</v>
      </c>
      <c r="X168" s="3">
        <f t="shared" ref="X168:X230" si="38">(F168/F167-1)/(I168/I167-1)</f>
        <v>0</v>
      </c>
      <c r="Y168" s="11">
        <f t="shared" si="32"/>
        <v>0</v>
      </c>
      <c r="Z168" s="11">
        <f t="shared" si="33"/>
        <v>4.1406777675329451E-2</v>
      </c>
      <c r="AA168" s="11">
        <f t="shared" si="34"/>
        <v>0.60708007044727041</v>
      </c>
      <c r="AB168" s="11" t="e">
        <f t="shared" si="35"/>
        <v>#DIV/0!</v>
      </c>
    </row>
    <row r="169" spans="1:28" x14ac:dyDescent="0.3">
      <c r="A169" s="6">
        <v>45175</v>
      </c>
      <c r="B169" s="35">
        <v>26.715831832083211</v>
      </c>
      <c r="C169" s="35">
        <v>3.6940551594278226</v>
      </c>
      <c r="D169" s="3">
        <v>12537895.820829678</v>
      </c>
      <c r="E169" s="3">
        <v>3895586.0785892452</v>
      </c>
      <c r="F169" s="3">
        <v>2793464.2300550621</v>
      </c>
      <c r="G169" s="65">
        <v>930</v>
      </c>
      <c r="H169" s="35">
        <v>89.910000000000011</v>
      </c>
      <c r="I169" s="3">
        <v>869.91</v>
      </c>
      <c r="J169" s="3">
        <v>4.9562475072992029</v>
      </c>
      <c r="K169" s="3">
        <v>5.29</v>
      </c>
      <c r="L169" s="35">
        <v>4264486</v>
      </c>
      <c r="M169" s="76">
        <v>-80641.497857531998</v>
      </c>
      <c r="N169" s="76">
        <v>60658600.369219199</v>
      </c>
      <c r="O169" s="76">
        <f t="shared" si="36"/>
        <v>0.12409614331933723</v>
      </c>
      <c r="P169" s="35">
        <f t="shared" si="31"/>
        <v>-0.3337524927007971</v>
      </c>
      <c r="Q169" s="78">
        <f t="shared" si="27"/>
        <v>7.0303072837862329E-2</v>
      </c>
      <c r="R169" s="76">
        <f t="shared" si="28"/>
        <v>0.20669609493976965</v>
      </c>
      <c r="S169" s="76">
        <f t="shared" si="29"/>
        <v>6.4221496290343585E-2</v>
      </c>
      <c r="T169" s="76">
        <f t="shared" si="30"/>
        <v>4.6052236831243917E-2</v>
      </c>
      <c r="U169" s="76">
        <v>2511677.1795849162</v>
      </c>
      <c r="V169" s="76">
        <v>-0.56567329277194101</v>
      </c>
      <c r="W169" s="3">
        <f t="shared" si="37"/>
        <v>0</v>
      </c>
      <c r="X169" s="3">
        <f t="shared" si="38"/>
        <v>0</v>
      </c>
      <c r="Y169" s="11">
        <f t="shared" si="32"/>
        <v>0</v>
      </c>
      <c r="Z169" s="11">
        <f t="shared" si="33"/>
        <v>4.1406777675329451E-2</v>
      </c>
      <c r="AA169" s="11">
        <f t="shared" si="34"/>
        <v>0.60708007044727041</v>
      </c>
      <c r="AB169" s="11" t="e">
        <f t="shared" si="35"/>
        <v>#DIV/0!</v>
      </c>
    </row>
    <row r="170" spans="1:28" x14ac:dyDescent="0.3">
      <c r="A170" s="6">
        <v>45176</v>
      </c>
      <c r="B170" s="35">
        <v>26.715831832083211</v>
      </c>
      <c r="C170" s="35">
        <v>3.6940551594278226</v>
      </c>
      <c r="D170" s="3">
        <v>12537895.820829678</v>
      </c>
      <c r="E170" s="3">
        <v>3895586.0785892452</v>
      </c>
      <c r="F170" s="3">
        <v>2793464.2300550621</v>
      </c>
      <c r="G170" s="65">
        <v>930</v>
      </c>
      <c r="H170" s="35">
        <v>89.910000000000011</v>
      </c>
      <c r="I170" s="3">
        <v>874.71</v>
      </c>
      <c r="J170" s="3">
        <v>4.9562475072992029</v>
      </c>
      <c r="K170" s="3">
        <v>5.29</v>
      </c>
      <c r="L170" s="35">
        <v>4264486</v>
      </c>
      <c r="M170" s="76">
        <v>-80641.497857531998</v>
      </c>
      <c r="N170" s="76">
        <v>60658600.369219199</v>
      </c>
      <c r="O170" s="76">
        <f t="shared" si="36"/>
        <v>0.12409614331933723</v>
      </c>
      <c r="P170" s="35">
        <f t="shared" si="31"/>
        <v>-0.3337524927007971</v>
      </c>
      <c r="Q170" s="78">
        <f t="shared" si="27"/>
        <v>7.0303072837862329E-2</v>
      </c>
      <c r="R170" s="76">
        <f t="shared" si="28"/>
        <v>0.20669609493976965</v>
      </c>
      <c r="S170" s="76">
        <f t="shared" si="29"/>
        <v>6.4221496290343585E-2</v>
      </c>
      <c r="T170" s="76">
        <f t="shared" si="30"/>
        <v>4.6052236831243917E-2</v>
      </c>
      <c r="U170" s="76">
        <v>2511677.1795849162</v>
      </c>
      <c r="V170" s="76">
        <v>-0.56567329277194101</v>
      </c>
      <c r="W170" s="3">
        <f t="shared" si="37"/>
        <v>0</v>
      </c>
      <c r="X170" s="3">
        <f t="shared" si="38"/>
        <v>0</v>
      </c>
      <c r="Y170" s="11">
        <f t="shared" si="32"/>
        <v>0</v>
      </c>
      <c r="Z170" s="11">
        <f t="shared" si="33"/>
        <v>4.1406777675329451E-2</v>
      </c>
      <c r="AA170" s="11">
        <f t="shared" si="34"/>
        <v>0.60708007044727041</v>
      </c>
      <c r="AB170" s="11" t="e">
        <f t="shared" si="35"/>
        <v>#DIV/0!</v>
      </c>
    </row>
    <row r="171" spans="1:28" x14ac:dyDescent="0.3">
      <c r="A171" s="6">
        <v>45177</v>
      </c>
      <c r="B171" s="35">
        <v>26.715831832083211</v>
      </c>
      <c r="C171" s="35">
        <v>3.6940551594278226</v>
      </c>
      <c r="D171" s="3">
        <v>12537895.820829678</v>
      </c>
      <c r="E171" s="3">
        <v>3895586.0785892452</v>
      </c>
      <c r="F171" s="3">
        <v>2793464.2300550621</v>
      </c>
      <c r="G171" s="65">
        <v>935</v>
      </c>
      <c r="H171" s="35">
        <v>89.910000000000011</v>
      </c>
      <c r="I171" s="3">
        <v>996.75</v>
      </c>
      <c r="J171" s="3">
        <v>4.9562475072992029</v>
      </c>
      <c r="K171" s="3">
        <v>5.29</v>
      </c>
      <c r="L171" s="35">
        <v>4264486</v>
      </c>
      <c r="M171" s="76">
        <v>-80641.497857531998</v>
      </c>
      <c r="N171" s="76">
        <v>60658600.369219199</v>
      </c>
      <c r="O171" s="76">
        <f t="shared" si="36"/>
        <v>0.12409614331933723</v>
      </c>
      <c r="P171" s="35">
        <f t="shared" si="31"/>
        <v>-0.3337524927007971</v>
      </c>
      <c r="Q171" s="78">
        <f t="shared" si="27"/>
        <v>7.0303072837862329E-2</v>
      </c>
      <c r="R171" s="76">
        <f t="shared" si="28"/>
        <v>0.20669609493976965</v>
      </c>
      <c r="S171" s="76">
        <f t="shared" si="29"/>
        <v>6.4221496290343585E-2</v>
      </c>
      <c r="T171" s="76">
        <f t="shared" si="30"/>
        <v>4.6052236831243917E-2</v>
      </c>
      <c r="U171" s="76">
        <v>2511677.1795849162</v>
      </c>
      <c r="V171" s="76">
        <v>-0.56567329277194101</v>
      </c>
      <c r="W171" s="3">
        <f t="shared" si="37"/>
        <v>0</v>
      </c>
      <c r="X171" s="3">
        <f t="shared" si="38"/>
        <v>0</v>
      </c>
      <c r="Y171" s="11">
        <f t="shared" si="32"/>
        <v>0</v>
      </c>
      <c r="Z171" s="11">
        <f t="shared" si="33"/>
        <v>4.1406777675329451E-2</v>
      </c>
      <c r="AA171" s="11">
        <f t="shared" si="34"/>
        <v>0.60708007044727041</v>
      </c>
      <c r="AB171" s="11" t="e">
        <f t="shared" si="35"/>
        <v>#DIV/0!</v>
      </c>
    </row>
    <row r="172" spans="1:28" x14ac:dyDescent="0.3">
      <c r="A172" s="6">
        <v>45180</v>
      </c>
      <c r="B172" s="35">
        <v>26.715831832083211</v>
      </c>
      <c r="C172" s="35">
        <v>3.6940551594278226</v>
      </c>
      <c r="D172" s="3">
        <v>12537895.820829678</v>
      </c>
      <c r="E172" s="3">
        <v>3895586.0785892452</v>
      </c>
      <c r="F172" s="3">
        <v>2793464.2300550621</v>
      </c>
      <c r="G172" s="65">
        <v>935</v>
      </c>
      <c r="H172" s="35">
        <v>89.910000000000011</v>
      </c>
      <c r="I172" s="3">
        <v>780.14</v>
      </c>
      <c r="J172" s="3">
        <v>4.9562475072992029</v>
      </c>
      <c r="K172" s="3">
        <v>5.29</v>
      </c>
      <c r="L172" s="35">
        <v>4264486</v>
      </c>
      <c r="M172" s="76">
        <v>-80641.497857531998</v>
      </c>
      <c r="N172" s="76">
        <v>60658600.369219199</v>
      </c>
      <c r="O172" s="76">
        <f t="shared" si="36"/>
        <v>0.12409614331933723</v>
      </c>
      <c r="P172" s="35">
        <f t="shared" si="31"/>
        <v>-0.3337524927007971</v>
      </c>
      <c r="Q172" s="78">
        <f t="shared" si="27"/>
        <v>7.0303072837862329E-2</v>
      </c>
      <c r="R172" s="76">
        <f t="shared" si="28"/>
        <v>0.20669609493976965</v>
      </c>
      <c r="S172" s="76">
        <f t="shared" si="29"/>
        <v>6.4221496290343585E-2</v>
      </c>
      <c r="T172" s="76">
        <f t="shared" si="30"/>
        <v>4.6052236831243917E-2</v>
      </c>
      <c r="U172" s="76">
        <v>2511677.1795849162</v>
      </c>
      <c r="V172" s="76">
        <v>-0.56567329277194101</v>
      </c>
      <c r="W172" s="3">
        <f t="shared" si="37"/>
        <v>0</v>
      </c>
      <c r="X172" s="3">
        <f t="shared" si="38"/>
        <v>0</v>
      </c>
      <c r="Y172" s="11">
        <f t="shared" si="32"/>
        <v>0</v>
      </c>
      <c r="Z172" s="11">
        <f t="shared" si="33"/>
        <v>4.1406777675329451E-2</v>
      </c>
      <c r="AA172" s="11">
        <f t="shared" si="34"/>
        <v>0.60708007044727041</v>
      </c>
      <c r="AB172" s="11" t="e">
        <f t="shared" si="35"/>
        <v>#DIV/0!</v>
      </c>
    </row>
    <row r="173" spans="1:28" x14ac:dyDescent="0.3">
      <c r="A173" s="6">
        <v>45181</v>
      </c>
      <c r="B173" s="35">
        <v>26.715831832083211</v>
      </c>
      <c r="C173" s="35">
        <v>3.6940551594278226</v>
      </c>
      <c r="D173" s="3">
        <v>12537895.820829678</v>
      </c>
      <c r="E173" s="3">
        <v>3895586.0785892452</v>
      </c>
      <c r="F173" s="3">
        <v>2793464.2300550621</v>
      </c>
      <c r="G173" s="65">
        <v>935</v>
      </c>
      <c r="H173" s="35">
        <v>89.910000000000011</v>
      </c>
      <c r="I173" s="3">
        <v>780.83</v>
      </c>
      <c r="J173" s="3">
        <v>4.9562475072992029</v>
      </c>
      <c r="K173" s="3">
        <v>5.29</v>
      </c>
      <c r="L173" s="35">
        <v>4264486</v>
      </c>
      <c r="M173" s="76">
        <v>-80641.497857531998</v>
      </c>
      <c r="N173" s="76">
        <v>60658600.369219199</v>
      </c>
      <c r="O173" s="76">
        <f t="shared" si="36"/>
        <v>0.12409614331933723</v>
      </c>
      <c r="P173" s="35">
        <f t="shared" si="31"/>
        <v>-0.3337524927007971</v>
      </c>
      <c r="Q173" s="78">
        <f t="shared" si="27"/>
        <v>7.0303072837862329E-2</v>
      </c>
      <c r="R173" s="76">
        <f t="shared" si="28"/>
        <v>0.20669609493976965</v>
      </c>
      <c r="S173" s="76">
        <f t="shared" si="29"/>
        <v>6.4221496290343585E-2</v>
      </c>
      <c r="T173" s="76">
        <f t="shared" si="30"/>
        <v>4.6052236831243917E-2</v>
      </c>
      <c r="U173" s="76">
        <v>2511677.1795849162</v>
      </c>
      <c r="V173" s="76">
        <v>-0.56567329277194101</v>
      </c>
      <c r="W173" s="3">
        <f t="shared" si="37"/>
        <v>0</v>
      </c>
      <c r="X173" s="3">
        <f t="shared" si="38"/>
        <v>0</v>
      </c>
      <c r="Y173" s="11">
        <f t="shared" si="32"/>
        <v>0</v>
      </c>
      <c r="Z173" s="11">
        <f t="shared" si="33"/>
        <v>4.1406777675329451E-2</v>
      </c>
      <c r="AA173" s="11">
        <f t="shared" si="34"/>
        <v>0.60708007044727041</v>
      </c>
      <c r="AB173" s="11" t="e">
        <f t="shared" si="35"/>
        <v>#DIV/0!</v>
      </c>
    </row>
    <row r="174" spans="1:28" x14ac:dyDescent="0.3">
      <c r="A174" s="6">
        <v>45182</v>
      </c>
      <c r="B174" s="35">
        <v>26.715831832083211</v>
      </c>
      <c r="C174" s="35">
        <v>3.6940551594278226</v>
      </c>
      <c r="D174" s="3">
        <v>12537895.820829678</v>
      </c>
      <c r="E174" s="3">
        <v>3895586.0785892452</v>
      </c>
      <c r="F174" s="3">
        <v>2793464.2300550621</v>
      </c>
      <c r="G174" s="65">
        <v>940</v>
      </c>
      <c r="H174" s="35">
        <v>89.910000000000011</v>
      </c>
      <c r="I174" s="3">
        <v>850.22</v>
      </c>
      <c r="J174" s="3">
        <v>4.9562475072992029</v>
      </c>
      <c r="K174" s="3">
        <v>5.29</v>
      </c>
      <c r="L174" s="35">
        <v>4264486</v>
      </c>
      <c r="M174" s="76">
        <v>-80641.497857531998</v>
      </c>
      <c r="N174" s="76">
        <v>60658600.369219199</v>
      </c>
      <c r="O174" s="76">
        <f t="shared" si="36"/>
        <v>0.12409614331933723</v>
      </c>
      <c r="P174" s="35">
        <f t="shared" si="31"/>
        <v>-0.3337524927007971</v>
      </c>
      <c r="Q174" s="78">
        <f t="shared" si="27"/>
        <v>7.0303072837862329E-2</v>
      </c>
      <c r="R174" s="76">
        <f t="shared" si="28"/>
        <v>0.20669609493976965</v>
      </c>
      <c r="S174" s="76">
        <f t="shared" si="29"/>
        <v>6.4221496290343585E-2</v>
      </c>
      <c r="T174" s="76">
        <f t="shared" si="30"/>
        <v>4.6052236831243917E-2</v>
      </c>
      <c r="U174" s="76">
        <v>2511677.1795849162</v>
      </c>
      <c r="V174" s="76">
        <v>-0.56567329277194101</v>
      </c>
      <c r="W174" s="3">
        <f t="shared" si="37"/>
        <v>0</v>
      </c>
      <c r="X174" s="3">
        <f t="shared" si="38"/>
        <v>0</v>
      </c>
      <c r="Y174" s="11">
        <f t="shared" si="32"/>
        <v>0</v>
      </c>
      <c r="Z174" s="11">
        <f t="shared" si="33"/>
        <v>4.1406777675329451E-2</v>
      </c>
      <c r="AA174" s="11">
        <f t="shared" si="34"/>
        <v>0.60708007044727041</v>
      </c>
      <c r="AB174" s="11" t="e">
        <f t="shared" si="35"/>
        <v>#DIV/0!</v>
      </c>
    </row>
    <row r="175" spans="1:28" x14ac:dyDescent="0.3">
      <c r="A175" s="6">
        <v>45183</v>
      </c>
      <c r="B175" s="35">
        <v>26.715831832083211</v>
      </c>
      <c r="C175" s="35">
        <v>3.6940551594278226</v>
      </c>
      <c r="D175" s="3">
        <v>12537895.820829678</v>
      </c>
      <c r="E175" s="3">
        <v>3895586.0785892452</v>
      </c>
      <c r="F175" s="3">
        <v>2793464.2300550621</v>
      </c>
      <c r="G175" s="65">
        <v>940</v>
      </c>
      <c r="H175" s="35">
        <v>89.910000000000011</v>
      </c>
      <c r="I175" s="3">
        <v>818.99</v>
      </c>
      <c r="J175" s="3">
        <v>4.9562475072992029</v>
      </c>
      <c r="K175" s="3">
        <v>5.29</v>
      </c>
      <c r="L175" s="35">
        <v>4264486</v>
      </c>
      <c r="M175" s="76">
        <v>-80641.497857531998</v>
      </c>
      <c r="N175" s="76">
        <v>60658600.369219199</v>
      </c>
      <c r="O175" s="76">
        <f t="shared" si="36"/>
        <v>0.12409614331933723</v>
      </c>
      <c r="P175" s="35">
        <f t="shared" si="31"/>
        <v>-0.3337524927007971</v>
      </c>
      <c r="Q175" s="78">
        <f t="shared" si="27"/>
        <v>7.0303072837862329E-2</v>
      </c>
      <c r="R175" s="76">
        <f t="shared" si="28"/>
        <v>0.20669609493976965</v>
      </c>
      <c r="S175" s="76">
        <f t="shared" si="29"/>
        <v>6.4221496290343585E-2</v>
      </c>
      <c r="T175" s="76">
        <f t="shared" si="30"/>
        <v>4.6052236831243917E-2</v>
      </c>
      <c r="U175" s="76">
        <v>2511677.1795849162</v>
      </c>
      <c r="V175" s="76">
        <v>-0.56567329277194101</v>
      </c>
      <c r="W175" s="3">
        <f t="shared" si="37"/>
        <v>0</v>
      </c>
      <c r="X175" s="3">
        <f t="shared" si="38"/>
        <v>0</v>
      </c>
      <c r="Y175" s="11">
        <f t="shared" si="32"/>
        <v>0</v>
      </c>
      <c r="Z175" s="11">
        <f t="shared" si="33"/>
        <v>4.1406777675329451E-2</v>
      </c>
      <c r="AA175" s="11">
        <f t="shared" si="34"/>
        <v>0.60708007044727041</v>
      </c>
      <c r="AB175" s="11" t="e">
        <f t="shared" si="35"/>
        <v>#DIV/0!</v>
      </c>
    </row>
    <row r="176" spans="1:28" x14ac:dyDescent="0.3">
      <c r="A176" s="6">
        <v>45184</v>
      </c>
      <c r="B176" s="35">
        <v>26.715831832083211</v>
      </c>
      <c r="C176" s="35">
        <v>3.6940551594278226</v>
      </c>
      <c r="D176" s="3">
        <v>12537895.820829678</v>
      </c>
      <c r="E176" s="3">
        <v>3895586.0785892452</v>
      </c>
      <c r="F176" s="3">
        <v>2793464.2300550621</v>
      </c>
      <c r="G176" s="65">
        <v>950</v>
      </c>
      <c r="H176" s="35">
        <v>89.910000000000011</v>
      </c>
      <c r="I176" s="3">
        <v>841.14</v>
      </c>
      <c r="J176" s="3">
        <v>4.9562475072992029</v>
      </c>
      <c r="K176" s="3">
        <v>5.29</v>
      </c>
      <c r="L176" s="35">
        <v>4264486</v>
      </c>
      <c r="M176" s="76">
        <v>-80641.497857531998</v>
      </c>
      <c r="N176" s="76">
        <v>60658600.369219199</v>
      </c>
      <c r="O176" s="76">
        <f t="shared" si="36"/>
        <v>0.12409614331933723</v>
      </c>
      <c r="P176" s="35">
        <f t="shared" si="31"/>
        <v>-0.3337524927007971</v>
      </c>
      <c r="Q176" s="78">
        <f t="shared" si="27"/>
        <v>7.0303072837862329E-2</v>
      </c>
      <c r="R176" s="76">
        <f t="shared" si="28"/>
        <v>0.20669609493976965</v>
      </c>
      <c r="S176" s="76">
        <f t="shared" si="29"/>
        <v>6.4221496290343585E-2</v>
      </c>
      <c r="T176" s="76">
        <f t="shared" si="30"/>
        <v>4.6052236831243917E-2</v>
      </c>
      <c r="U176" s="76">
        <v>2511677.1795849162</v>
      </c>
      <c r="V176" s="76">
        <v>-0.56567329277194101</v>
      </c>
      <c r="W176" s="3">
        <f t="shared" si="37"/>
        <v>0</v>
      </c>
      <c r="X176" s="3">
        <f t="shared" si="38"/>
        <v>0</v>
      </c>
      <c r="Y176" s="11">
        <f t="shared" si="32"/>
        <v>0</v>
      </c>
      <c r="Z176" s="11">
        <f t="shared" si="33"/>
        <v>4.1406777675329451E-2</v>
      </c>
      <c r="AA176" s="11">
        <f t="shared" si="34"/>
        <v>0.60708007044727041</v>
      </c>
      <c r="AB176" s="11" t="e">
        <f t="shared" si="35"/>
        <v>#DIV/0!</v>
      </c>
    </row>
    <row r="177" spans="1:28" x14ac:dyDescent="0.3">
      <c r="A177" s="6">
        <v>45187</v>
      </c>
      <c r="B177" s="35">
        <v>26.715831832083211</v>
      </c>
      <c r="C177" s="35">
        <v>3.6940551594278226</v>
      </c>
      <c r="D177" s="3">
        <v>12537895.820829678</v>
      </c>
      <c r="E177" s="3">
        <v>3895586.0785892452</v>
      </c>
      <c r="F177" s="3">
        <v>2793464.2300550621</v>
      </c>
      <c r="G177" s="65">
        <v>950</v>
      </c>
      <c r="H177" s="35">
        <v>89.910000000000011</v>
      </c>
      <c r="I177" s="3">
        <v>791.75</v>
      </c>
      <c r="J177" s="3">
        <v>4.9562475072992029</v>
      </c>
      <c r="K177" s="3">
        <v>5.29</v>
      </c>
      <c r="L177" s="35">
        <v>4264486</v>
      </c>
      <c r="M177" s="76">
        <v>-80641.497857531998</v>
      </c>
      <c r="N177" s="76">
        <v>60658600.369219199</v>
      </c>
      <c r="O177" s="76">
        <f t="shared" si="36"/>
        <v>0.11549445843037316</v>
      </c>
      <c r="P177" s="35">
        <f t="shared" si="31"/>
        <v>-0.3337524927007971</v>
      </c>
      <c r="Q177" s="78">
        <f t="shared" si="27"/>
        <v>7.0303072837862329E-2</v>
      </c>
      <c r="R177" s="76">
        <f t="shared" si="28"/>
        <v>0.20669609493976965</v>
      </c>
      <c r="S177" s="76">
        <f t="shared" si="29"/>
        <v>6.4221496290343585E-2</v>
      </c>
      <c r="T177" s="76">
        <f t="shared" si="30"/>
        <v>4.6052236831243917E-2</v>
      </c>
      <c r="U177" s="76">
        <v>2511677.1795849162</v>
      </c>
      <c r="V177" s="76">
        <v>-0.56567329277194101</v>
      </c>
      <c r="W177" s="3">
        <f t="shared" si="37"/>
        <v>0</v>
      </c>
      <c r="X177" s="3">
        <f t="shared" si="38"/>
        <v>0</v>
      </c>
      <c r="Y177" s="11">
        <f t="shared" si="32"/>
        <v>0</v>
      </c>
      <c r="Z177" s="11">
        <f t="shared" si="33"/>
        <v>4.1406777675329451E-2</v>
      </c>
      <c r="AA177" s="11">
        <f t="shared" si="34"/>
        <v>0.60708007044727041</v>
      </c>
      <c r="AB177" s="11" t="e">
        <f t="shared" si="35"/>
        <v>#DIV/0!</v>
      </c>
    </row>
    <row r="178" spans="1:28" x14ac:dyDescent="0.3">
      <c r="A178" s="6">
        <v>45188</v>
      </c>
      <c r="B178" s="35">
        <v>26.715831832083211</v>
      </c>
      <c r="C178" s="35">
        <v>3.6940551594278226</v>
      </c>
      <c r="D178" s="3">
        <v>12537895.820829678</v>
      </c>
      <c r="E178" s="3">
        <v>3895586.0785892452</v>
      </c>
      <c r="F178" s="3">
        <v>2793464.2300550621</v>
      </c>
      <c r="G178" s="65">
        <v>980</v>
      </c>
      <c r="H178" s="35">
        <v>89.910000000000011</v>
      </c>
      <c r="I178" s="3">
        <v>750.14</v>
      </c>
      <c r="J178" s="3">
        <v>4.9562475072992029</v>
      </c>
      <c r="K178" s="3">
        <v>5.29</v>
      </c>
      <c r="L178" s="35">
        <v>4264486</v>
      </c>
      <c r="M178" s="76">
        <v>-80641.497857531998</v>
      </c>
      <c r="N178" s="76">
        <v>60658600.369219199</v>
      </c>
      <c r="O178" s="76">
        <f t="shared" si="36"/>
        <v>0.11549445843037316</v>
      </c>
      <c r="P178" s="35">
        <f t="shared" si="31"/>
        <v>-0.3337524927007971</v>
      </c>
      <c r="Q178" s="78">
        <f t="shared" si="27"/>
        <v>7.0303072837862329E-2</v>
      </c>
      <c r="R178" s="76">
        <f t="shared" si="28"/>
        <v>0.20669609493976965</v>
      </c>
      <c r="S178" s="76">
        <f t="shared" si="29"/>
        <v>6.4221496290343585E-2</v>
      </c>
      <c r="T178" s="76">
        <f t="shared" si="30"/>
        <v>4.6052236831243917E-2</v>
      </c>
      <c r="U178" s="76">
        <v>2511677.1795849162</v>
      </c>
      <c r="V178" s="76">
        <v>-0.56567329277194101</v>
      </c>
      <c r="W178" s="3">
        <f t="shared" si="37"/>
        <v>0</v>
      </c>
      <c r="X178" s="3">
        <f t="shared" si="38"/>
        <v>0</v>
      </c>
      <c r="Y178" s="11">
        <f t="shared" si="32"/>
        <v>0</v>
      </c>
      <c r="Z178" s="11">
        <f t="shared" si="33"/>
        <v>4.1406777675329451E-2</v>
      </c>
      <c r="AA178" s="11">
        <f t="shared" si="34"/>
        <v>0.60708007044727041</v>
      </c>
      <c r="AB178" s="11" t="e">
        <f t="shared" si="35"/>
        <v>#DIV/0!</v>
      </c>
    </row>
    <row r="179" spans="1:28" x14ac:dyDescent="0.3">
      <c r="A179" s="6">
        <v>45189</v>
      </c>
      <c r="B179" s="35">
        <v>26.715831832083211</v>
      </c>
      <c r="C179" s="35">
        <v>3.6940551594278226</v>
      </c>
      <c r="D179" s="3">
        <v>12537895.820829678</v>
      </c>
      <c r="E179" s="3">
        <v>3895586.0785892452</v>
      </c>
      <c r="F179" s="3">
        <v>2793464.2300550621</v>
      </c>
      <c r="G179" s="65">
        <v>990</v>
      </c>
      <c r="H179" s="35">
        <v>89.910000000000011</v>
      </c>
      <c r="I179" s="3">
        <v>830.97</v>
      </c>
      <c r="J179" s="3">
        <v>4.9562475072992029</v>
      </c>
      <c r="K179" s="3">
        <v>5.29</v>
      </c>
      <c r="L179" s="35">
        <v>4264486</v>
      </c>
      <c r="M179" s="76">
        <v>-80641.497857531998</v>
      </c>
      <c r="N179" s="76">
        <v>60658600.369219199</v>
      </c>
      <c r="O179" s="76">
        <f t="shared" si="36"/>
        <v>0.11549445843037316</v>
      </c>
      <c r="P179" s="35">
        <f t="shared" si="31"/>
        <v>-0.3337524927007971</v>
      </c>
      <c r="Q179" s="78">
        <f t="shared" si="27"/>
        <v>7.0303072837862329E-2</v>
      </c>
      <c r="R179" s="76">
        <f t="shared" si="28"/>
        <v>0.20669609493976965</v>
      </c>
      <c r="S179" s="76">
        <f t="shared" si="29"/>
        <v>6.4221496290343585E-2</v>
      </c>
      <c r="T179" s="76">
        <f t="shared" si="30"/>
        <v>4.6052236831243917E-2</v>
      </c>
      <c r="U179" s="76">
        <v>2511677.1795849162</v>
      </c>
      <c r="V179" s="76">
        <v>-0.56567329277194101</v>
      </c>
      <c r="W179" s="3">
        <f t="shared" si="37"/>
        <v>0</v>
      </c>
      <c r="X179" s="3">
        <f t="shared" si="38"/>
        <v>0</v>
      </c>
      <c r="Y179" s="11">
        <f t="shared" si="32"/>
        <v>0</v>
      </c>
      <c r="Z179" s="11">
        <f t="shared" si="33"/>
        <v>4.1406777675329451E-2</v>
      </c>
      <c r="AA179" s="11">
        <f t="shared" si="34"/>
        <v>0.60708007044727041</v>
      </c>
      <c r="AB179" s="11" t="e">
        <f t="shared" si="35"/>
        <v>#DIV/0!</v>
      </c>
    </row>
    <row r="180" spans="1:28" x14ac:dyDescent="0.3">
      <c r="A180" s="6">
        <v>45190</v>
      </c>
      <c r="B180" s="35">
        <v>26.715831832083211</v>
      </c>
      <c r="C180" s="35">
        <v>3.6940551594278226</v>
      </c>
      <c r="D180" s="3">
        <v>12537895.820829678</v>
      </c>
      <c r="E180" s="3">
        <v>3895586.0785892452</v>
      </c>
      <c r="F180" s="3">
        <v>2793464.2300550621</v>
      </c>
      <c r="G180" s="65">
        <v>990</v>
      </c>
      <c r="H180" s="35">
        <v>89.910000000000011</v>
      </c>
      <c r="I180" s="3">
        <v>840.53</v>
      </c>
      <c r="J180" s="3">
        <v>4.9562475072992029</v>
      </c>
      <c r="K180" s="3">
        <v>5.29</v>
      </c>
      <c r="L180" s="35">
        <v>4264486</v>
      </c>
      <c r="M180" s="76">
        <v>-80641.497857531998</v>
      </c>
      <c r="N180" s="76">
        <v>60658600.369219199</v>
      </c>
      <c r="O180" s="76">
        <f t="shared" si="36"/>
        <v>0.11549445843037316</v>
      </c>
      <c r="P180" s="35">
        <f t="shared" si="31"/>
        <v>-0.3337524927007971</v>
      </c>
      <c r="Q180" s="78">
        <f t="shared" si="27"/>
        <v>7.0303072837862329E-2</v>
      </c>
      <c r="R180" s="76">
        <f t="shared" si="28"/>
        <v>0.20669609493976965</v>
      </c>
      <c r="S180" s="76">
        <f t="shared" si="29"/>
        <v>6.4221496290343585E-2</v>
      </c>
      <c r="T180" s="76">
        <f t="shared" si="30"/>
        <v>4.6052236831243917E-2</v>
      </c>
      <c r="U180" s="76">
        <v>2511677.1795849162</v>
      </c>
      <c r="V180" s="76">
        <v>-0.56567329277194101</v>
      </c>
      <c r="W180" s="3">
        <f t="shared" si="37"/>
        <v>0</v>
      </c>
      <c r="X180" s="3">
        <f t="shared" si="38"/>
        <v>0</v>
      </c>
      <c r="Y180" s="11">
        <f t="shared" si="32"/>
        <v>0</v>
      </c>
      <c r="Z180" s="11">
        <f t="shared" si="33"/>
        <v>4.1406777675329451E-2</v>
      </c>
      <c r="AA180" s="11">
        <f t="shared" si="34"/>
        <v>0.60708007044727041</v>
      </c>
      <c r="AB180" s="11" t="e">
        <f t="shared" si="35"/>
        <v>#DIV/0!</v>
      </c>
    </row>
    <row r="181" spans="1:28" x14ac:dyDescent="0.3">
      <c r="A181" s="6">
        <v>45191</v>
      </c>
      <c r="B181" s="35">
        <v>26.715831832083211</v>
      </c>
      <c r="C181" s="35">
        <v>3.6940551594278226</v>
      </c>
      <c r="D181" s="3">
        <v>12537895.820829678</v>
      </c>
      <c r="E181" s="3">
        <v>3895586.0785892452</v>
      </c>
      <c r="F181" s="3">
        <v>2793464.2300550621</v>
      </c>
      <c r="G181" s="65">
        <v>990</v>
      </c>
      <c r="H181" s="35">
        <v>89.910000000000011</v>
      </c>
      <c r="I181" s="3">
        <v>956.33</v>
      </c>
      <c r="J181" s="3">
        <v>4.9562475072992029</v>
      </c>
      <c r="K181" s="3">
        <v>5.29</v>
      </c>
      <c r="L181" s="35">
        <v>4264486</v>
      </c>
      <c r="M181" s="76">
        <v>-80641.497857531998</v>
      </c>
      <c r="N181" s="76">
        <v>60658600.369219199</v>
      </c>
      <c r="O181" s="76">
        <f t="shared" si="36"/>
        <v>0.11549445843037316</v>
      </c>
      <c r="P181" s="35">
        <f t="shared" si="31"/>
        <v>-0.3337524927007971</v>
      </c>
      <c r="Q181" s="78">
        <f t="shared" si="27"/>
        <v>7.0303072837862329E-2</v>
      </c>
      <c r="R181" s="76">
        <f t="shared" si="28"/>
        <v>0.20669609493976965</v>
      </c>
      <c r="S181" s="76">
        <f t="shared" si="29"/>
        <v>6.4221496290343585E-2</v>
      </c>
      <c r="T181" s="76">
        <f t="shared" si="30"/>
        <v>4.6052236831243917E-2</v>
      </c>
      <c r="U181" s="76">
        <v>2511677.1795849162</v>
      </c>
      <c r="V181" s="76">
        <v>-0.56567329277194101</v>
      </c>
      <c r="W181" s="3">
        <f t="shared" si="37"/>
        <v>0</v>
      </c>
      <c r="X181" s="3">
        <f t="shared" si="38"/>
        <v>0</v>
      </c>
      <c r="Y181" s="11">
        <f t="shared" si="32"/>
        <v>0</v>
      </c>
      <c r="Z181" s="11">
        <f t="shared" si="33"/>
        <v>4.1406777675329451E-2</v>
      </c>
      <c r="AA181" s="11">
        <f t="shared" si="34"/>
        <v>0.60708007044727041</v>
      </c>
      <c r="AB181" s="11" t="e">
        <f t="shared" si="35"/>
        <v>#DIV/0!</v>
      </c>
    </row>
    <row r="182" spans="1:28" x14ac:dyDescent="0.3">
      <c r="A182" s="6">
        <v>45194</v>
      </c>
      <c r="B182" s="35">
        <v>26.715831832083211</v>
      </c>
      <c r="C182" s="35">
        <v>3.6940551594278226</v>
      </c>
      <c r="D182" s="3">
        <v>12537895.820829678</v>
      </c>
      <c r="E182" s="3">
        <v>3895586.0785892452</v>
      </c>
      <c r="F182" s="3">
        <v>2793464.2300550621</v>
      </c>
      <c r="G182" s="65">
        <v>995</v>
      </c>
      <c r="H182" s="35">
        <v>89.910000000000011</v>
      </c>
      <c r="I182" s="3">
        <v>794.89</v>
      </c>
      <c r="J182" s="3">
        <v>4.9562475072992029</v>
      </c>
      <c r="K182" s="3">
        <v>5.29</v>
      </c>
      <c r="L182" s="35">
        <v>4264486</v>
      </c>
      <c r="M182" s="76">
        <v>-80641.497857531998</v>
      </c>
      <c r="N182" s="76">
        <v>60658600.369219199</v>
      </c>
      <c r="O182" s="76">
        <f t="shared" si="36"/>
        <v>0.11549445843037316</v>
      </c>
      <c r="P182" s="35">
        <f t="shared" si="31"/>
        <v>-0.3337524927007971</v>
      </c>
      <c r="Q182" s="78">
        <f t="shared" si="27"/>
        <v>7.0303072837862329E-2</v>
      </c>
      <c r="R182" s="76">
        <f t="shared" si="28"/>
        <v>0.20669609493976965</v>
      </c>
      <c r="S182" s="76">
        <f t="shared" si="29"/>
        <v>6.4221496290343585E-2</v>
      </c>
      <c r="T182" s="76">
        <f t="shared" si="30"/>
        <v>4.6052236831243917E-2</v>
      </c>
      <c r="U182" s="76">
        <v>2511677.1795849162</v>
      </c>
      <c r="V182" s="76">
        <v>-0.56567329277194101</v>
      </c>
      <c r="W182" s="3">
        <f t="shared" si="37"/>
        <v>0</v>
      </c>
      <c r="X182" s="3">
        <f t="shared" si="38"/>
        <v>0</v>
      </c>
      <c r="Y182" s="11">
        <f t="shared" si="32"/>
        <v>0</v>
      </c>
      <c r="Z182" s="11">
        <f t="shared" si="33"/>
        <v>4.1406777675329451E-2</v>
      </c>
      <c r="AA182" s="11">
        <f t="shared" si="34"/>
        <v>0.60708007044727041</v>
      </c>
      <c r="AB182" s="11" t="e">
        <f t="shared" si="35"/>
        <v>#DIV/0!</v>
      </c>
    </row>
    <row r="183" spans="1:28" x14ac:dyDescent="0.3">
      <c r="A183" s="6">
        <v>45195</v>
      </c>
      <c r="B183" s="35">
        <v>26.715831832083211</v>
      </c>
      <c r="C183" s="35">
        <v>3.6940551594278226</v>
      </c>
      <c r="D183" s="3">
        <v>12537895.820829678</v>
      </c>
      <c r="E183" s="3">
        <v>3895586.0785892452</v>
      </c>
      <c r="F183" s="3">
        <v>2793464.2300550621</v>
      </c>
      <c r="G183" s="65">
        <v>995</v>
      </c>
      <c r="H183" s="35">
        <v>89.910000000000011</v>
      </c>
      <c r="I183" s="3">
        <v>814.6</v>
      </c>
      <c r="J183" s="3">
        <v>4.9562475072992029</v>
      </c>
      <c r="K183" s="3">
        <v>5.29</v>
      </c>
      <c r="L183" s="35">
        <v>4264486</v>
      </c>
      <c r="M183" s="76">
        <v>-80641.497857531998</v>
      </c>
      <c r="N183" s="76">
        <v>60658600.369219199</v>
      </c>
      <c r="O183" s="76">
        <f t="shared" si="36"/>
        <v>0.11549445843037316</v>
      </c>
      <c r="P183" s="35">
        <f t="shared" si="31"/>
        <v>-0.3337524927007971</v>
      </c>
      <c r="Q183" s="78">
        <f t="shared" si="27"/>
        <v>7.0303072837862329E-2</v>
      </c>
      <c r="R183" s="76">
        <f t="shared" si="28"/>
        <v>0.20669609493976965</v>
      </c>
      <c r="S183" s="76">
        <f t="shared" si="29"/>
        <v>6.4221496290343585E-2</v>
      </c>
      <c r="T183" s="76">
        <f t="shared" si="30"/>
        <v>4.6052236831243917E-2</v>
      </c>
      <c r="U183" s="76">
        <v>2511677.1795849162</v>
      </c>
      <c r="V183" s="76">
        <v>-0.56567329277194101</v>
      </c>
      <c r="W183" s="3">
        <f t="shared" si="37"/>
        <v>0</v>
      </c>
      <c r="X183" s="3">
        <f t="shared" si="38"/>
        <v>0</v>
      </c>
      <c r="Y183" s="11">
        <f t="shared" si="32"/>
        <v>0</v>
      </c>
      <c r="Z183" s="11">
        <f t="shared" si="33"/>
        <v>4.1406777675329451E-2</v>
      </c>
      <c r="AA183" s="11">
        <f t="shared" si="34"/>
        <v>0.60708007044727041</v>
      </c>
      <c r="AB183" s="11" t="e">
        <f t="shared" si="35"/>
        <v>#DIV/0!</v>
      </c>
    </row>
    <row r="184" spans="1:28" x14ac:dyDescent="0.3">
      <c r="A184" s="6">
        <v>45197</v>
      </c>
      <c r="B184" s="35">
        <v>26.715831832083211</v>
      </c>
      <c r="C184" s="35">
        <v>3.6940551594278226</v>
      </c>
      <c r="D184" s="3">
        <v>12537895.820829678</v>
      </c>
      <c r="E184" s="3">
        <v>3895586.0785892452</v>
      </c>
      <c r="F184" s="3">
        <v>2793464.2300550621</v>
      </c>
      <c r="G184" s="65">
        <v>1000</v>
      </c>
      <c r="H184" s="35">
        <v>89.910000000000011</v>
      </c>
      <c r="I184" s="3">
        <v>881.88</v>
      </c>
      <c r="J184" s="3">
        <v>4.9562475072992029</v>
      </c>
      <c r="K184" s="3">
        <v>5.29</v>
      </c>
      <c r="L184" s="35">
        <v>4264486</v>
      </c>
      <c r="M184" s="76">
        <v>-80641.497857531998</v>
      </c>
      <c r="N184" s="76">
        <v>60658600.369219199</v>
      </c>
      <c r="O184" s="76">
        <f t="shared" si="36"/>
        <v>0.11549445843037316</v>
      </c>
      <c r="P184" s="35">
        <f t="shared" si="31"/>
        <v>-0.3337524927007971</v>
      </c>
      <c r="Q184" s="78">
        <f t="shared" si="27"/>
        <v>7.0303072837862329E-2</v>
      </c>
      <c r="R184" s="76">
        <f t="shared" si="28"/>
        <v>0.20669609493976965</v>
      </c>
      <c r="S184" s="76">
        <f t="shared" si="29"/>
        <v>6.4221496290343585E-2</v>
      </c>
      <c r="T184" s="76">
        <f t="shared" si="30"/>
        <v>4.6052236831243917E-2</v>
      </c>
      <c r="U184" s="76">
        <v>2511677.1795849162</v>
      </c>
      <c r="V184" s="76">
        <v>-0.56567329277194101</v>
      </c>
      <c r="W184" s="3">
        <f t="shared" si="37"/>
        <v>0</v>
      </c>
      <c r="X184" s="3">
        <f t="shared" si="38"/>
        <v>0</v>
      </c>
      <c r="Y184" s="11">
        <f t="shared" si="32"/>
        <v>0</v>
      </c>
      <c r="Z184" s="11">
        <f t="shared" si="33"/>
        <v>4.1406777675329451E-2</v>
      </c>
      <c r="AA184" s="11">
        <f t="shared" si="34"/>
        <v>0.60708007044727041</v>
      </c>
      <c r="AB184" s="11" t="e">
        <f t="shared" si="35"/>
        <v>#DIV/0!</v>
      </c>
    </row>
    <row r="185" spans="1:28" x14ac:dyDescent="0.3">
      <c r="A185" s="6">
        <v>45198</v>
      </c>
      <c r="B185" s="35">
        <v>26.715831832083211</v>
      </c>
      <c r="C185" s="35">
        <v>3.6940551594278226</v>
      </c>
      <c r="D185" s="3">
        <v>12537895.820829678</v>
      </c>
      <c r="E185" s="3">
        <v>3895586.0785892452</v>
      </c>
      <c r="F185" s="3">
        <v>2793464.2300550621</v>
      </c>
      <c r="G185" s="65">
        <v>1000</v>
      </c>
      <c r="H185" s="35">
        <v>89.910000000000011</v>
      </c>
      <c r="I185" s="3">
        <v>831.47</v>
      </c>
      <c r="J185" s="3">
        <v>4.9562475072992029</v>
      </c>
      <c r="K185" s="3">
        <v>5.29</v>
      </c>
      <c r="L185" s="35">
        <v>4264486</v>
      </c>
      <c r="M185" s="76">
        <v>-80641.497857531998</v>
      </c>
      <c r="N185" s="76">
        <v>60658600.369219199</v>
      </c>
      <c r="O185" s="76">
        <f t="shared" si="36"/>
        <v>0.11549445843037316</v>
      </c>
      <c r="P185" s="35">
        <f t="shared" si="31"/>
        <v>-0.3337524927007971</v>
      </c>
      <c r="Q185" s="78">
        <f t="shared" si="27"/>
        <v>7.0303072837862329E-2</v>
      </c>
      <c r="R185" s="76">
        <f t="shared" si="28"/>
        <v>0.20669609493976965</v>
      </c>
      <c r="S185" s="76">
        <f t="shared" si="29"/>
        <v>6.4221496290343585E-2</v>
      </c>
      <c r="T185" s="76">
        <f t="shared" si="30"/>
        <v>4.6052236831243917E-2</v>
      </c>
      <c r="U185" s="76">
        <v>2511677.1795849162</v>
      </c>
      <c r="V185" s="76">
        <v>-0.56567329277194101</v>
      </c>
      <c r="W185" s="3">
        <f t="shared" si="37"/>
        <v>0</v>
      </c>
      <c r="X185" s="3">
        <f t="shared" si="38"/>
        <v>0</v>
      </c>
      <c r="Y185" s="11">
        <f t="shared" si="32"/>
        <v>0</v>
      </c>
      <c r="Z185" s="11">
        <f t="shared" si="33"/>
        <v>4.1406777675329451E-2</v>
      </c>
      <c r="AA185" s="11">
        <f t="shared" si="34"/>
        <v>0.60708007044727041</v>
      </c>
      <c r="AB185" s="11" t="e">
        <f t="shared" si="35"/>
        <v>#DIV/0!</v>
      </c>
    </row>
    <row r="186" spans="1:28" x14ac:dyDescent="0.3">
      <c r="A186" s="6">
        <v>45202</v>
      </c>
      <c r="B186" s="35">
        <v>27.329721703426443</v>
      </c>
      <c r="C186" s="35">
        <v>3.2457874929078256</v>
      </c>
      <c r="D186" s="3">
        <v>28099657.290599104</v>
      </c>
      <c r="E186" s="3">
        <v>4118065.0505186934</v>
      </c>
      <c r="F186" s="3">
        <v>3623444.6329207406</v>
      </c>
      <c r="G186" s="65">
        <v>995</v>
      </c>
      <c r="H186" s="35">
        <v>86.593333333333348</v>
      </c>
      <c r="I186" s="3">
        <v>832.32</v>
      </c>
      <c r="J186" s="3">
        <v>7.3500339359734665</v>
      </c>
      <c r="K186" s="3">
        <v>5.2833333333333332</v>
      </c>
      <c r="L186" s="35">
        <v>4951461</v>
      </c>
      <c r="M186" s="76">
        <v>-81019.787391651305</v>
      </c>
      <c r="N186" s="76">
        <v>65908258.587842777</v>
      </c>
      <c r="O186" s="76">
        <f t="shared" si="36"/>
        <v>0.10629521017385309</v>
      </c>
      <c r="P186" s="35">
        <f t="shared" ref="P186" si="39">J186-K186</f>
        <v>2.0667006026401333</v>
      </c>
      <c r="Q186" s="78">
        <f t="shared" ref="Q186:Q249" si="40">L186/N186</f>
        <v>7.512656389488237E-2</v>
      </c>
      <c r="R186" s="76">
        <f t="shared" ref="R186:R249" si="41">D186/N186</f>
        <v>0.42634501187962315</v>
      </c>
      <c r="S186" s="76">
        <f t="shared" ref="S186:S249" si="42">E186/N186</f>
        <v>6.2481776013397786E-2</v>
      </c>
      <c r="T186" s="76">
        <f t="shared" ref="T186:T249" si="43">F186/N186</f>
        <v>5.4977095595560299E-2</v>
      </c>
      <c r="U186" s="76">
        <v>1119325.7651011362</v>
      </c>
      <c r="V186" s="76">
        <v>-0.65355130507319803</v>
      </c>
      <c r="W186" s="3">
        <f t="shared" si="37"/>
        <v>55.865517011035429</v>
      </c>
      <c r="X186" s="3">
        <f t="shared" si="38"/>
        <v>290.63799040204009</v>
      </c>
      <c r="Y186" s="11">
        <f t="shared" si="32"/>
        <v>0.21920975153470285</v>
      </c>
      <c r="Z186" s="11">
        <f t="shared" si="33"/>
        <v>1.6983088145308748E-2</v>
      </c>
      <c r="AA186" s="11">
        <f t="shared" si="34"/>
        <v>0.67053439321850683</v>
      </c>
      <c r="AB186" s="11">
        <f t="shared" si="35"/>
        <v>3.0588711885490882</v>
      </c>
    </row>
    <row r="187" spans="1:28" x14ac:dyDescent="0.3">
      <c r="A187" s="6">
        <v>45203</v>
      </c>
      <c r="B187" s="35">
        <v>27.329721703426443</v>
      </c>
      <c r="C187" s="35">
        <v>3.2457874929078256</v>
      </c>
      <c r="D187" s="3">
        <v>28099657.290599104</v>
      </c>
      <c r="E187" s="3">
        <v>4118065.0505186934</v>
      </c>
      <c r="F187" s="3">
        <v>3623444.6329207406</v>
      </c>
      <c r="G187" s="65">
        <v>995</v>
      </c>
      <c r="H187" s="35">
        <v>86.593333333333348</v>
      </c>
      <c r="I187" s="3">
        <v>927.22</v>
      </c>
      <c r="J187" s="3">
        <v>7.3500339359734665</v>
      </c>
      <c r="K187" s="3">
        <v>5.2833333333333332</v>
      </c>
      <c r="L187" s="35">
        <v>4951461</v>
      </c>
      <c r="M187" s="76">
        <v>-81019.787391651305</v>
      </c>
      <c r="N187" s="76">
        <v>65908258.587842777</v>
      </c>
      <c r="O187" s="76">
        <f t="shared" si="36"/>
        <v>0.10629521017385309</v>
      </c>
      <c r="P187" s="35">
        <f t="shared" ref="P187:P247" si="44">J187-K187</f>
        <v>2.0667006026401333</v>
      </c>
      <c r="Q187" s="78">
        <f t="shared" si="40"/>
        <v>7.512656389488237E-2</v>
      </c>
      <c r="R187" s="76">
        <f t="shared" si="41"/>
        <v>0.42634501187962315</v>
      </c>
      <c r="S187" s="76">
        <f t="shared" si="42"/>
        <v>6.2481776013397786E-2</v>
      </c>
      <c r="T187" s="76">
        <f t="shared" si="43"/>
        <v>5.4977095595560299E-2</v>
      </c>
      <c r="U187" s="76">
        <v>1119325.7651011362</v>
      </c>
      <c r="V187" s="76">
        <v>-0.65355130507319803</v>
      </c>
      <c r="W187" s="3">
        <f t="shared" si="37"/>
        <v>0</v>
      </c>
      <c r="X187" s="3">
        <f t="shared" si="38"/>
        <v>0</v>
      </c>
      <c r="Y187" s="11">
        <f t="shared" si="32"/>
        <v>0</v>
      </c>
      <c r="Z187" s="11">
        <f t="shared" si="33"/>
        <v>1.6983088145308748E-2</v>
      </c>
      <c r="AA187" s="11">
        <f t="shared" si="34"/>
        <v>0.67053439321850683</v>
      </c>
      <c r="AB187" s="11" t="e">
        <f t="shared" si="35"/>
        <v>#DIV/0!</v>
      </c>
    </row>
    <row r="188" spans="1:28" x14ac:dyDescent="0.3">
      <c r="A188" s="6">
        <v>45204</v>
      </c>
      <c r="B188" s="35">
        <v>27.329721703426443</v>
      </c>
      <c r="C188" s="35">
        <v>3.2457874929078256</v>
      </c>
      <c r="D188" s="3">
        <v>28099657.290599104</v>
      </c>
      <c r="E188" s="3">
        <v>4118065.0505186934</v>
      </c>
      <c r="F188" s="3">
        <v>3623444.6329207406</v>
      </c>
      <c r="G188" s="65">
        <v>995</v>
      </c>
      <c r="H188" s="35">
        <v>86.593333333333348</v>
      </c>
      <c r="I188" s="3">
        <v>837.77</v>
      </c>
      <c r="J188" s="3">
        <v>7.3500339359734665</v>
      </c>
      <c r="K188" s="3">
        <v>5.2833333333333332</v>
      </c>
      <c r="L188" s="35">
        <v>4951461</v>
      </c>
      <c r="M188" s="76">
        <v>-81019.787391651305</v>
      </c>
      <c r="N188" s="76">
        <v>65908258.587842777</v>
      </c>
      <c r="O188" s="76">
        <f t="shared" si="36"/>
        <v>0.10629521017385309</v>
      </c>
      <c r="P188" s="35">
        <f t="shared" si="44"/>
        <v>2.0667006026401333</v>
      </c>
      <c r="Q188" s="78">
        <f t="shared" si="40"/>
        <v>7.512656389488237E-2</v>
      </c>
      <c r="R188" s="76">
        <f t="shared" si="41"/>
        <v>0.42634501187962315</v>
      </c>
      <c r="S188" s="76">
        <f t="shared" si="42"/>
        <v>6.2481776013397786E-2</v>
      </c>
      <c r="T188" s="76">
        <f t="shared" si="43"/>
        <v>5.4977095595560299E-2</v>
      </c>
      <c r="U188" s="76">
        <v>1119325.7651011362</v>
      </c>
      <c r="V188" s="76">
        <v>-0.65355130507319803</v>
      </c>
      <c r="W188" s="3">
        <f t="shared" si="37"/>
        <v>0</v>
      </c>
      <c r="X188" s="3">
        <f t="shared" si="38"/>
        <v>0</v>
      </c>
      <c r="Y188" s="11">
        <f t="shared" si="32"/>
        <v>0</v>
      </c>
      <c r="Z188" s="11">
        <f t="shared" si="33"/>
        <v>1.6983088145308748E-2</v>
      </c>
      <c r="AA188" s="11">
        <f t="shared" si="34"/>
        <v>0.67053439321850683</v>
      </c>
      <c r="AB188" s="11" t="e">
        <f t="shared" si="35"/>
        <v>#DIV/0!</v>
      </c>
    </row>
    <row r="189" spans="1:28" x14ac:dyDescent="0.3">
      <c r="A189" s="6">
        <v>45205</v>
      </c>
      <c r="B189" s="35">
        <v>27.329721703426443</v>
      </c>
      <c r="C189" s="35">
        <v>3.2457874929078256</v>
      </c>
      <c r="D189" s="3">
        <v>28099657.290599104</v>
      </c>
      <c r="E189" s="3">
        <v>4118065.0505186934</v>
      </c>
      <c r="F189" s="3">
        <v>3623444.6329207406</v>
      </c>
      <c r="G189" s="65">
        <v>1000</v>
      </c>
      <c r="H189" s="35">
        <v>86.593333333333348</v>
      </c>
      <c r="I189" s="3">
        <v>806.73</v>
      </c>
      <c r="J189" s="3">
        <v>7.3500339359734665</v>
      </c>
      <c r="K189" s="3">
        <v>5.2833333333333332</v>
      </c>
      <c r="L189" s="35">
        <v>4951461</v>
      </c>
      <c r="M189" s="76">
        <v>-81019.787391651305</v>
      </c>
      <c r="N189" s="76">
        <v>65908258.587842777</v>
      </c>
      <c r="O189" s="76">
        <f t="shared" si="36"/>
        <v>0.10629521017385309</v>
      </c>
      <c r="P189" s="35">
        <f t="shared" si="44"/>
        <v>2.0667006026401333</v>
      </c>
      <c r="Q189" s="78">
        <f t="shared" si="40"/>
        <v>7.512656389488237E-2</v>
      </c>
      <c r="R189" s="76">
        <f t="shared" si="41"/>
        <v>0.42634501187962315</v>
      </c>
      <c r="S189" s="76">
        <f t="shared" si="42"/>
        <v>6.2481776013397786E-2</v>
      </c>
      <c r="T189" s="76">
        <f t="shared" si="43"/>
        <v>5.4977095595560299E-2</v>
      </c>
      <c r="U189" s="76">
        <v>1119325.7651011362</v>
      </c>
      <c r="V189" s="76">
        <v>-0.65355130507319803</v>
      </c>
      <c r="W189" s="3">
        <f t="shared" si="37"/>
        <v>0</v>
      </c>
      <c r="X189" s="3">
        <f t="shared" si="38"/>
        <v>0</v>
      </c>
      <c r="Y189" s="11">
        <f t="shared" si="32"/>
        <v>0</v>
      </c>
      <c r="Z189" s="11">
        <f t="shared" si="33"/>
        <v>1.6983088145308748E-2</v>
      </c>
      <c r="AA189" s="11">
        <f t="shared" si="34"/>
        <v>0.67053439321850683</v>
      </c>
      <c r="AB189" s="11" t="e">
        <f t="shared" si="35"/>
        <v>#DIV/0!</v>
      </c>
    </row>
    <row r="190" spans="1:28" x14ac:dyDescent="0.3">
      <c r="A190" s="6">
        <v>45208</v>
      </c>
      <c r="B190" s="35">
        <v>27.329721703426443</v>
      </c>
      <c r="C190" s="35">
        <v>3.2457874929078256</v>
      </c>
      <c r="D190" s="3">
        <v>28099657.290599104</v>
      </c>
      <c r="E190" s="3">
        <v>4118065.0505186934</v>
      </c>
      <c r="F190" s="3">
        <v>3623444.6329207406</v>
      </c>
      <c r="G190" s="65">
        <v>1005</v>
      </c>
      <c r="H190" s="35">
        <v>86.593333333333348</v>
      </c>
      <c r="I190" s="3">
        <v>951.22</v>
      </c>
      <c r="J190" s="3">
        <v>7.3500339359734665</v>
      </c>
      <c r="K190" s="3">
        <v>5.2833333333333332</v>
      </c>
      <c r="L190" s="35">
        <v>4951461</v>
      </c>
      <c r="M190" s="76">
        <v>-81019.787391651305</v>
      </c>
      <c r="N190" s="76">
        <v>65908258.587842777</v>
      </c>
      <c r="O190" s="76">
        <f t="shared" si="36"/>
        <v>0.10629521017385309</v>
      </c>
      <c r="P190" s="35">
        <f t="shared" si="44"/>
        <v>2.0667006026401333</v>
      </c>
      <c r="Q190" s="78">
        <f t="shared" si="40"/>
        <v>7.512656389488237E-2</v>
      </c>
      <c r="R190" s="76">
        <f t="shared" si="41"/>
        <v>0.42634501187962315</v>
      </c>
      <c r="S190" s="76">
        <f t="shared" si="42"/>
        <v>6.2481776013397786E-2</v>
      </c>
      <c r="T190" s="76">
        <f t="shared" si="43"/>
        <v>5.4977095595560299E-2</v>
      </c>
      <c r="U190" s="76">
        <v>1119325.7651011362</v>
      </c>
      <c r="V190" s="76">
        <v>-0.65355130507319803</v>
      </c>
      <c r="W190" s="3">
        <f t="shared" si="37"/>
        <v>0</v>
      </c>
      <c r="X190" s="3">
        <f t="shared" si="38"/>
        <v>0</v>
      </c>
      <c r="Y190" s="11">
        <f t="shared" si="32"/>
        <v>0</v>
      </c>
      <c r="Z190" s="11">
        <f t="shared" si="33"/>
        <v>1.6983088145308748E-2</v>
      </c>
      <c r="AA190" s="11">
        <f t="shared" si="34"/>
        <v>0.67053439321850683</v>
      </c>
      <c r="AB190" s="11" t="e">
        <f t="shared" si="35"/>
        <v>#DIV/0!</v>
      </c>
    </row>
    <row r="191" spans="1:28" x14ac:dyDescent="0.3">
      <c r="A191" s="6">
        <v>45209</v>
      </c>
      <c r="B191" s="35">
        <v>27.329721703426443</v>
      </c>
      <c r="C191" s="35">
        <v>3.2457874929078256</v>
      </c>
      <c r="D191" s="3">
        <v>28099657.290599104</v>
      </c>
      <c r="E191" s="3">
        <v>4118065.0505186934</v>
      </c>
      <c r="F191" s="3">
        <v>3623444.6329207406</v>
      </c>
      <c r="G191" s="65">
        <v>1010</v>
      </c>
      <c r="H191" s="35">
        <v>86.593333333333348</v>
      </c>
      <c r="I191" s="3">
        <v>843.07</v>
      </c>
      <c r="J191" s="3">
        <v>7.3500339359734665</v>
      </c>
      <c r="K191" s="3">
        <v>5.2833333333333332</v>
      </c>
      <c r="L191" s="35">
        <v>4951461</v>
      </c>
      <c r="M191" s="76">
        <v>-81019.787391651305</v>
      </c>
      <c r="N191" s="76">
        <v>65908258.587842777</v>
      </c>
      <c r="O191" s="76">
        <f t="shared" si="36"/>
        <v>0.10629521017385309</v>
      </c>
      <c r="P191" s="35">
        <f t="shared" si="44"/>
        <v>2.0667006026401333</v>
      </c>
      <c r="Q191" s="78">
        <f t="shared" si="40"/>
        <v>7.512656389488237E-2</v>
      </c>
      <c r="R191" s="76">
        <f t="shared" si="41"/>
        <v>0.42634501187962315</v>
      </c>
      <c r="S191" s="76">
        <f t="shared" si="42"/>
        <v>6.2481776013397786E-2</v>
      </c>
      <c r="T191" s="76">
        <f t="shared" si="43"/>
        <v>5.4977095595560299E-2</v>
      </c>
      <c r="U191" s="76">
        <v>1119325.7651011362</v>
      </c>
      <c r="V191" s="76">
        <v>-0.65355130507319803</v>
      </c>
      <c r="W191" s="3">
        <f t="shared" si="37"/>
        <v>0</v>
      </c>
      <c r="X191" s="3">
        <f t="shared" si="38"/>
        <v>0</v>
      </c>
      <c r="Y191" s="11">
        <f t="shared" si="32"/>
        <v>0</v>
      </c>
      <c r="Z191" s="11">
        <f t="shared" si="33"/>
        <v>1.6983088145308748E-2</v>
      </c>
      <c r="AA191" s="11">
        <f t="shared" si="34"/>
        <v>0.67053439321850683</v>
      </c>
      <c r="AB191" s="11" t="e">
        <f t="shared" si="35"/>
        <v>#DIV/0!</v>
      </c>
    </row>
    <row r="192" spans="1:28" x14ac:dyDescent="0.3">
      <c r="A192" s="6">
        <v>45210</v>
      </c>
      <c r="B192" s="35">
        <v>27.329721703426443</v>
      </c>
      <c r="C192" s="35">
        <v>3.2457874929078256</v>
      </c>
      <c r="D192" s="3">
        <v>28099657.290599104</v>
      </c>
      <c r="E192" s="3">
        <v>4118065.0505186934</v>
      </c>
      <c r="F192" s="3">
        <v>3623444.6329207406</v>
      </c>
      <c r="G192" s="65">
        <v>1010</v>
      </c>
      <c r="H192" s="35">
        <v>86.593333333333348</v>
      </c>
      <c r="I192" s="3">
        <v>1099</v>
      </c>
      <c r="J192" s="3">
        <v>7.3500339359734665</v>
      </c>
      <c r="K192" s="3">
        <v>5.2833333333333332</v>
      </c>
      <c r="L192" s="35">
        <v>4951461</v>
      </c>
      <c r="M192" s="76">
        <v>-81019.787391651305</v>
      </c>
      <c r="N192" s="76">
        <v>65908258.587842777</v>
      </c>
      <c r="O192" s="76">
        <f t="shared" si="36"/>
        <v>0.10629521017385309</v>
      </c>
      <c r="P192" s="35">
        <f t="shared" si="44"/>
        <v>2.0667006026401333</v>
      </c>
      <c r="Q192" s="78">
        <f t="shared" si="40"/>
        <v>7.512656389488237E-2</v>
      </c>
      <c r="R192" s="76">
        <f t="shared" si="41"/>
        <v>0.42634501187962315</v>
      </c>
      <c r="S192" s="76">
        <f t="shared" si="42"/>
        <v>6.2481776013397786E-2</v>
      </c>
      <c r="T192" s="76">
        <f t="shared" si="43"/>
        <v>5.4977095595560299E-2</v>
      </c>
      <c r="U192" s="76">
        <v>1119325.7651011362</v>
      </c>
      <c r="V192" s="76">
        <v>-0.65355130507319803</v>
      </c>
      <c r="W192" s="3">
        <f t="shared" si="37"/>
        <v>0</v>
      </c>
      <c r="X192" s="3">
        <f t="shared" si="38"/>
        <v>0</v>
      </c>
      <c r="Y192" s="11">
        <f t="shared" si="32"/>
        <v>0</v>
      </c>
      <c r="Z192" s="11">
        <f t="shared" si="33"/>
        <v>1.6983088145308748E-2</v>
      </c>
      <c r="AA192" s="11">
        <f t="shared" si="34"/>
        <v>0.67053439321850683</v>
      </c>
      <c r="AB192" s="11" t="e">
        <f t="shared" si="35"/>
        <v>#DIV/0!</v>
      </c>
    </row>
    <row r="193" spans="1:28" x14ac:dyDescent="0.3">
      <c r="A193" s="6">
        <v>45211</v>
      </c>
      <c r="B193" s="35">
        <v>27.329721703426443</v>
      </c>
      <c r="C193" s="35">
        <v>3.2457874929078256</v>
      </c>
      <c r="D193" s="3">
        <v>28099657.290599104</v>
      </c>
      <c r="E193" s="3">
        <v>4118065.0505186934</v>
      </c>
      <c r="F193" s="3">
        <v>3623444.6329207406</v>
      </c>
      <c r="G193" s="65">
        <v>1030</v>
      </c>
      <c r="H193" s="35">
        <v>86.593333333333348</v>
      </c>
      <c r="I193" s="3">
        <v>864.29</v>
      </c>
      <c r="J193" s="3">
        <v>7.3500339359734665</v>
      </c>
      <c r="K193" s="3">
        <v>5.2833333333333332</v>
      </c>
      <c r="L193" s="35">
        <v>4951461</v>
      </c>
      <c r="M193" s="76">
        <v>-81019.787391651305</v>
      </c>
      <c r="N193" s="76">
        <v>65908258.587842777</v>
      </c>
      <c r="O193" s="76">
        <f t="shared" si="36"/>
        <v>0.10629521017385309</v>
      </c>
      <c r="P193" s="35">
        <f t="shared" si="44"/>
        <v>2.0667006026401333</v>
      </c>
      <c r="Q193" s="78">
        <f t="shared" si="40"/>
        <v>7.512656389488237E-2</v>
      </c>
      <c r="R193" s="76">
        <f t="shared" si="41"/>
        <v>0.42634501187962315</v>
      </c>
      <c r="S193" s="76">
        <f t="shared" si="42"/>
        <v>6.2481776013397786E-2</v>
      </c>
      <c r="T193" s="76">
        <f t="shared" si="43"/>
        <v>5.4977095595560299E-2</v>
      </c>
      <c r="U193" s="76">
        <v>1119325.7651011362</v>
      </c>
      <c r="V193" s="76">
        <v>-0.65355130507319803</v>
      </c>
      <c r="W193" s="3">
        <f t="shared" si="37"/>
        <v>0</v>
      </c>
      <c r="X193" s="3">
        <f t="shared" si="38"/>
        <v>0</v>
      </c>
      <c r="Y193" s="11">
        <f t="shared" si="32"/>
        <v>0</v>
      </c>
      <c r="Z193" s="11">
        <f t="shared" si="33"/>
        <v>1.6983088145308748E-2</v>
      </c>
      <c r="AA193" s="11">
        <f t="shared" si="34"/>
        <v>0.67053439321850683</v>
      </c>
      <c r="AB193" s="11" t="e">
        <f t="shared" si="35"/>
        <v>#DIV/0!</v>
      </c>
    </row>
    <row r="194" spans="1:28" x14ac:dyDescent="0.3">
      <c r="A194" s="6">
        <v>45212</v>
      </c>
      <c r="B194" s="35">
        <v>27.329721703426443</v>
      </c>
      <c r="C194" s="35">
        <v>3.2457874929078256</v>
      </c>
      <c r="D194" s="3">
        <v>28099657.290599104</v>
      </c>
      <c r="E194" s="3">
        <v>4118065.0505186934</v>
      </c>
      <c r="F194" s="3">
        <v>3623444.6329207406</v>
      </c>
      <c r="G194" s="65">
        <v>1035</v>
      </c>
      <c r="H194" s="35">
        <v>86.593333333333348</v>
      </c>
      <c r="I194" s="3">
        <v>865.03</v>
      </c>
      <c r="J194" s="3">
        <v>7.3500339359734665</v>
      </c>
      <c r="K194" s="3">
        <v>5.2833333333333332</v>
      </c>
      <c r="L194" s="35">
        <v>4951461</v>
      </c>
      <c r="M194" s="76">
        <v>-81019.787391651305</v>
      </c>
      <c r="N194" s="76">
        <v>65908258.587842777</v>
      </c>
      <c r="O194" s="76">
        <f t="shared" si="36"/>
        <v>0.10629521017385309</v>
      </c>
      <c r="P194" s="35">
        <f t="shared" si="44"/>
        <v>2.0667006026401333</v>
      </c>
      <c r="Q194" s="78">
        <f t="shared" si="40"/>
        <v>7.512656389488237E-2</v>
      </c>
      <c r="R194" s="76">
        <f t="shared" si="41"/>
        <v>0.42634501187962315</v>
      </c>
      <c r="S194" s="76">
        <f t="shared" si="42"/>
        <v>6.2481776013397786E-2</v>
      </c>
      <c r="T194" s="76">
        <f t="shared" si="43"/>
        <v>5.4977095595560299E-2</v>
      </c>
      <c r="U194" s="76">
        <v>1119325.7651011362</v>
      </c>
      <c r="V194" s="76">
        <v>-0.65355130507319803</v>
      </c>
      <c r="W194" s="3">
        <f t="shared" si="37"/>
        <v>0</v>
      </c>
      <c r="X194" s="3">
        <f t="shared" si="38"/>
        <v>0</v>
      </c>
      <c r="Y194" s="11">
        <f t="shared" si="32"/>
        <v>0</v>
      </c>
      <c r="Z194" s="11">
        <f t="shared" si="33"/>
        <v>1.6983088145308748E-2</v>
      </c>
      <c r="AA194" s="11">
        <f t="shared" si="34"/>
        <v>0.67053439321850683</v>
      </c>
      <c r="AB194" s="11" t="e">
        <f t="shared" si="35"/>
        <v>#DIV/0!</v>
      </c>
    </row>
    <row r="195" spans="1:28" x14ac:dyDescent="0.3">
      <c r="A195" s="6">
        <v>45215</v>
      </c>
      <c r="B195" s="35">
        <v>27.329721703426443</v>
      </c>
      <c r="C195" s="35">
        <v>3.2457874929078256</v>
      </c>
      <c r="D195" s="3">
        <v>28099657.290599104</v>
      </c>
      <c r="E195" s="3">
        <v>4118065.0505186934</v>
      </c>
      <c r="F195" s="3">
        <v>3623444.6329207406</v>
      </c>
      <c r="G195" s="65">
        <v>1050</v>
      </c>
      <c r="H195" s="35">
        <v>86.593333333333348</v>
      </c>
      <c r="I195" s="3">
        <v>904.65</v>
      </c>
      <c r="J195" s="3">
        <v>7.3500339359734665</v>
      </c>
      <c r="K195" s="3">
        <v>5.2833333333333332</v>
      </c>
      <c r="L195" s="35">
        <v>4951461</v>
      </c>
      <c r="M195" s="76">
        <v>-81019.787391651305</v>
      </c>
      <c r="N195" s="76">
        <v>65908258.587842777</v>
      </c>
      <c r="O195" s="76">
        <f t="shared" si="36"/>
        <v>0.10629521017385309</v>
      </c>
      <c r="P195" s="35">
        <f t="shared" si="44"/>
        <v>2.0667006026401333</v>
      </c>
      <c r="Q195" s="78">
        <f t="shared" si="40"/>
        <v>7.512656389488237E-2</v>
      </c>
      <c r="R195" s="76">
        <f t="shared" si="41"/>
        <v>0.42634501187962315</v>
      </c>
      <c r="S195" s="76">
        <f t="shared" si="42"/>
        <v>6.2481776013397786E-2</v>
      </c>
      <c r="T195" s="76">
        <f t="shared" si="43"/>
        <v>5.4977095595560299E-2</v>
      </c>
      <c r="U195" s="76">
        <v>1119325.7651011362</v>
      </c>
      <c r="V195" s="76">
        <v>-0.65355130507319803</v>
      </c>
      <c r="W195" s="3">
        <f t="shared" si="37"/>
        <v>0</v>
      </c>
      <c r="X195" s="3">
        <f t="shared" si="38"/>
        <v>0</v>
      </c>
      <c r="Y195" s="11">
        <f t="shared" ref="Y195:Y258" si="45">(W195*S195)/((X195-1)*T195)</f>
        <v>0</v>
      </c>
      <c r="Z195" s="11">
        <f t="shared" ref="Z195:Z258" si="46">U195/N195</f>
        <v>1.6983088145308748E-2</v>
      </c>
      <c r="AA195" s="11">
        <f t="shared" ref="AA195:AA258" si="47">Z195-V195</f>
        <v>0.67053439321850683</v>
      </c>
      <c r="AB195" s="11" t="e">
        <f t="shared" ref="AB195:AB258" si="48">AA195/Y195</f>
        <v>#DIV/0!</v>
      </c>
    </row>
    <row r="196" spans="1:28" x14ac:dyDescent="0.3">
      <c r="A196" s="6">
        <v>45216</v>
      </c>
      <c r="B196" s="35">
        <v>27.329721703426443</v>
      </c>
      <c r="C196" s="35">
        <v>3.2457874929078256</v>
      </c>
      <c r="D196" s="3">
        <v>28099657.290599104</v>
      </c>
      <c r="E196" s="3">
        <v>4118065.0505186934</v>
      </c>
      <c r="F196" s="3">
        <v>3623444.6329207406</v>
      </c>
      <c r="G196" s="65">
        <v>1070</v>
      </c>
      <c r="H196" s="35">
        <v>86.593333333333348</v>
      </c>
      <c r="I196" s="3">
        <v>901.41</v>
      </c>
      <c r="J196" s="3">
        <v>7.3500339359734665</v>
      </c>
      <c r="K196" s="3">
        <v>5.2833333333333332</v>
      </c>
      <c r="L196" s="35">
        <v>4951461</v>
      </c>
      <c r="M196" s="76">
        <v>-81019.787391651305</v>
      </c>
      <c r="N196" s="76">
        <v>65908258.587842777</v>
      </c>
      <c r="O196" s="76">
        <f t="shared" ref="O196:O259" si="49">(E248+F248)/N196</f>
        <v>0.13019741201835797</v>
      </c>
      <c r="P196" s="35">
        <f t="shared" si="44"/>
        <v>2.0667006026401333</v>
      </c>
      <c r="Q196" s="78">
        <f t="shared" si="40"/>
        <v>7.512656389488237E-2</v>
      </c>
      <c r="R196" s="76">
        <f t="shared" si="41"/>
        <v>0.42634501187962315</v>
      </c>
      <c r="S196" s="76">
        <f t="shared" si="42"/>
        <v>6.2481776013397786E-2</v>
      </c>
      <c r="T196" s="76">
        <f t="shared" si="43"/>
        <v>5.4977095595560299E-2</v>
      </c>
      <c r="U196" s="76">
        <v>1119325.7651011362</v>
      </c>
      <c r="V196" s="76">
        <v>-0.65355130507319803</v>
      </c>
      <c r="W196" s="3">
        <f t="shared" si="37"/>
        <v>0</v>
      </c>
      <c r="X196" s="3">
        <f t="shared" si="38"/>
        <v>0</v>
      </c>
      <c r="Y196" s="11">
        <f t="shared" si="45"/>
        <v>0</v>
      </c>
      <c r="Z196" s="11">
        <f t="shared" si="46"/>
        <v>1.6983088145308748E-2</v>
      </c>
      <c r="AA196" s="11">
        <f t="shared" si="47"/>
        <v>0.67053439321850683</v>
      </c>
      <c r="AB196" s="11" t="e">
        <f t="shared" si="48"/>
        <v>#DIV/0!</v>
      </c>
    </row>
    <row r="197" spans="1:28" x14ac:dyDescent="0.3">
      <c r="A197" s="6">
        <v>45217</v>
      </c>
      <c r="B197" s="35">
        <v>27.329721703426443</v>
      </c>
      <c r="C197" s="35">
        <v>3.2457874929078256</v>
      </c>
      <c r="D197" s="3">
        <v>28099657.290599104</v>
      </c>
      <c r="E197" s="3">
        <v>4118065.0505186934</v>
      </c>
      <c r="F197" s="3">
        <v>3623444.6329207406</v>
      </c>
      <c r="G197" s="65">
        <v>1145</v>
      </c>
      <c r="H197" s="35">
        <v>86.593333333333348</v>
      </c>
      <c r="I197" s="3">
        <v>889.86</v>
      </c>
      <c r="J197" s="3">
        <v>7.3500339359734665</v>
      </c>
      <c r="K197" s="3">
        <v>5.2833333333333332</v>
      </c>
      <c r="L197" s="35">
        <v>4951461</v>
      </c>
      <c r="M197" s="76">
        <v>-81019.787391651305</v>
      </c>
      <c r="N197" s="76">
        <v>65908258.587842777</v>
      </c>
      <c r="O197" s="76">
        <f t="shared" si="49"/>
        <v>0.13019741201835797</v>
      </c>
      <c r="P197" s="35">
        <f t="shared" si="44"/>
        <v>2.0667006026401333</v>
      </c>
      <c r="Q197" s="78">
        <f t="shared" si="40"/>
        <v>7.512656389488237E-2</v>
      </c>
      <c r="R197" s="76">
        <f t="shared" si="41"/>
        <v>0.42634501187962315</v>
      </c>
      <c r="S197" s="76">
        <f t="shared" si="42"/>
        <v>6.2481776013397786E-2</v>
      </c>
      <c r="T197" s="76">
        <f t="shared" si="43"/>
        <v>5.4977095595560299E-2</v>
      </c>
      <c r="U197" s="76">
        <v>1119325.7651011362</v>
      </c>
      <c r="V197" s="76">
        <v>-0.65355130507319803</v>
      </c>
      <c r="W197" s="3">
        <f t="shared" si="37"/>
        <v>0</v>
      </c>
      <c r="X197" s="3">
        <f t="shared" si="38"/>
        <v>0</v>
      </c>
      <c r="Y197" s="11">
        <f t="shared" si="45"/>
        <v>0</v>
      </c>
      <c r="Z197" s="11">
        <f t="shared" si="46"/>
        <v>1.6983088145308748E-2</v>
      </c>
      <c r="AA197" s="11">
        <f t="shared" si="47"/>
        <v>0.67053439321850683</v>
      </c>
      <c r="AB197" s="11" t="e">
        <f t="shared" si="48"/>
        <v>#DIV/0!</v>
      </c>
    </row>
    <row r="198" spans="1:28" x14ac:dyDescent="0.3">
      <c r="A198" s="6">
        <v>45218</v>
      </c>
      <c r="B198" s="35">
        <v>27.329721703426443</v>
      </c>
      <c r="C198" s="35">
        <v>3.2457874929078256</v>
      </c>
      <c r="D198" s="3">
        <v>28099657.290599104</v>
      </c>
      <c r="E198" s="3">
        <v>4118065.0505186934</v>
      </c>
      <c r="F198" s="3">
        <v>3623444.6329207406</v>
      </c>
      <c r="G198" s="65">
        <v>1160</v>
      </c>
      <c r="H198" s="35">
        <v>86.593333333333348</v>
      </c>
      <c r="I198" s="3">
        <v>888.35</v>
      </c>
      <c r="J198" s="3">
        <v>7.3500339359734665</v>
      </c>
      <c r="K198" s="3">
        <v>5.2833333333333332</v>
      </c>
      <c r="L198" s="35">
        <v>4951461</v>
      </c>
      <c r="M198" s="76">
        <v>-81019.787391651305</v>
      </c>
      <c r="N198" s="76">
        <v>65908258.587842777</v>
      </c>
      <c r="O198" s="76">
        <f t="shared" si="49"/>
        <v>0.13019741201835797</v>
      </c>
      <c r="P198" s="35">
        <f t="shared" si="44"/>
        <v>2.0667006026401333</v>
      </c>
      <c r="Q198" s="78">
        <f t="shared" si="40"/>
        <v>7.512656389488237E-2</v>
      </c>
      <c r="R198" s="76">
        <f t="shared" si="41"/>
        <v>0.42634501187962315</v>
      </c>
      <c r="S198" s="76">
        <f t="shared" si="42"/>
        <v>6.2481776013397786E-2</v>
      </c>
      <c r="T198" s="76">
        <f t="shared" si="43"/>
        <v>5.4977095595560299E-2</v>
      </c>
      <c r="U198" s="76">
        <v>1119325.7651011362</v>
      </c>
      <c r="V198" s="76">
        <v>-0.65355130507319803</v>
      </c>
      <c r="W198" s="3">
        <f t="shared" si="37"/>
        <v>0</v>
      </c>
      <c r="X198" s="3">
        <f t="shared" si="38"/>
        <v>0</v>
      </c>
      <c r="Y198" s="11">
        <f t="shared" si="45"/>
        <v>0</v>
      </c>
      <c r="Z198" s="11">
        <f t="shared" si="46"/>
        <v>1.6983088145308748E-2</v>
      </c>
      <c r="AA198" s="11">
        <f t="shared" si="47"/>
        <v>0.67053439321850683</v>
      </c>
      <c r="AB198" s="11" t="e">
        <f t="shared" si="48"/>
        <v>#DIV/0!</v>
      </c>
    </row>
    <row r="199" spans="1:28" x14ac:dyDescent="0.3">
      <c r="A199" s="6">
        <v>45219</v>
      </c>
      <c r="B199" s="35">
        <v>27.329721703426443</v>
      </c>
      <c r="C199" s="35">
        <v>3.2457874929078256</v>
      </c>
      <c r="D199" s="3">
        <v>28099657.290599104</v>
      </c>
      <c r="E199" s="3">
        <v>4118065.0505186934</v>
      </c>
      <c r="F199" s="3">
        <v>3623444.6329207406</v>
      </c>
      <c r="G199" s="65">
        <v>1200</v>
      </c>
      <c r="H199" s="35">
        <v>86.593333333333348</v>
      </c>
      <c r="I199" s="3">
        <v>908.16</v>
      </c>
      <c r="J199" s="3">
        <v>7.3500339359734665</v>
      </c>
      <c r="K199" s="3">
        <v>5.2833333333333332</v>
      </c>
      <c r="L199" s="35">
        <v>4951461</v>
      </c>
      <c r="M199" s="76">
        <v>-81019.787391651305</v>
      </c>
      <c r="N199" s="76">
        <v>65908258.587842777</v>
      </c>
      <c r="O199" s="76">
        <f t="shared" si="49"/>
        <v>0.13019741201835797</v>
      </c>
      <c r="P199" s="35">
        <f t="shared" si="44"/>
        <v>2.0667006026401333</v>
      </c>
      <c r="Q199" s="78">
        <f t="shared" si="40"/>
        <v>7.512656389488237E-2</v>
      </c>
      <c r="R199" s="76">
        <f t="shared" si="41"/>
        <v>0.42634501187962315</v>
      </c>
      <c r="S199" s="76">
        <f t="shared" si="42"/>
        <v>6.2481776013397786E-2</v>
      </c>
      <c r="T199" s="76">
        <f t="shared" si="43"/>
        <v>5.4977095595560299E-2</v>
      </c>
      <c r="U199" s="76">
        <v>1119325.7651011362</v>
      </c>
      <c r="V199" s="76">
        <v>-0.65355130507319803</v>
      </c>
      <c r="W199" s="3">
        <f t="shared" si="37"/>
        <v>0</v>
      </c>
      <c r="X199" s="3">
        <f t="shared" si="38"/>
        <v>0</v>
      </c>
      <c r="Y199" s="11">
        <f t="shared" si="45"/>
        <v>0</v>
      </c>
      <c r="Z199" s="11">
        <f t="shared" si="46"/>
        <v>1.6983088145308748E-2</v>
      </c>
      <c r="AA199" s="11">
        <f t="shared" si="47"/>
        <v>0.67053439321850683</v>
      </c>
      <c r="AB199" s="11" t="e">
        <f t="shared" si="48"/>
        <v>#DIV/0!</v>
      </c>
    </row>
    <row r="200" spans="1:28" x14ac:dyDescent="0.3">
      <c r="A200" s="6">
        <v>45222</v>
      </c>
      <c r="B200" s="35">
        <v>27.329721703426443</v>
      </c>
      <c r="C200" s="35">
        <v>3.2457874929078256</v>
      </c>
      <c r="D200" s="3">
        <v>28099657.290599104</v>
      </c>
      <c r="E200" s="3">
        <v>4118065.0505186934</v>
      </c>
      <c r="F200" s="3">
        <v>3623444.6329207406</v>
      </c>
      <c r="G200" s="65">
        <v>1210</v>
      </c>
      <c r="H200" s="35">
        <v>86.593333333333348</v>
      </c>
      <c r="I200" s="3">
        <v>854.61</v>
      </c>
      <c r="J200" s="3">
        <v>7.3500339359734665</v>
      </c>
      <c r="K200" s="3">
        <v>5.2833333333333332</v>
      </c>
      <c r="L200" s="35">
        <v>4951461</v>
      </c>
      <c r="M200" s="76">
        <v>-81019.787391651305</v>
      </c>
      <c r="N200" s="76">
        <v>65908258.587842777</v>
      </c>
      <c r="O200" s="76">
        <f t="shared" si="49"/>
        <v>0.13019741201835797</v>
      </c>
      <c r="P200" s="35">
        <f t="shared" si="44"/>
        <v>2.0667006026401333</v>
      </c>
      <c r="Q200" s="78">
        <f t="shared" si="40"/>
        <v>7.512656389488237E-2</v>
      </c>
      <c r="R200" s="76">
        <f t="shared" si="41"/>
        <v>0.42634501187962315</v>
      </c>
      <c r="S200" s="76">
        <f t="shared" si="42"/>
        <v>6.2481776013397786E-2</v>
      </c>
      <c r="T200" s="76">
        <f t="shared" si="43"/>
        <v>5.4977095595560299E-2</v>
      </c>
      <c r="U200" s="76">
        <v>1119325.7651011362</v>
      </c>
      <c r="V200" s="76">
        <v>-0.65355130507319803</v>
      </c>
      <c r="W200" s="3">
        <f t="shared" si="37"/>
        <v>0</v>
      </c>
      <c r="X200" s="3">
        <f t="shared" si="38"/>
        <v>0</v>
      </c>
      <c r="Y200" s="11">
        <f t="shared" si="45"/>
        <v>0</v>
      </c>
      <c r="Z200" s="11">
        <f t="shared" si="46"/>
        <v>1.6983088145308748E-2</v>
      </c>
      <c r="AA200" s="11">
        <f t="shared" si="47"/>
        <v>0.67053439321850683</v>
      </c>
      <c r="AB200" s="11" t="e">
        <f t="shared" si="48"/>
        <v>#DIV/0!</v>
      </c>
    </row>
    <row r="201" spans="1:28" x14ac:dyDescent="0.3">
      <c r="A201" s="6">
        <v>45223</v>
      </c>
      <c r="B201" s="35">
        <v>27.329721703426443</v>
      </c>
      <c r="C201" s="35">
        <v>3.2457874929078256</v>
      </c>
      <c r="D201" s="3">
        <v>28099657.290599104</v>
      </c>
      <c r="E201" s="3">
        <v>4118065.0505186934</v>
      </c>
      <c r="F201" s="3">
        <v>3623444.6329207406</v>
      </c>
      <c r="G201" s="65">
        <v>1300</v>
      </c>
      <c r="H201" s="35">
        <v>86.593333333333348</v>
      </c>
      <c r="I201" s="3">
        <v>861.91</v>
      </c>
      <c r="J201" s="3">
        <v>7.3500339359734665</v>
      </c>
      <c r="K201" s="3">
        <v>5.2833333333333332</v>
      </c>
      <c r="L201" s="35">
        <v>4951461</v>
      </c>
      <c r="M201" s="76">
        <v>-81019.787391651305</v>
      </c>
      <c r="N201" s="76">
        <v>65908258.587842777</v>
      </c>
      <c r="O201" s="76">
        <f t="shared" si="49"/>
        <v>0.13019741201835797</v>
      </c>
      <c r="P201" s="35">
        <f t="shared" si="44"/>
        <v>2.0667006026401333</v>
      </c>
      <c r="Q201" s="78">
        <f t="shared" si="40"/>
        <v>7.512656389488237E-2</v>
      </c>
      <c r="R201" s="76">
        <f t="shared" si="41"/>
        <v>0.42634501187962315</v>
      </c>
      <c r="S201" s="76">
        <f t="shared" si="42"/>
        <v>6.2481776013397786E-2</v>
      </c>
      <c r="T201" s="76">
        <f t="shared" si="43"/>
        <v>5.4977095595560299E-2</v>
      </c>
      <c r="U201" s="76">
        <v>1119325.7651011362</v>
      </c>
      <c r="V201" s="76">
        <v>-0.65355130507319803</v>
      </c>
      <c r="W201" s="3">
        <f t="shared" si="37"/>
        <v>0</v>
      </c>
      <c r="X201" s="3">
        <f t="shared" si="38"/>
        <v>0</v>
      </c>
      <c r="Y201" s="11">
        <f t="shared" si="45"/>
        <v>0</v>
      </c>
      <c r="Z201" s="11">
        <f t="shared" si="46"/>
        <v>1.6983088145308748E-2</v>
      </c>
      <c r="AA201" s="11">
        <f t="shared" si="47"/>
        <v>0.67053439321850683</v>
      </c>
      <c r="AB201" s="11" t="e">
        <f t="shared" si="48"/>
        <v>#DIV/0!</v>
      </c>
    </row>
    <row r="202" spans="1:28" x14ac:dyDescent="0.3">
      <c r="A202" s="6">
        <v>45224</v>
      </c>
      <c r="B202" s="35">
        <v>27.329721703426443</v>
      </c>
      <c r="C202" s="35">
        <v>3.2457874929078256</v>
      </c>
      <c r="D202" s="3">
        <v>28099657.290599104</v>
      </c>
      <c r="E202" s="3">
        <v>4118065.0505186934</v>
      </c>
      <c r="F202" s="3">
        <v>3623444.6329207406</v>
      </c>
      <c r="G202" s="65">
        <v>1275</v>
      </c>
      <c r="H202" s="35">
        <v>86.593333333333348</v>
      </c>
      <c r="I202" s="3">
        <v>885.88</v>
      </c>
      <c r="J202" s="3">
        <v>7.3500339359734665</v>
      </c>
      <c r="K202" s="3">
        <v>5.2833333333333332</v>
      </c>
      <c r="L202" s="35">
        <v>4951461</v>
      </c>
      <c r="M202" s="76">
        <v>-81019.787391651305</v>
      </c>
      <c r="N202" s="76">
        <v>65908258.587842777</v>
      </c>
      <c r="O202" s="76">
        <f t="shared" si="49"/>
        <v>0.13019741201835797</v>
      </c>
      <c r="P202" s="35">
        <f t="shared" si="44"/>
        <v>2.0667006026401333</v>
      </c>
      <c r="Q202" s="78">
        <f t="shared" si="40"/>
        <v>7.512656389488237E-2</v>
      </c>
      <c r="R202" s="76">
        <f t="shared" si="41"/>
        <v>0.42634501187962315</v>
      </c>
      <c r="S202" s="76">
        <f t="shared" si="42"/>
        <v>6.2481776013397786E-2</v>
      </c>
      <c r="T202" s="76">
        <f t="shared" si="43"/>
        <v>5.4977095595560299E-2</v>
      </c>
      <c r="U202" s="76">
        <v>1119325.7651011362</v>
      </c>
      <c r="V202" s="76">
        <v>-0.65355130507319803</v>
      </c>
      <c r="W202" s="3">
        <f t="shared" si="37"/>
        <v>0</v>
      </c>
      <c r="X202" s="3">
        <f t="shared" si="38"/>
        <v>0</v>
      </c>
      <c r="Y202" s="11">
        <f t="shared" si="45"/>
        <v>0</v>
      </c>
      <c r="Z202" s="11">
        <f t="shared" si="46"/>
        <v>1.6983088145308748E-2</v>
      </c>
      <c r="AA202" s="11">
        <f t="shared" si="47"/>
        <v>0.67053439321850683</v>
      </c>
      <c r="AB202" s="11" t="e">
        <f t="shared" si="48"/>
        <v>#DIV/0!</v>
      </c>
    </row>
    <row r="203" spans="1:28" x14ac:dyDescent="0.3">
      <c r="A203" s="6">
        <v>45225</v>
      </c>
      <c r="B203" s="35">
        <v>27.329721703426443</v>
      </c>
      <c r="C203" s="35">
        <v>3.2457874929078256</v>
      </c>
      <c r="D203" s="3">
        <v>28099657.290599104</v>
      </c>
      <c r="E203" s="3">
        <v>4118065.0505186934</v>
      </c>
      <c r="F203" s="3">
        <v>3623444.6329207406</v>
      </c>
      <c r="G203" s="65">
        <v>1100</v>
      </c>
      <c r="H203" s="35">
        <v>86.593333333333348</v>
      </c>
      <c r="I203" s="3">
        <v>872.59</v>
      </c>
      <c r="J203" s="3">
        <v>7.3500339359734665</v>
      </c>
      <c r="K203" s="3">
        <v>5.2833333333333332</v>
      </c>
      <c r="L203" s="35">
        <v>4951461</v>
      </c>
      <c r="M203" s="76">
        <v>-81019.787391651305</v>
      </c>
      <c r="N203" s="76">
        <v>65908258.587842777</v>
      </c>
      <c r="O203" s="76">
        <f t="shared" si="49"/>
        <v>0.13019741201835797</v>
      </c>
      <c r="P203" s="35">
        <f t="shared" si="44"/>
        <v>2.0667006026401333</v>
      </c>
      <c r="Q203" s="78">
        <f t="shared" si="40"/>
        <v>7.512656389488237E-2</v>
      </c>
      <c r="R203" s="76">
        <f t="shared" si="41"/>
        <v>0.42634501187962315</v>
      </c>
      <c r="S203" s="76">
        <f t="shared" si="42"/>
        <v>6.2481776013397786E-2</v>
      </c>
      <c r="T203" s="76">
        <f t="shared" si="43"/>
        <v>5.4977095595560299E-2</v>
      </c>
      <c r="U203" s="76">
        <v>1119325.7651011362</v>
      </c>
      <c r="V203" s="76">
        <v>-0.65355130507319803</v>
      </c>
      <c r="W203" s="3">
        <f t="shared" si="37"/>
        <v>0</v>
      </c>
      <c r="X203" s="3">
        <f t="shared" si="38"/>
        <v>0</v>
      </c>
      <c r="Y203" s="11">
        <f t="shared" si="45"/>
        <v>0</v>
      </c>
      <c r="Z203" s="11">
        <f t="shared" si="46"/>
        <v>1.6983088145308748E-2</v>
      </c>
      <c r="AA203" s="11">
        <f t="shared" si="47"/>
        <v>0.67053439321850683</v>
      </c>
      <c r="AB203" s="11" t="e">
        <f t="shared" si="48"/>
        <v>#DIV/0!</v>
      </c>
    </row>
    <row r="204" spans="1:28" x14ac:dyDescent="0.3">
      <c r="A204" s="6">
        <v>45226</v>
      </c>
      <c r="B204" s="35">
        <v>27.329721703426443</v>
      </c>
      <c r="C204" s="35">
        <v>3.2457874929078256</v>
      </c>
      <c r="D204" s="3">
        <v>28099657.290599104</v>
      </c>
      <c r="E204" s="3">
        <v>4118065.0505186934</v>
      </c>
      <c r="F204" s="3">
        <v>3623444.6329207406</v>
      </c>
      <c r="G204" s="65">
        <v>1160</v>
      </c>
      <c r="H204" s="35">
        <v>86.593333333333348</v>
      </c>
      <c r="I204" s="3">
        <v>1043.0899999999999</v>
      </c>
      <c r="J204" s="3">
        <v>7.3500339359734665</v>
      </c>
      <c r="K204" s="3">
        <v>5.2833333333333332</v>
      </c>
      <c r="L204" s="35">
        <v>4951461</v>
      </c>
      <c r="M204" s="76">
        <v>-81019.787391651305</v>
      </c>
      <c r="N204" s="76">
        <v>65908258.587842777</v>
      </c>
      <c r="O204" s="76">
        <f t="shared" si="49"/>
        <v>0.13019741201835797</v>
      </c>
      <c r="P204" s="35">
        <f t="shared" si="44"/>
        <v>2.0667006026401333</v>
      </c>
      <c r="Q204" s="78">
        <f t="shared" si="40"/>
        <v>7.512656389488237E-2</v>
      </c>
      <c r="R204" s="76">
        <f t="shared" si="41"/>
        <v>0.42634501187962315</v>
      </c>
      <c r="S204" s="76">
        <f t="shared" si="42"/>
        <v>6.2481776013397786E-2</v>
      </c>
      <c r="T204" s="76">
        <f t="shared" si="43"/>
        <v>5.4977095595560299E-2</v>
      </c>
      <c r="U204" s="76">
        <v>1119325.7651011362</v>
      </c>
      <c r="V204" s="76">
        <v>-0.65355130507319803</v>
      </c>
      <c r="W204" s="3">
        <f t="shared" si="37"/>
        <v>0</v>
      </c>
      <c r="X204" s="3">
        <f t="shared" si="38"/>
        <v>0</v>
      </c>
      <c r="Y204" s="11">
        <f t="shared" si="45"/>
        <v>0</v>
      </c>
      <c r="Z204" s="11">
        <f t="shared" si="46"/>
        <v>1.6983088145308748E-2</v>
      </c>
      <c r="AA204" s="11">
        <f t="shared" si="47"/>
        <v>0.67053439321850683</v>
      </c>
      <c r="AB204" s="11" t="e">
        <f t="shared" si="48"/>
        <v>#DIV/0!</v>
      </c>
    </row>
    <row r="205" spans="1:28" x14ac:dyDescent="0.3">
      <c r="A205" s="6">
        <v>45229</v>
      </c>
      <c r="B205" s="35">
        <v>27.329721703426443</v>
      </c>
      <c r="C205" s="35">
        <v>3.2457874929078256</v>
      </c>
      <c r="D205" s="3">
        <v>28099657.290599104</v>
      </c>
      <c r="E205" s="3">
        <v>4118065.0505186934</v>
      </c>
      <c r="F205" s="3">
        <v>3623444.6329207406</v>
      </c>
      <c r="G205" s="65">
        <v>1165</v>
      </c>
      <c r="H205" s="35">
        <v>86.593333333333348</v>
      </c>
      <c r="I205" s="3">
        <v>907.11</v>
      </c>
      <c r="J205" s="3">
        <v>7.3500339359734665</v>
      </c>
      <c r="K205" s="3">
        <v>5.2833333333333332</v>
      </c>
      <c r="L205" s="35">
        <v>4951461</v>
      </c>
      <c r="M205" s="76">
        <v>-81019.787391651305</v>
      </c>
      <c r="N205" s="76">
        <v>65908258.587842777</v>
      </c>
      <c r="O205" s="76">
        <f t="shared" si="49"/>
        <v>0.13019741201835797</v>
      </c>
      <c r="P205" s="35">
        <f t="shared" si="44"/>
        <v>2.0667006026401333</v>
      </c>
      <c r="Q205" s="78">
        <f t="shared" si="40"/>
        <v>7.512656389488237E-2</v>
      </c>
      <c r="R205" s="76">
        <f t="shared" si="41"/>
        <v>0.42634501187962315</v>
      </c>
      <c r="S205" s="76">
        <f t="shared" si="42"/>
        <v>6.2481776013397786E-2</v>
      </c>
      <c r="T205" s="76">
        <f t="shared" si="43"/>
        <v>5.4977095595560299E-2</v>
      </c>
      <c r="U205" s="76">
        <v>1119325.7651011362</v>
      </c>
      <c r="V205" s="76">
        <v>-0.65355130507319803</v>
      </c>
      <c r="W205" s="3">
        <f t="shared" si="37"/>
        <v>0</v>
      </c>
      <c r="X205" s="3">
        <f t="shared" si="38"/>
        <v>0</v>
      </c>
      <c r="Y205" s="11">
        <f t="shared" si="45"/>
        <v>0</v>
      </c>
      <c r="Z205" s="11">
        <f t="shared" si="46"/>
        <v>1.6983088145308748E-2</v>
      </c>
      <c r="AA205" s="11">
        <f t="shared" si="47"/>
        <v>0.67053439321850683</v>
      </c>
      <c r="AB205" s="11" t="e">
        <f t="shared" si="48"/>
        <v>#DIV/0!</v>
      </c>
    </row>
    <row r="206" spans="1:28" x14ac:dyDescent="0.3">
      <c r="A206" s="6">
        <v>45230</v>
      </c>
      <c r="B206" s="35">
        <v>27.329721703426443</v>
      </c>
      <c r="C206" s="35">
        <v>3.2457874929078256</v>
      </c>
      <c r="D206" s="3">
        <v>28099657.290599104</v>
      </c>
      <c r="E206" s="3">
        <v>4118065.0505186934</v>
      </c>
      <c r="F206" s="3">
        <v>3623444.6329207406</v>
      </c>
      <c r="G206" s="65">
        <v>1170</v>
      </c>
      <c r="H206" s="35">
        <v>86.593333333333348</v>
      </c>
      <c r="I206" s="3">
        <v>988.46</v>
      </c>
      <c r="J206" s="3">
        <v>7.3500339359734665</v>
      </c>
      <c r="K206" s="3">
        <v>5.2833333333333332</v>
      </c>
      <c r="L206" s="35">
        <v>4951461</v>
      </c>
      <c r="M206" s="76">
        <v>-81019.787391651305</v>
      </c>
      <c r="N206" s="76">
        <v>65908258.587842777</v>
      </c>
      <c r="O206" s="76">
        <f t="shared" si="49"/>
        <v>0.13019741201835797</v>
      </c>
      <c r="P206" s="35">
        <f t="shared" si="44"/>
        <v>2.0667006026401333</v>
      </c>
      <c r="Q206" s="78">
        <f t="shared" si="40"/>
        <v>7.512656389488237E-2</v>
      </c>
      <c r="R206" s="76">
        <f t="shared" si="41"/>
        <v>0.42634501187962315</v>
      </c>
      <c r="S206" s="76">
        <f t="shared" si="42"/>
        <v>6.2481776013397786E-2</v>
      </c>
      <c r="T206" s="76">
        <f t="shared" si="43"/>
        <v>5.4977095595560299E-2</v>
      </c>
      <c r="U206" s="76">
        <v>1119325.7651011362</v>
      </c>
      <c r="V206" s="76">
        <v>-0.65355130507319803</v>
      </c>
      <c r="W206" s="3">
        <f t="shared" si="37"/>
        <v>0</v>
      </c>
      <c r="X206" s="3">
        <f t="shared" si="38"/>
        <v>0</v>
      </c>
      <c r="Y206" s="11">
        <f t="shared" si="45"/>
        <v>0</v>
      </c>
      <c r="Z206" s="11">
        <f t="shared" si="46"/>
        <v>1.6983088145308748E-2</v>
      </c>
      <c r="AA206" s="11">
        <f t="shared" si="47"/>
        <v>0.67053439321850683</v>
      </c>
      <c r="AB206" s="11" t="e">
        <f t="shared" si="48"/>
        <v>#DIV/0!</v>
      </c>
    </row>
    <row r="207" spans="1:28" x14ac:dyDescent="0.3">
      <c r="A207" s="6">
        <v>45231</v>
      </c>
      <c r="B207" s="35">
        <v>28.200174389870625</v>
      </c>
      <c r="C207" s="35">
        <v>3.1394819319064515</v>
      </c>
      <c r="D207" s="3">
        <v>11514676.033223309</v>
      </c>
      <c r="E207" s="3">
        <v>4111489.953950353</v>
      </c>
      <c r="F207" s="3">
        <v>3416008.4110186752</v>
      </c>
      <c r="G207" s="65">
        <v>1160</v>
      </c>
      <c r="H207" s="35">
        <v>86.593333333333348</v>
      </c>
      <c r="I207" s="3">
        <v>1035.1199999999999</v>
      </c>
      <c r="J207" s="3">
        <v>7.3500339359734665</v>
      </c>
      <c r="K207" s="3">
        <v>5.2833333333333332</v>
      </c>
      <c r="L207" s="35">
        <v>4951461</v>
      </c>
      <c r="M207" s="76">
        <v>-81019.787391651305</v>
      </c>
      <c r="N207" s="76">
        <v>65908258.587842777</v>
      </c>
      <c r="O207" s="76">
        <f t="shared" si="49"/>
        <v>0.13019741201835797</v>
      </c>
      <c r="P207" s="35">
        <f t="shared" si="44"/>
        <v>2.0667006026401333</v>
      </c>
      <c r="Q207" s="78">
        <f t="shared" si="40"/>
        <v>7.512656389488237E-2</v>
      </c>
      <c r="R207" s="76">
        <f t="shared" si="41"/>
        <v>0.17470763573394227</v>
      </c>
      <c r="S207" s="76">
        <f t="shared" si="42"/>
        <v>6.2382014667714876E-2</v>
      </c>
      <c r="T207" s="76">
        <f t="shared" si="43"/>
        <v>5.1829747655459689E-2</v>
      </c>
      <c r="U207" s="76">
        <v>1119325.7651011362</v>
      </c>
      <c r="V207" s="76">
        <v>-0.65355130507319803</v>
      </c>
      <c r="W207" s="3">
        <f t="shared" si="37"/>
        <v>-3.3823870123036566E-2</v>
      </c>
      <c r="X207" s="3">
        <f t="shared" si="38"/>
        <v>-1.2127668832570198</v>
      </c>
      <c r="Y207" s="11">
        <f t="shared" si="45"/>
        <v>1.8397886574287876E-2</v>
      </c>
      <c r="Z207" s="11">
        <f t="shared" si="46"/>
        <v>1.6983088145308748E-2</v>
      </c>
      <c r="AA207" s="11">
        <f t="shared" si="47"/>
        <v>0.67053439321850683</v>
      </c>
      <c r="AB207" s="11">
        <f t="shared" si="48"/>
        <v>36.446272810248644</v>
      </c>
    </row>
    <row r="208" spans="1:28" x14ac:dyDescent="0.3">
      <c r="A208" s="6">
        <v>45232</v>
      </c>
      <c r="B208" s="35">
        <v>28.200174389870625</v>
      </c>
      <c r="C208" s="35">
        <v>3.1394819319064515</v>
      </c>
      <c r="D208" s="3">
        <v>11514676.033223309</v>
      </c>
      <c r="E208" s="3">
        <v>4111489.953950353</v>
      </c>
      <c r="F208" s="3">
        <v>3416008.4110186752</v>
      </c>
      <c r="G208" s="65">
        <v>1000</v>
      </c>
      <c r="H208" s="35">
        <v>86.593333333333348</v>
      </c>
      <c r="I208" s="3">
        <v>895.23</v>
      </c>
      <c r="J208" s="3">
        <v>7.3500339359734665</v>
      </c>
      <c r="K208" s="3">
        <v>5.2833333333333332</v>
      </c>
      <c r="L208" s="35">
        <v>4951461</v>
      </c>
      <c r="M208" s="76">
        <v>-81019.787391651305</v>
      </c>
      <c r="N208" s="76">
        <v>65908258.587842777</v>
      </c>
      <c r="O208" s="76">
        <f t="shared" si="49"/>
        <v>0.13019741201835797</v>
      </c>
      <c r="P208" s="35">
        <f t="shared" si="44"/>
        <v>2.0667006026401333</v>
      </c>
      <c r="Q208" s="78">
        <f t="shared" si="40"/>
        <v>7.512656389488237E-2</v>
      </c>
      <c r="R208" s="76">
        <f t="shared" si="41"/>
        <v>0.17470763573394227</v>
      </c>
      <c r="S208" s="76">
        <f t="shared" si="42"/>
        <v>6.2382014667714876E-2</v>
      </c>
      <c r="T208" s="76">
        <f t="shared" si="43"/>
        <v>5.1829747655459689E-2</v>
      </c>
      <c r="U208" s="76">
        <v>1119325.7651011362</v>
      </c>
      <c r="V208" s="76">
        <v>-0.65355130507319803</v>
      </c>
      <c r="W208" s="3">
        <f t="shared" si="37"/>
        <v>0</v>
      </c>
      <c r="X208" s="3">
        <f t="shared" si="38"/>
        <v>0</v>
      </c>
      <c r="Y208" s="11">
        <f t="shared" si="45"/>
        <v>0</v>
      </c>
      <c r="Z208" s="11">
        <f t="shared" si="46"/>
        <v>1.6983088145308748E-2</v>
      </c>
      <c r="AA208" s="11">
        <f t="shared" si="47"/>
        <v>0.67053439321850683</v>
      </c>
      <c r="AB208" s="11" t="e">
        <f t="shared" si="48"/>
        <v>#DIV/0!</v>
      </c>
    </row>
    <row r="209" spans="1:28" x14ac:dyDescent="0.3">
      <c r="A209" s="6">
        <v>45233</v>
      </c>
      <c r="B209" s="35">
        <v>28.200174389870625</v>
      </c>
      <c r="C209" s="35">
        <v>3.1394819319064515</v>
      </c>
      <c r="D209" s="3">
        <v>11514676.033223309</v>
      </c>
      <c r="E209" s="3">
        <v>4111489.953950353</v>
      </c>
      <c r="F209" s="3">
        <v>3416008.4110186752</v>
      </c>
      <c r="G209" s="65">
        <v>1020</v>
      </c>
      <c r="H209" s="35">
        <v>86.593333333333348</v>
      </c>
      <c r="I209" s="3">
        <v>869.39</v>
      </c>
      <c r="J209" s="3">
        <v>7.3500339359734665</v>
      </c>
      <c r="K209" s="3">
        <v>5.2833333333333332</v>
      </c>
      <c r="L209" s="35">
        <v>4951461</v>
      </c>
      <c r="M209" s="76">
        <v>-81019.787391651305</v>
      </c>
      <c r="N209" s="76">
        <v>65908258.587842777</v>
      </c>
      <c r="O209" s="76">
        <f t="shared" si="49"/>
        <v>0.13019741201835797</v>
      </c>
      <c r="P209" s="35">
        <f t="shared" si="44"/>
        <v>2.0667006026401333</v>
      </c>
      <c r="Q209" s="78">
        <f t="shared" si="40"/>
        <v>7.512656389488237E-2</v>
      </c>
      <c r="R209" s="76">
        <f t="shared" si="41"/>
        <v>0.17470763573394227</v>
      </c>
      <c r="S209" s="76">
        <f t="shared" si="42"/>
        <v>6.2382014667714876E-2</v>
      </c>
      <c r="T209" s="76">
        <f t="shared" si="43"/>
        <v>5.1829747655459689E-2</v>
      </c>
      <c r="U209" s="76">
        <v>1119325.7651011362</v>
      </c>
      <c r="V209" s="76">
        <v>-0.65355130507319803</v>
      </c>
      <c r="W209" s="3">
        <f t="shared" si="37"/>
        <v>0</v>
      </c>
      <c r="X209" s="3">
        <f t="shared" si="38"/>
        <v>0</v>
      </c>
      <c r="Y209" s="11">
        <f t="shared" si="45"/>
        <v>0</v>
      </c>
      <c r="Z209" s="11">
        <f t="shared" si="46"/>
        <v>1.6983088145308748E-2</v>
      </c>
      <c r="AA209" s="11">
        <f t="shared" si="47"/>
        <v>0.67053439321850683</v>
      </c>
      <c r="AB209" s="11" t="e">
        <f t="shared" si="48"/>
        <v>#DIV/0!</v>
      </c>
    </row>
    <row r="210" spans="1:28" x14ac:dyDescent="0.3">
      <c r="A210" s="6">
        <v>45236</v>
      </c>
      <c r="B210" s="35">
        <v>28.200174389870625</v>
      </c>
      <c r="C210" s="35">
        <v>3.1394819319064515</v>
      </c>
      <c r="D210" s="3">
        <v>11514676.033223309</v>
      </c>
      <c r="E210" s="3">
        <v>4111489.953950353</v>
      </c>
      <c r="F210" s="3">
        <v>3416008.4110186752</v>
      </c>
      <c r="G210" s="65">
        <v>1100</v>
      </c>
      <c r="H210" s="35">
        <v>86.593333333333348</v>
      </c>
      <c r="I210" s="3">
        <v>856.57</v>
      </c>
      <c r="J210" s="3">
        <v>7.3500339359734665</v>
      </c>
      <c r="K210" s="3">
        <v>5.2833333333333332</v>
      </c>
      <c r="L210" s="35">
        <v>4951461</v>
      </c>
      <c r="M210" s="76">
        <v>-81019.787391651305</v>
      </c>
      <c r="N210" s="76">
        <v>65908258.587842777</v>
      </c>
      <c r="O210" s="76">
        <f t="shared" si="49"/>
        <v>0.13019741201835797</v>
      </c>
      <c r="P210" s="35">
        <f t="shared" si="44"/>
        <v>2.0667006026401333</v>
      </c>
      <c r="Q210" s="78">
        <f t="shared" si="40"/>
        <v>7.512656389488237E-2</v>
      </c>
      <c r="R210" s="76">
        <f t="shared" si="41"/>
        <v>0.17470763573394227</v>
      </c>
      <c r="S210" s="76">
        <f t="shared" si="42"/>
        <v>6.2382014667714876E-2</v>
      </c>
      <c r="T210" s="76">
        <f t="shared" si="43"/>
        <v>5.1829747655459689E-2</v>
      </c>
      <c r="U210" s="76">
        <v>1119325.7651011362</v>
      </c>
      <c r="V210" s="76">
        <v>-0.65355130507319803</v>
      </c>
      <c r="W210" s="3">
        <f t="shared" si="37"/>
        <v>0</v>
      </c>
      <c r="X210" s="3">
        <f t="shared" si="38"/>
        <v>0</v>
      </c>
      <c r="Y210" s="11">
        <f t="shared" si="45"/>
        <v>0</v>
      </c>
      <c r="Z210" s="11">
        <f t="shared" si="46"/>
        <v>1.6983088145308748E-2</v>
      </c>
      <c r="AA210" s="11">
        <f t="shared" si="47"/>
        <v>0.67053439321850683</v>
      </c>
      <c r="AB210" s="11" t="e">
        <f t="shared" si="48"/>
        <v>#DIV/0!</v>
      </c>
    </row>
    <row r="211" spans="1:28" x14ac:dyDescent="0.3">
      <c r="A211" s="6">
        <v>45237</v>
      </c>
      <c r="B211" s="35">
        <v>28.200174389870625</v>
      </c>
      <c r="C211" s="35">
        <v>3.1394819319064515</v>
      </c>
      <c r="D211" s="3">
        <v>11514676.033223309</v>
      </c>
      <c r="E211" s="3">
        <v>4111489.953950353</v>
      </c>
      <c r="F211" s="3">
        <v>3416008.4110186752</v>
      </c>
      <c r="G211" s="65">
        <v>1150</v>
      </c>
      <c r="H211" s="35">
        <v>86.593333333333348</v>
      </c>
      <c r="I211" s="3">
        <v>1089.51</v>
      </c>
      <c r="J211" s="3">
        <v>7.3500339359734665</v>
      </c>
      <c r="K211" s="3">
        <v>5.2833333333333332</v>
      </c>
      <c r="L211" s="35">
        <v>4951461</v>
      </c>
      <c r="M211" s="76">
        <v>-81019.787391651305</v>
      </c>
      <c r="N211" s="76">
        <v>65908258.587842777</v>
      </c>
      <c r="O211" s="76">
        <f t="shared" si="49"/>
        <v>0.13019741201835797</v>
      </c>
      <c r="P211" s="35">
        <f t="shared" si="44"/>
        <v>2.0667006026401333</v>
      </c>
      <c r="Q211" s="78">
        <f t="shared" si="40"/>
        <v>7.512656389488237E-2</v>
      </c>
      <c r="R211" s="76">
        <f t="shared" si="41"/>
        <v>0.17470763573394227</v>
      </c>
      <c r="S211" s="76">
        <f t="shared" si="42"/>
        <v>6.2382014667714876E-2</v>
      </c>
      <c r="T211" s="76">
        <f t="shared" si="43"/>
        <v>5.1829747655459689E-2</v>
      </c>
      <c r="U211" s="76">
        <v>1119325.7651011362</v>
      </c>
      <c r="V211" s="76">
        <v>-0.65355130507319803</v>
      </c>
      <c r="W211" s="3">
        <f t="shared" si="37"/>
        <v>0</v>
      </c>
      <c r="X211" s="3">
        <f t="shared" si="38"/>
        <v>0</v>
      </c>
      <c r="Y211" s="11">
        <f t="shared" si="45"/>
        <v>0</v>
      </c>
      <c r="Z211" s="11">
        <f t="shared" si="46"/>
        <v>1.6983088145308748E-2</v>
      </c>
      <c r="AA211" s="11">
        <f t="shared" si="47"/>
        <v>0.67053439321850683</v>
      </c>
      <c r="AB211" s="11" t="e">
        <f t="shared" si="48"/>
        <v>#DIV/0!</v>
      </c>
    </row>
    <row r="212" spans="1:28" x14ac:dyDescent="0.3">
      <c r="A212" s="6">
        <v>45238</v>
      </c>
      <c r="B212" s="35">
        <v>28.200174389870625</v>
      </c>
      <c r="C212" s="35">
        <v>3.1394819319064515</v>
      </c>
      <c r="D212" s="3">
        <v>11514676.033223309</v>
      </c>
      <c r="E212" s="3">
        <v>4111489.953950353</v>
      </c>
      <c r="F212" s="3">
        <v>3416008.4110186752</v>
      </c>
      <c r="G212" s="65">
        <v>1150</v>
      </c>
      <c r="H212" s="35">
        <v>86.593333333333348</v>
      </c>
      <c r="I212" s="3">
        <v>1082.32</v>
      </c>
      <c r="J212" s="3">
        <v>7.3500339359734665</v>
      </c>
      <c r="K212" s="3">
        <v>5.2833333333333332</v>
      </c>
      <c r="L212" s="35">
        <v>4951461</v>
      </c>
      <c r="M212" s="76">
        <v>-81019.787391651305</v>
      </c>
      <c r="N212" s="76">
        <v>65908258.587842777</v>
      </c>
      <c r="O212" s="76">
        <f t="shared" si="49"/>
        <v>0.13019741201835797</v>
      </c>
      <c r="P212" s="35">
        <f t="shared" si="44"/>
        <v>2.0667006026401333</v>
      </c>
      <c r="Q212" s="78">
        <f t="shared" si="40"/>
        <v>7.512656389488237E-2</v>
      </c>
      <c r="R212" s="76">
        <f t="shared" si="41"/>
        <v>0.17470763573394227</v>
      </c>
      <c r="S212" s="76">
        <f t="shared" si="42"/>
        <v>6.2382014667714876E-2</v>
      </c>
      <c r="T212" s="76">
        <f t="shared" si="43"/>
        <v>5.1829747655459689E-2</v>
      </c>
      <c r="U212" s="76">
        <v>1119325.7651011362</v>
      </c>
      <c r="V212" s="76">
        <v>-0.65355130507319803</v>
      </c>
      <c r="W212" s="3">
        <f t="shared" si="37"/>
        <v>0</v>
      </c>
      <c r="X212" s="3">
        <f t="shared" si="38"/>
        <v>0</v>
      </c>
      <c r="Y212" s="11">
        <f t="shared" si="45"/>
        <v>0</v>
      </c>
      <c r="Z212" s="11">
        <f t="shared" si="46"/>
        <v>1.6983088145308748E-2</v>
      </c>
      <c r="AA212" s="11">
        <f t="shared" si="47"/>
        <v>0.67053439321850683</v>
      </c>
      <c r="AB212" s="11" t="e">
        <f t="shared" si="48"/>
        <v>#DIV/0!</v>
      </c>
    </row>
    <row r="213" spans="1:28" x14ac:dyDescent="0.3">
      <c r="A213" s="6">
        <v>45239</v>
      </c>
      <c r="B213" s="35">
        <v>28.200174389870625</v>
      </c>
      <c r="C213" s="35">
        <v>3.1394819319064515</v>
      </c>
      <c r="D213" s="3">
        <v>11514676.033223309</v>
      </c>
      <c r="E213" s="3">
        <v>4111489.953950353</v>
      </c>
      <c r="F213" s="3">
        <v>3416008.4110186752</v>
      </c>
      <c r="G213" s="65">
        <v>1098</v>
      </c>
      <c r="H213" s="35">
        <v>86.593333333333348</v>
      </c>
      <c r="I213" s="3">
        <v>874.79</v>
      </c>
      <c r="J213" s="3">
        <v>7.3500339359734665</v>
      </c>
      <c r="K213" s="3">
        <v>5.2833333333333332</v>
      </c>
      <c r="L213" s="35">
        <v>4951461</v>
      </c>
      <c r="M213" s="76">
        <v>-81019.787391651305</v>
      </c>
      <c r="N213" s="76">
        <v>65908258.587842777</v>
      </c>
      <c r="O213" s="76">
        <f t="shared" si="49"/>
        <v>0.13019741201835797</v>
      </c>
      <c r="P213" s="35">
        <f t="shared" si="44"/>
        <v>2.0667006026401333</v>
      </c>
      <c r="Q213" s="78">
        <f t="shared" si="40"/>
        <v>7.512656389488237E-2</v>
      </c>
      <c r="R213" s="76">
        <f t="shared" si="41"/>
        <v>0.17470763573394227</v>
      </c>
      <c r="S213" s="76">
        <f t="shared" si="42"/>
        <v>6.2382014667714876E-2</v>
      </c>
      <c r="T213" s="76">
        <f t="shared" si="43"/>
        <v>5.1829747655459689E-2</v>
      </c>
      <c r="U213" s="76">
        <v>1119325.7651011362</v>
      </c>
      <c r="V213" s="76">
        <v>-0.65355130507319803</v>
      </c>
      <c r="W213" s="3">
        <f t="shared" si="37"/>
        <v>0</v>
      </c>
      <c r="X213" s="3">
        <f t="shared" si="38"/>
        <v>0</v>
      </c>
      <c r="Y213" s="11">
        <f t="shared" si="45"/>
        <v>0</v>
      </c>
      <c r="Z213" s="11">
        <f t="shared" si="46"/>
        <v>1.6983088145308748E-2</v>
      </c>
      <c r="AA213" s="11">
        <f t="shared" si="47"/>
        <v>0.67053439321850683</v>
      </c>
      <c r="AB213" s="11" t="e">
        <f t="shared" si="48"/>
        <v>#DIV/0!</v>
      </c>
    </row>
    <row r="214" spans="1:28" x14ac:dyDescent="0.3">
      <c r="A214" s="6">
        <v>45240</v>
      </c>
      <c r="B214" s="35">
        <v>28.200174389870625</v>
      </c>
      <c r="C214" s="35">
        <v>3.1394819319064515</v>
      </c>
      <c r="D214" s="3">
        <v>11514676.033223309</v>
      </c>
      <c r="E214" s="3">
        <v>4111489.953950353</v>
      </c>
      <c r="F214" s="3">
        <v>3416008.4110186752</v>
      </c>
      <c r="G214" s="65">
        <v>1130</v>
      </c>
      <c r="H214" s="35">
        <v>86.593333333333348</v>
      </c>
      <c r="I214" s="3">
        <v>890.54</v>
      </c>
      <c r="J214" s="3">
        <v>7.3500339359734665</v>
      </c>
      <c r="K214" s="3">
        <v>5.2833333333333332</v>
      </c>
      <c r="L214" s="35">
        <v>4951461</v>
      </c>
      <c r="M214" s="76">
        <v>-81019.787391651305</v>
      </c>
      <c r="N214" s="76">
        <v>65908258.587842777</v>
      </c>
      <c r="O214" s="76">
        <f t="shared" si="49"/>
        <v>0.13019741201835797</v>
      </c>
      <c r="P214" s="35">
        <f t="shared" si="44"/>
        <v>2.0667006026401333</v>
      </c>
      <c r="Q214" s="78">
        <f t="shared" si="40"/>
        <v>7.512656389488237E-2</v>
      </c>
      <c r="R214" s="76">
        <f t="shared" si="41"/>
        <v>0.17470763573394227</v>
      </c>
      <c r="S214" s="76">
        <f t="shared" si="42"/>
        <v>6.2382014667714876E-2</v>
      </c>
      <c r="T214" s="76">
        <f t="shared" si="43"/>
        <v>5.1829747655459689E-2</v>
      </c>
      <c r="U214" s="76">
        <v>1119325.7651011362</v>
      </c>
      <c r="V214" s="76">
        <v>-0.65355130507319803</v>
      </c>
      <c r="W214" s="3">
        <f t="shared" si="37"/>
        <v>0</v>
      </c>
      <c r="X214" s="3">
        <f t="shared" si="38"/>
        <v>0</v>
      </c>
      <c r="Y214" s="11">
        <f t="shared" si="45"/>
        <v>0</v>
      </c>
      <c r="Z214" s="11">
        <f t="shared" si="46"/>
        <v>1.6983088145308748E-2</v>
      </c>
      <c r="AA214" s="11">
        <f t="shared" si="47"/>
        <v>0.67053439321850683</v>
      </c>
      <c r="AB214" s="11" t="e">
        <f t="shared" si="48"/>
        <v>#DIV/0!</v>
      </c>
    </row>
    <row r="215" spans="1:28" x14ac:dyDescent="0.3">
      <c r="A215" s="6">
        <v>45243</v>
      </c>
      <c r="B215" s="35">
        <v>28.200174389870625</v>
      </c>
      <c r="C215" s="35">
        <v>3.1394819319064515</v>
      </c>
      <c r="D215" s="3">
        <v>11514676.033223309</v>
      </c>
      <c r="E215" s="3">
        <v>4111489.953950353</v>
      </c>
      <c r="F215" s="3">
        <v>3416008.4110186752</v>
      </c>
      <c r="G215" s="65">
        <v>1120</v>
      </c>
      <c r="H215" s="35">
        <v>86.593333333333348</v>
      </c>
      <c r="I215" s="3">
        <v>838.95</v>
      </c>
      <c r="J215" s="3">
        <v>7.3500339359734665</v>
      </c>
      <c r="K215" s="3">
        <v>5.2833333333333332</v>
      </c>
      <c r="L215" s="35">
        <v>4951461</v>
      </c>
      <c r="M215" s="76">
        <v>-81019.787391651305</v>
      </c>
      <c r="N215" s="76">
        <v>65908258.587842777</v>
      </c>
      <c r="O215" s="76">
        <f t="shared" si="49"/>
        <v>0.13019741201835797</v>
      </c>
      <c r="P215" s="35">
        <f t="shared" si="44"/>
        <v>2.0667006026401333</v>
      </c>
      <c r="Q215" s="78">
        <f t="shared" si="40"/>
        <v>7.512656389488237E-2</v>
      </c>
      <c r="R215" s="76">
        <f t="shared" si="41"/>
        <v>0.17470763573394227</v>
      </c>
      <c r="S215" s="76">
        <f t="shared" si="42"/>
        <v>6.2382014667714876E-2</v>
      </c>
      <c r="T215" s="76">
        <f t="shared" si="43"/>
        <v>5.1829747655459689E-2</v>
      </c>
      <c r="U215" s="76">
        <v>1119325.7651011362</v>
      </c>
      <c r="V215" s="76">
        <v>-0.65355130507319803</v>
      </c>
      <c r="W215" s="3">
        <f t="shared" si="37"/>
        <v>0</v>
      </c>
      <c r="X215" s="3">
        <f t="shared" si="38"/>
        <v>0</v>
      </c>
      <c r="Y215" s="11">
        <f t="shared" si="45"/>
        <v>0</v>
      </c>
      <c r="Z215" s="11">
        <f t="shared" si="46"/>
        <v>1.6983088145308748E-2</v>
      </c>
      <c r="AA215" s="11">
        <f t="shared" si="47"/>
        <v>0.67053439321850683</v>
      </c>
      <c r="AB215" s="11" t="e">
        <f t="shared" si="48"/>
        <v>#DIV/0!</v>
      </c>
    </row>
    <row r="216" spans="1:28" x14ac:dyDescent="0.3">
      <c r="A216" s="6">
        <v>45244</v>
      </c>
      <c r="B216" s="35">
        <v>28.200174389870625</v>
      </c>
      <c r="C216" s="35">
        <v>3.1394819319064515</v>
      </c>
      <c r="D216" s="3">
        <v>11514676.033223309</v>
      </c>
      <c r="E216" s="3">
        <v>4111489.953950353</v>
      </c>
      <c r="F216" s="3">
        <v>3416008.4110186752</v>
      </c>
      <c r="G216" s="65">
        <v>1130</v>
      </c>
      <c r="H216" s="35">
        <v>86.593333333333348</v>
      </c>
      <c r="I216" s="3">
        <v>878.57</v>
      </c>
      <c r="J216" s="3">
        <v>7.3500339359734665</v>
      </c>
      <c r="K216" s="3">
        <v>5.2833333333333332</v>
      </c>
      <c r="L216" s="35">
        <v>4951461</v>
      </c>
      <c r="M216" s="76">
        <v>-81019.787391651305</v>
      </c>
      <c r="N216" s="76">
        <v>65908258.587842777</v>
      </c>
      <c r="O216" s="76">
        <f t="shared" si="49"/>
        <v>0.13019741201835797</v>
      </c>
      <c r="P216" s="35">
        <f t="shared" si="44"/>
        <v>2.0667006026401333</v>
      </c>
      <c r="Q216" s="78">
        <f t="shared" si="40"/>
        <v>7.512656389488237E-2</v>
      </c>
      <c r="R216" s="76">
        <f t="shared" si="41"/>
        <v>0.17470763573394227</v>
      </c>
      <c r="S216" s="76">
        <f t="shared" si="42"/>
        <v>6.2382014667714876E-2</v>
      </c>
      <c r="T216" s="76">
        <f t="shared" si="43"/>
        <v>5.1829747655459689E-2</v>
      </c>
      <c r="U216" s="76">
        <v>1119325.7651011362</v>
      </c>
      <c r="V216" s="76">
        <v>-0.65355130507319803</v>
      </c>
      <c r="W216" s="3">
        <f t="shared" si="37"/>
        <v>0</v>
      </c>
      <c r="X216" s="3">
        <f t="shared" si="38"/>
        <v>0</v>
      </c>
      <c r="Y216" s="11">
        <f t="shared" si="45"/>
        <v>0</v>
      </c>
      <c r="Z216" s="11">
        <f t="shared" si="46"/>
        <v>1.6983088145308748E-2</v>
      </c>
      <c r="AA216" s="11">
        <f t="shared" si="47"/>
        <v>0.67053439321850683</v>
      </c>
      <c r="AB216" s="11" t="e">
        <f t="shared" si="48"/>
        <v>#DIV/0!</v>
      </c>
    </row>
    <row r="217" spans="1:28" x14ac:dyDescent="0.3">
      <c r="A217" s="6">
        <v>45245</v>
      </c>
      <c r="B217" s="35">
        <v>28.200174389870625</v>
      </c>
      <c r="C217" s="35">
        <v>3.1394819319064515</v>
      </c>
      <c r="D217" s="3">
        <v>11514676.033223309</v>
      </c>
      <c r="E217" s="3">
        <v>4111489.953950353</v>
      </c>
      <c r="F217" s="3">
        <v>3416008.4110186752</v>
      </c>
      <c r="G217" s="65">
        <v>1130</v>
      </c>
      <c r="H217" s="35">
        <v>86.593333333333348</v>
      </c>
      <c r="I217" s="3">
        <v>931.23</v>
      </c>
      <c r="J217" s="3">
        <v>7.3500339359734665</v>
      </c>
      <c r="K217" s="3">
        <v>5.2833333333333332</v>
      </c>
      <c r="L217" s="35">
        <v>4951461</v>
      </c>
      <c r="M217" s="76">
        <v>-81019.787391651305</v>
      </c>
      <c r="N217" s="76">
        <v>65908258.587842777</v>
      </c>
      <c r="O217" s="76">
        <f t="shared" si="49"/>
        <v>0.13019741201835797</v>
      </c>
      <c r="P217" s="35">
        <f t="shared" si="44"/>
        <v>2.0667006026401333</v>
      </c>
      <c r="Q217" s="78">
        <f t="shared" si="40"/>
        <v>7.512656389488237E-2</v>
      </c>
      <c r="R217" s="76">
        <f t="shared" si="41"/>
        <v>0.17470763573394227</v>
      </c>
      <c r="S217" s="76">
        <f t="shared" si="42"/>
        <v>6.2382014667714876E-2</v>
      </c>
      <c r="T217" s="76">
        <f t="shared" si="43"/>
        <v>5.1829747655459689E-2</v>
      </c>
      <c r="U217" s="76">
        <v>1119325.7651011362</v>
      </c>
      <c r="V217" s="76">
        <v>-0.65355130507319803</v>
      </c>
      <c r="W217" s="3">
        <f t="shared" si="37"/>
        <v>0</v>
      </c>
      <c r="X217" s="3">
        <f t="shared" si="38"/>
        <v>0</v>
      </c>
      <c r="Y217" s="11">
        <f t="shared" si="45"/>
        <v>0</v>
      </c>
      <c r="Z217" s="11">
        <f t="shared" si="46"/>
        <v>1.6983088145308748E-2</v>
      </c>
      <c r="AA217" s="11">
        <f t="shared" si="47"/>
        <v>0.67053439321850683</v>
      </c>
      <c r="AB217" s="11" t="e">
        <f t="shared" si="48"/>
        <v>#DIV/0!</v>
      </c>
    </row>
    <row r="218" spans="1:28" x14ac:dyDescent="0.3">
      <c r="A218" s="6">
        <v>45246</v>
      </c>
      <c r="B218" s="35">
        <v>28.200174389870625</v>
      </c>
      <c r="C218" s="35">
        <v>3.1394819319064515</v>
      </c>
      <c r="D218" s="3">
        <v>11514676.033223309</v>
      </c>
      <c r="E218" s="3">
        <v>4111489.953950353</v>
      </c>
      <c r="F218" s="3">
        <v>3416008.4110186752</v>
      </c>
      <c r="G218" s="65">
        <v>1130</v>
      </c>
      <c r="H218" s="35">
        <v>86.593333333333348</v>
      </c>
      <c r="I218" s="3">
        <v>902.08</v>
      </c>
      <c r="J218" s="3">
        <v>7.3500339359734665</v>
      </c>
      <c r="K218" s="3">
        <v>5.2833333333333332</v>
      </c>
      <c r="L218" s="35">
        <v>4951461</v>
      </c>
      <c r="M218" s="76">
        <v>-81019.787391651305</v>
      </c>
      <c r="N218" s="76">
        <v>65908258.587842777</v>
      </c>
      <c r="O218" s="76">
        <f t="shared" si="49"/>
        <v>0.17995376180166939</v>
      </c>
      <c r="P218" s="35">
        <f t="shared" si="44"/>
        <v>2.0667006026401333</v>
      </c>
      <c r="Q218" s="78">
        <f t="shared" si="40"/>
        <v>7.512656389488237E-2</v>
      </c>
      <c r="R218" s="76">
        <f t="shared" si="41"/>
        <v>0.17470763573394227</v>
      </c>
      <c r="S218" s="76">
        <f t="shared" si="42"/>
        <v>6.2382014667714876E-2</v>
      </c>
      <c r="T218" s="76">
        <f t="shared" si="43"/>
        <v>5.1829747655459689E-2</v>
      </c>
      <c r="U218" s="76">
        <v>1119325.7651011362</v>
      </c>
      <c r="V218" s="76">
        <v>-0.65355130507319803</v>
      </c>
      <c r="W218" s="3">
        <f t="shared" si="37"/>
        <v>0</v>
      </c>
      <c r="X218" s="3">
        <f t="shared" si="38"/>
        <v>0</v>
      </c>
      <c r="Y218" s="11">
        <f t="shared" si="45"/>
        <v>0</v>
      </c>
      <c r="Z218" s="11">
        <f t="shared" si="46"/>
        <v>1.6983088145308748E-2</v>
      </c>
      <c r="AA218" s="11">
        <f t="shared" si="47"/>
        <v>0.67053439321850683</v>
      </c>
      <c r="AB218" s="11" t="e">
        <f t="shared" si="48"/>
        <v>#DIV/0!</v>
      </c>
    </row>
    <row r="219" spans="1:28" x14ac:dyDescent="0.3">
      <c r="A219" s="6">
        <v>45247</v>
      </c>
      <c r="B219" s="35">
        <v>28.200174389870625</v>
      </c>
      <c r="C219" s="35">
        <v>3.1394819319064515</v>
      </c>
      <c r="D219" s="3">
        <v>11514676.033223309</v>
      </c>
      <c r="E219" s="3">
        <v>4111489.953950353</v>
      </c>
      <c r="F219" s="3">
        <v>3416008.4110186752</v>
      </c>
      <c r="G219" s="65">
        <v>1130</v>
      </c>
      <c r="H219" s="35">
        <v>86.593333333333348</v>
      </c>
      <c r="I219" s="3">
        <v>827.84</v>
      </c>
      <c r="J219" s="3">
        <v>7.3500339359734665</v>
      </c>
      <c r="K219" s="3">
        <v>5.2833333333333332</v>
      </c>
      <c r="L219" s="35">
        <v>4951461</v>
      </c>
      <c r="M219" s="76">
        <v>-81019.787391651305</v>
      </c>
      <c r="N219" s="76">
        <v>65908258.587842777</v>
      </c>
      <c r="O219" s="76">
        <f t="shared" si="49"/>
        <v>0.17995376180166939</v>
      </c>
      <c r="P219" s="35">
        <f t="shared" si="44"/>
        <v>2.0667006026401333</v>
      </c>
      <c r="Q219" s="78">
        <f t="shared" si="40"/>
        <v>7.512656389488237E-2</v>
      </c>
      <c r="R219" s="76">
        <f t="shared" si="41"/>
        <v>0.17470763573394227</v>
      </c>
      <c r="S219" s="76">
        <f t="shared" si="42"/>
        <v>6.2382014667714876E-2</v>
      </c>
      <c r="T219" s="76">
        <f t="shared" si="43"/>
        <v>5.1829747655459689E-2</v>
      </c>
      <c r="U219" s="76">
        <v>1119325.7651011362</v>
      </c>
      <c r="V219" s="76">
        <v>-0.65355130507319803</v>
      </c>
      <c r="W219" s="3">
        <f t="shared" si="37"/>
        <v>0</v>
      </c>
      <c r="X219" s="3">
        <f t="shared" si="38"/>
        <v>0</v>
      </c>
      <c r="Y219" s="11">
        <f t="shared" si="45"/>
        <v>0</v>
      </c>
      <c r="Z219" s="11">
        <f t="shared" si="46"/>
        <v>1.6983088145308748E-2</v>
      </c>
      <c r="AA219" s="11">
        <f t="shared" si="47"/>
        <v>0.67053439321850683</v>
      </c>
      <c r="AB219" s="11" t="e">
        <f t="shared" si="48"/>
        <v>#DIV/0!</v>
      </c>
    </row>
    <row r="220" spans="1:28" x14ac:dyDescent="0.3">
      <c r="A220" s="6">
        <v>45250</v>
      </c>
      <c r="B220" s="35">
        <v>28.200174389870625</v>
      </c>
      <c r="C220" s="35">
        <v>3.1394819319064515</v>
      </c>
      <c r="D220" s="3">
        <v>11514676.033223309</v>
      </c>
      <c r="E220" s="3">
        <v>4111489.953950353</v>
      </c>
      <c r="F220" s="3">
        <v>3416008.4110186752</v>
      </c>
      <c r="G220" s="65">
        <v>1140</v>
      </c>
      <c r="H220" s="35">
        <v>86.593333333333348</v>
      </c>
      <c r="I220" s="3">
        <v>818.25</v>
      </c>
      <c r="J220" s="3">
        <v>7.3500339359734665</v>
      </c>
      <c r="K220" s="3">
        <v>5.2833333333333332</v>
      </c>
      <c r="L220" s="35">
        <v>4951461</v>
      </c>
      <c r="M220" s="76">
        <v>-81019.787391651305</v>
      </c>
      <c r="N220" s="76">
        <v>65908258.587842777</v>
      </c>
      <c r="O220" s="76">
        <f t="shared" si="49"/>
        <v>0.17995376180166939</v>
      </c>
      <c r="P220" s="35">
        <f t="shared" si="44"/>
        <v>2.0667006026401333</v>
      </c>
      <c r="Q220" s="78">
        <f t="shared" si="40"/>
        <v>7.512656389488237E-2</v>
      </c>
      <c r="R220" s="76">
        <f t="shared" si="41"/>
        <v>0.17470763573394227</v>
      </c>
      <c r="S220" s="76">
        <f t="shared" si="42"/>
        <v>6.2382014667714876E-2</v>
      </c>
      <c r="T220" s="76">
        <f t="shared" si="43"/>
        <v>5.1829747655459689E-2</v>
      </c>
      <c r="U220" s="76">
        <v>1119325.7651011362</v>
      </c>
      <c r="V220" s="76">
        <v>-0.65355130507319803</v>
      </c>
      <c r="W220" s="3">
        <f t="shared" si="37"/>
        <v>0</v>
      </c>
      <c r="X220" s="3">
        <f t="shared" si="38"/>
        <v>0</v>
      </c>
      <c r="Y220" s="11">
        <f t="shared" si="45"/>
        <v>0</v>
      </c>
      <c r="Z220" s="11">
        <f t="shared" si="46"/>
        <v>1.6983088145308748E-2</v>
      </c>
      <c r="AA220" s="11">
        <f t="shared" si="47"/>
        <v>0.67053439321850683</v>
      </c>
      <c r="AB220" s="11" t="e">
        <f t="shared" si="48"/>
        <v>#DIV/0!</v>
      </c>
    </row>
    <row r="221" spans="1:28" x14ac:dyDescent="0.3">
      <c r="A221" s="6">
        <v>45251</v>
      </c>
      <c r="B221" s="35">
        <v>28.200174389870625</v>
      </c>
      <c r="C221" s="35">
        <v>3.1394819319064515</v>
      </c>
      <c r="D221" s="3">
        <v>11514676.033223309</v>
      </c>
      <c r="E221" s="3">
        <v>4111489.953950353</v>
      </c>
      <c r="F221" s="3">
        <v>3416008.4110186752</v>
      </c>
      <c r="G221" s="65">
        <v>1140</v>
      </c>
      <c r="H221" s="35">
        <v>86.593333333333348</v>
      </c>
      <c r="I221" s="3">
        <v>804.89</v>
      </c>
      <c r="J221" s="3">
        <v>7.3500339359734665</v>
      </c>
      <c r="K221" s="3">
        <v>5.2833333333333332</v>
      </c>
      <c r="L221" s="35">
        <v>4951461</v>
      </c>
      <c r="M221" s="76">
        <v>-81019.787391651305</v>
      </c>
      <c r="N221" s="76">
        <v>65908258.587842777</v>
      </c>
      <c r="O221" s="76">
        <f t="shared" si="49"/>
        <v>0.17995376180166939</v>
      </c>
      <c r="P221" s="35">
        <f t="shared" si="44"/>
        <v>2.0667006026401333</v>
      </c>
      <c r="Q221" s="78">
        <f t="shared" si="40"/>
        <v>7.512656389488237E-2</v>
      </c>
      <c r="R221" s="76">
        <f t="shared" si="41"/>
        <v>0.17470763573394227</v>
      </c>
      <c r="S221" s="76">
        <f t="shared" si="42"/>
        <v>6.2382014667714876E-2</v>
      </c>
      <c r="T221" s="76">
        <f t="shared" si="43"/>
        <v>5.1829747655459689E-2</v>
      </c>
      <c r="U221" s="76">
        <v>1119325.7651011362</v>
      </c>
      <c r="V221" s="76">
        <v>-0.65355130507319803</v>
      </c>
      <c r="W221" s="3">
        <f t="shared" si="37"/>
        <v>0</v>
      </c>
      <c r="X221" s="3">
        <f t="shared" si="38"/>
        <v>0</v>
      </c>
      <c r="Y221" s="11">
        <f t="shared" si="45"/>
        <v>0</v>
      </c>
      <c r="Z221" s="11">
        <f t="shared" si="46"/>
        <v>1.6983088145308748E-2</v>
      </c>
      <c r="AA221" s="11">
        <f t="shared" si="47"/>
        <v>0.67053439321850683</v>
      </c>
      <c r="AB221" s="11" t="e">
        <f t="shared" si="48"/>
        <v>#DIV/0!</v>
      </c>
    </row>
    <row r="222" spans="1:28" x14ac:dyDescent="0.3">
      <c r="A222" s="6">
        <v>45252</v>
      </c>
      <c r="B222" s="35">
        <v>28.200174389870625</v>
      </c>
      <c r="C222" s="35">
        <v>3.1394819319064515</v>
      </c>
      <c r="D222" s="3">
        <v>11514676.033223309</v>
      </c>
      <c r="E222" s="3">
        <v>4111489.953950353</v>
      </c>
      <c r="F222" s="3">
        <v>3416008.4110186752</v>
      </c>
      <c r="G222" s="65">
        <v>1145</v>
      </c>
      <c r="H222" s="35">
        <v>86.593333333333348</v>
      </c>
      <c r="I222" s="3">
        <v>838.49</v>
      </c>
      <c r="J222" s="3">
        <v>7.3500339359734665</v>
      </c>
      <c r="K222" s="3">
        <v>5.2833333333333332</v>
      </c>
      <c r="L222" s="35">
        <v>4951461</v>
      </c>
      <c r="M222" s="76">
        <v>-81019.787391651305</v>
      </c>
      <c r="N222" s="76">
        <v>65908258.587842777</v>
      </c>
      <c r="O222" s="76">
        <f t="shared" si="49"/>
        <v>0.17995376180166939</v>
      </c>
      <c r="P222" s="35">
        <f t="shared" si="44"/>
        <v>2.0667006026401333</v>
      </c>
      <c r="Q222" s="78">
        <f t="shared" si="40"/>
        <v>7.512656389488237E-2</v>
      </c>
      <c r="R222" s="76">
        <f t="shared" si="41"/>
        <v>0.17470763573394227</v>
      </c>
      <c r="S222" s="76">
        <f t="shared" si="42"/>
        <v>6.2382014667714876E-2</v>
      </c>
      <c r="T222" s="76">
        <f t="shared" si="43"/>
        <v>5.1829747655459689E-2</v>
      </c>
      <c r="U222" s="76">
        <v>1119325.7651011362</v>
      </c>
      <c r="V222" s="76">
        <v>-0.65355130507319803</v>
      </c>
      <c r="W222" s="3">
        <f t="shared" si="37"/>
        <v>0</v>
      </c>
      <c r="X222" s="3">
        <f t="shared" si="38"/>
        <v>0</v>
      </c>
      <c r="Y222" s="11">
        <f t="shared" si="45"/>
        <v>0</v>
      </c>
      <c r="Z222" s="11">
        <f t="shared" si="46"/>
        <v>1.6983088145308748E-2</v>
      </c>
      <c r="AA222" s="11">
        <f t="shared" si="47"/>
        <v>0.67053439321850683</v>
      </c>
      <c r="AB222" s="11" t="e">
        <f t="shared" si="48"/>
        <v>#DIV/0!</v>
      </c>
    </row>
    <row r="223" spans="1:28" x14ac:dyDescent="0.3">
      <c r="A223" s="6">
        <v>45253</v>
      </c>
      <c r="B223" s="35">
        <v>28.200174389870625</v>
      </c>
      <c r="C223" s="35">
        <v>3.1394819319064515</v>
      </c>
      <c r="D223" s="3">
        <v>11514676.033223309</v>
      </c>
      <c r="E223" s="3">
        <v>4111489.953950353</v>
      </c>
      <c r="F223" s="3">
        <v>3416008.4110186752</v>
      </c>
      <c r="G223" s="65">
        <v>1150</v>
      </c>
      <c r="H223" s="35">
        <v>86.593333333333348</v>
      </c>
      <c r="I223" s="3">
        <v>838.49</v>
      </c>
      <c r="J223" s="3">
        <v>7.3500339359734665</v>
      </c>
      <c r="K223" s="3">
        <v>5.2833333333333332</v>
      </c>
      <c r="L223" s="35">
        <v>4951461</v>
      </c>
      <c r="M223" s="76">
        <v>-81019.787391651305</v>
      </c>
      <c r="N223" s="76">
        <v>65908258.587842777</v>
      </c>
      <c r="O223" s="76">
        <f t="shared" si="49"/>
        <v>0.17995376180166939</v>
      </c>
      <c r="P223" s="35">
        <f t="shared" si="44"/>
        <v>2.0667006026401333</v>
      </c>
      <c r="Q223" s="78">
        <f t="shared" si="40"/>
        <v>7.512656389488237E-2</v>
      </c>
      <c r="R223" s="76">
        <f t="shared" si="41"/>
        <v>0.17470763573394227</v>
      </c>
      <c r="S223" s="76">
        <f t="shared" si="42"/>
        <v>6.2382014667714876E-2</v>
      </c>
      <c r="T223" s="76">
        <f t="shared" si="43"/>
        <v>5.1829747655459689E-2</v>
      </c>
      <c r="U223" s="76">
        <v>1119325.7651011362</v>
      </c>
      <c r="V223" s="76">
        <v>-0.65355130507319803</v>
      </c>
      <c r="W223" s="3" t="e">
        <f t="shared" si="37"/>
        <v>#DIV/0!</v>
      </c>
      <c r="X223" s="3" t="e">
        <f t="shared" si="38"/>
        <v>#DIV/0!</v>
      </c>
      <c r="Y223" s="11" t="e">
        <f t="shared" si="45"/>
        <v>#DIV/0!</v>
      </c>
      <c r="Z223" s="11">
        <f t="shared" si="46"/>
        <v>1.6983088145308748E-2</v>
      </c>
      <c r="AA223" s="11">
        <f t="shared" si="47"/>
        <v>0.67053439321850683</v>
      </c>
      <c r="AB223" s="11" t="e">
        <f t="shared" si="48"/>
        <v>#DIV/0!</v>
      </c>
    </row>
    <row r="224" spans="1:28" x14ac:dyDescent="0.3">
      <c r="A224" s="6">
        <v>45254</v>
      </c>
      <c r="B224" s="35">
        <v>28.200174389870625</v>
      </c>
      <c r="C224" s="35">
        <v>3.1394819319064515</v>
      </c>
      <c r="D224" s="3">
        <v>11514676.033223309</v>
      </c>
      <c r="E224" s="3">
        <v>4111489.953950353</v>
      </c>
      <c r="F224" s="3">
        <v>3416008.4110186752</v>
      </c>
      <c r="G224" s="65">
        <v>1150</v>
      </c>
      <c r="H224" s="35">
        <v>86.593333333333348</v>
      </c>
      <c r="I224" s="3">
        <v>838.49</v>
      </c>
      <c r="J224" s="3">
        <v>7.3500339359734665</v>
      </c>
      <c r="K224" s="3">
        <v>5.2833333333333332</v>
      </c>
      <c r="L224" s="35">
        <v>4951461</v>
      </c>
      <c r="M224" s="76">
        <v>-81019.787391651305</v>
      </c>
      <c r="N224" s="76">
        <v>65908258.587842777</v>
      </c>
      <c r="O224" s="76">
        <f t="shared" si="49"/>
        <v>0.17995376180166939</v>
      </c>
      <c r="P224" s="35">
        <f t="shared" si="44"/>
        <v>2.0667006026401333</v>
      </c>
      <c r="Q224" s="78">
        <f t="shared" si="40"/>
        <v>7.512656389488237E-2</v>
      </c>
      <c r="R224" s="76">
        <f t="shared" si="41"/>
        <v>0.17470763573394227</v>
      </c>
      <c r="S224" s="76">
        <f t="shared" si="42"/>
        <v>6.2382014667714876E-2</v>
      </c>
      <c r="T224" s="76">
        <f t="shared" si="43"/>
        <v>5.1829747655459689E-2</v>
      </c>
      <c r="U224" s="76">
        <v>1119325.7651011362</v>
      </c>
      <c r="V224" s="76">
        <v>-0.65355130507319803</v>
      </c>
      <c r="W224" s="3" t="e">
        <f t="shared" si="37"/>
        <v>#DIV/0!</v>
      </c>
      <c r="X224" s="3" t="e">
        <f t="shared" si="38"/>
        <v>#DIV/0!</v>
      </c>
      <c r="Y224" s="11" t="e">
        <f t="shared" si="45"/>
        <v>#DIV/0!</v>
      </c>
      <c r="Z224" s="11">
        <f t="shared" si="46"/>
        <v>1.6983088145308748E-2</v>
      </c>
      <c r="AA224" s="11">
        <f t="shared" si="47"/>
        <v>0.67053439321850683</v>
      </c>
      <c r="AB224" s="11" t="e">
        <f t="shared" si="48"/>
        <v>#DIV/0!</v>
      </c>
    </row>
    <row r="225" spans="1:28" x14ac:dyDescent="0.3">
      <c r="A225" s="6">
        <v>45257</v>
      </c>
      <c r="B225" s="35">
        <v>28.200174389870625</v>
      </c>
      <c r="C225" s="35">
        <v>3.1394819319064515</v>
      </c>
      <c r="D225" s="3">
        <v>11514676.033223309</v>
      </c>
      <c r="E225" s="3">
        <v>4111489.953950353</v>
      </c>
      <c r="F225" s="3">
        <v>3416008.4110186752</v>
      </c>
      <c r="G225" s="65">
        <v>1150</v>
      </c>
      <c r="H225" s="35">
        <v>86.593333333333348</v>
      </c>
      <c r="I225" s="3">
        <v>821.06</v>
      </c>
      <c r="J225" s="3">
        <v>7.3500339359734665</v>
      </c>
      <c r="K225" s="3">
        <v>5.2833333333333332</v>
      </c>
      <c r="L225" s="35">
        <v>4951461</v>
      </c>
      <c r="M225" s="76">
        <v>-81019.787391651305</v>
      </c>
      <c r="N225" s="76">
        <v>65908258.587842777</v>
      </c>
      <c r="O225" s="76">
        <f t="shared" si="49"/>
        <v>0.17995376180166939</v>
      </c>
      <c r="P225" s="35">
        <f t="shared" si="44"/>
        <v>2.0667006026401333</v>
      </c>
      <c r="Q225" s="78">
        <f t="shared" si="40"/>
        <v>7.512656389488237E-2</v>
      </c>
      <c r="R225" s="76">
        <f t="shared" si="41"/>
        <v>0.17470763573394227</v>
      </c>
      <c r="S225" s="76">
        <f t="shared" si="42"/>
        <v>6.2382014667714876E-2</v>
      </c>
      <c r="T225" s="76">
        <f t="shared" si="43"/>
        <v>5.1829747655459689E-2</v>
      </c>
      <c r="U225" s="76">
        <v>1119325.7651011362</v>
      </c>
      <c r="V225" s="76">
        <v>-0.65355130507319803</v>
      </c>
      <c r="W225" s="3">
        <f t="shared" si="37"/>
        <v>0</v>
      </c>
      <c r="X225" s="3">
        <f t="shared" si="38"/>
        <v>0</v>
      </c>
      <c r="Y225" s="11">
        <f t="shared" si="45"/>
        <v>0</v>
      </c>
      <c r="Z225" s="11">
        <f t="shared" si="46"/>
        <v>1.6983088145308748E-2</v>
      </c>
      <c r="AA225" s="11">
        <f t="shared" si="47"/>
        <v>0.67053439321850683</v>
      </c>
      <c r="AB225" s="11" t="e">
        <f t="shared" si="48"/>
        <v>#DIV/0!</v>
      </c>
    </row>
    <row r="226" spans="1:28" x14ac:dyDescent="0.3">
      <c r="A226" s="6">
        <v>45258</v>
      </c>
      <c r="B226" s="35">
        <v>28.200174389870625</v>
      </c>
      <c r="C226" s="35">
        <v>3.1394819319064515</v>
      </c>
      <c r="D226" s="3">
        <v>11514676.033223309</v>
      </c>
      <c r="E226" s="3">
        <v>4111489.953950353</v>
      </c>
      <c r="F226" s="3">
        <v>3416008.4110186752</v>
      </c>
      <c r="G226" s="65">
        <v>1150</v>
      </c>
      <c r="H226" s="35">
        <v>86.593333333333348</v>
      </c>
      <c r="I226" s="3">
        <v>882.04</v>
      </c>
      <c r="J226" s="3">
        <v>7.3500339359734665</v>
      </c>
      <c r="K226" s="3">
        <v>5.2833333333333332</v>
      </c>
      <c r="L226" s="35">
        <v>4951461</v>
      </c>
      <c r="M226" s="76">
        <v>-81019.787391651305</v>
      </c>
      <c r="N226" s="76">
        <v>65908258.587842777</v>
      </c>
      <c r="O226" s="76">
        <f t="shared" si="49"/>
        <v>0.17995376180166939</v>
      </c>
      <c r="P226" s="35">
        <f t="shared" si="44"/>
        <v>2.0667006026401333</v>
      </c>
      <c r="Q226" s="78">
        <f t="shared" si="40"/>
        <v>7.512656389488237E-2</v>
      </c>
      <c r="R226" s="76">
        <f t="shared" si="41"/>
        <v>0.17470763573394227</v>
      </c>
      <c r="S226" s="76">
        <f t="shared" si="42"/>
        <v>6.2382014667714876E-2</v>
      </c>
      <c r="T226" s="76">
        <f t="shared" si="43"/>
        <v>5.1829747655459689E-2</v>
      </c>
      <c r="U226" s="76">
        <v>1119325.7651011362</v>
      </c>
      <c r="V226" s="76">
        <v>-0.65355130507319803</v>
      </c>
      <c r="W226" s="3">
        <f t="shared" si="37"/>
        <v>0</v>
      </c>
      <c r="X226" s="3">
        <f t="shared" si="38"/>
        <v>0</v>
      </c>
      <c r="Y226" s="11">
        <f t="shared" si="45"/>
        <v>0</v>
      </c>
      <c r="Z226" s="11">
        <f t="shared" si="46"/>
        <v>1.6983088145308748E-2</v>
      </c>
      <c r="AA226" s="11">
        <f t="shared" si="47"/>
        <v>0.67053439321850683</v>
      </c>
      <c r="AB226" s="11" t="e">
        <f t="shared" si="48"/>
        <v>#DIV/0!</v>
      </c>
    </row>
    <row r="227" spans="1:28" x14ac:dyDescent="0.3">
      <c r="A227" s="6">
        <v>45259</v>
      </c>
      <c r="B227" s="35">
        <v>28.200174389870625</v>
      </c>
      <c r="C227" s="35">
        <v>3.1394819319064515</v>
      </c>
      <c r="D227" s="3">
        <v>11514676.033223309</v>
      </c>
      <c r="E227" s="3">
        <v>4111489.953950353</v>
      </c>
      <c r="F227" s="3">
        <v>3416008.4110186752</v>
      </c>
      <c r="G227" s="65">
        <v>1150</v>
      </c>
      <c r="H227" s="35">
        <v>86.593333333333348</v>
      </c>
      <c r="I227" s="3">
        <v>823.76</v>
      </c>
      <c r="J227" s="3">
        <v>7.3500339359734665</v>
      </c>
      <c r="K227" s="3">
        <v>5.2833333333333332</v>
      </c>
      <c r="L227" s="35">
        <v>4951461</v>
      </c>
      <c r="M227" s="76">
        <v>-81019.787391651305</v>
      </c>
      <c r="N227" s="76">
        <v>65908258.587842777</v>
      </c>
      <c r="O227" s="76">
        <f t="shared" si="49"/>
        <v>0.17995376180166939</v>
      </c>
      <c r="P227" s="35">
        <f t="shared" si="44"/>
        <v>2.0667006026401333</v>
      </c>
      <c r="Q227" s="78">
        <f t="shared" si="40"/>
        <v>7.512656389488237E-2</v>
      </c>
      <c r="R227" s="76">
        <f t="shared" si="41"/>
        <v>0.17470763573394227</v>
      </c>
      <c r="S227" s="76">
        <f t="shared" si="42"/>
        <v>6.2382014667714876E-2</v>
      </c>
      <c r="T227" s="76">
        <f t="shared" si="43"/>
        <v>5.1829747655459689E-2</v>
      </c>
      <c r="U227" s="76">
        <v>1119325.7651011362</v>
      </c>
      <c r="V227" s="76">
        <v>-0.65355130507319803</v>
      </c>
      <c r="W227" s="3">
        <f t="shared" si="37"/>
        <v>0</v>
      </c>
      <c r="X227" s="3">
        <f t="shared" si="38"/>
        <v>0</v>
      </c>
      <c r="Y227" s="11">
        <f t="shared" si="45"/>
        <v>0</v>
      </c>
      <c r="Z227" s="11">
        <f t="shared" si="46"/>
        <v>1.6983088145308748E-2</v>
      </c>
      <c r="AA227" s="11">
        <f t="shared" si="47"/>
        <v>0.67053439321850683</v>
      </c>
      <c r="AB227" s="11" t="e">
        <f t="shared" si="48"/>
        <v>#DIV/0!</v>
      </c>
    </row>
    <row r="228" spans="1:28" x14ac:dyDescent="0.3">
      <c r="A228" s="6">
        <v>45260</v>
      </c>
      <c r="B228" s="35">
        <v>28.200174389870625</v>
      </c>
      <c r="C228" s="35">
        <v>3.1394819319064515</v>
      </c>
      <c r="D228" s="3">
        <v>11514676.033223309</v>
      </c>
      <c r="E228" s="3">
        <v>4111489.953950353</v>
      </c>
      <c r="F228" s="3">
        <v>3416008.4110186752</v>
      </c>
      <c r="G228" s="65">
        <v>1150</v>
      </c>
      <c r="H228" s="35">
        <v>86.593333333333348</v>
      </c>
      <c r="I228" s="3">
        <v>942.62</v>
      </c>
      <c r="J228" s="3">
        <v>7.3500339359734665</v>
      </c>
      <c r="K228" s="3">
        <v>5.2833333333333332</v>
      </c>
      <c r="L228" s="35">
        <v>4951461</v>
      </c>
      <c r="M228" s="76">
        <v>-81019.787391651305</v>
      </c>
      <c r="N228" s="76">
        <v>65908258.587842777</v>
      </c>
      <c r="O228" s="76">
        <f t="shared" si="49"/>
        <v>0.17995376180166939</v>
      </c>
      <c r="P228" s="35">
        <f t="shared" si="44"/>
        <v>2.0667006026401333</v>
      </c>
      <c r="Q228" s="78">
        <f t="shared" si="40"/>
        <v>7.512656389488237E-2</v>
      </c>
      <c r="R228" s="76">
        <f t="shared" si="41"/>
        <v>0.17470763573394227</v>
      </c>
      <c r="S228" s="76">
        <f t="shared" si="42"/>
        <v>6.2382014667714876E-2</v>
      </c>
      <c r="T228" s="76">
        <f t="shared" si="43"/>
        <v>5.1829747655459689E-2</v>
      </c>
      <c r="U228" s="76">
        <v>1119325.7651011362</v>
      </c>
      <c r="V228" s="76">
        <v>-0.65355130507319803</v>
      </c>
      <c r="W228" s="3">
        <f t="shared" si="37"/>
        <v>0</v>
      </c>
      <c r="X228" s="3">
        <f t="shared" si="38"/>
        <v>0</v>
      </c>
      <c r="Y228" s="11">
        <f t="shared" si="45"/>
        <v>0</v>
      </c>
      <c r="Z228" s="11">
        <f t="shared" si="46"/>
        <v>1.6983088145308748E-2</v>
      </c>
      <c r="AA228" s="11">
        <f t="shared" si="47"/>
        <v>0.67053439321850683</v>
      </c>
      <c r="AB228" s="11" t="e">
        <f t="shared" si="48"/>
        <v>#DIV/0!</v>
      </c>
    </row>
    <row r="229" spans="1:28" x14ac:dyDescent="0.3">
      <c r="A229" s="6">
        <v>45261</v>
      </c>
      <c r="B229" s="35">
        <v>28.921789803466595</v>
      </c>
      <c r="C229" s="35">
        <v>3.3231597124613543</v>
      </c>
      <c r="D229" s="3">
        <v>9338449.7820873559</v>
      </c>
      <c r="E229" s="3">
        <v>4340323.6708290456</v>
      </c>
      <c r="F229" s="3">
        <v>2665408.5279583596</v>
      </c>
      <c r="G229" s="65">
        <v>1160</v>
      </c>
      <c r="H229" s="35">
        <v>86.593333333333348</v>
      </c>
      <c r="I229" s="3">
        <v>953.14</v>
      </c>
      <c r="J229" s="3">
        <v>7.3500339359734665</v>
      </c>
      <c r="K229" s="3">
        <v>5.2833333333333332</v>
      </c>
      <c r="L229" s="35">
        <v>4951461</v>
      </c>
      <c r="M229" s="76">
        <v>-81019.787391651305</v>
      </c>
      <c r="N229" s="76">
        <v>65908258.587842777</v>
      </c>
      <c r="O229" s="76">
        <f t="shared" si="49"/>
        <v>0.17995376180166939</v>
      </c>
      <c r="P229" s="35">
        <f t="shared" si="44"/>
        <v>2.0667006026401333</v>
      </c>
      <c r="Q229" s="78">
        <f t="shared" si="40"/>
        <v>7.512656389488237E-2</v>
      </c>
      <c r="R229" s="76">
        <f t="shared" si="41"/>
        <v>0.1416886135694366</v>
      </c>
      <c r="S229" s="76">
        <f t="shared" si="42"/>
        <v>6.5854018355594179E-2</v>
      </c>
      <c r="T229" s="76">
        <f t="shared" si="43"/>
        <v>4.0441191818258906E-2</v>
      </c>
      <c r="U229" s="76">
        <v>1119325.7651011362</v>
      </c>
      <c r="V229" s="76">
        <v>-0.65355130507319803</v>
      </c>
      <c r="W229" s="3">
        <f t="shared" si="37"/>
        <v>4.9870266801345391</v>
      </c>
      <c r="X229" s="3">
        <f t="shared" si="38"/>
        <v>-19.688402141993969</v>
      </c>
      <c r="Y229" s="11">
        <f t="shared" si="45"/>
        <v>-0.39253020097079228</v>
      </c>
      <c r="Z229" s="11">
        <f t="shared" si="46"/>
        <v>1.6983088145308748E-2</v>
      </c>
      <c r="AA229" s="11">
        <f t="shared" si="47"/>
        <v>0.67053439321850683</v>
      </c>
      <c r="AB229" s="11">
        <f t="shared" si="48"/>
        <v>-1.7082364403048838</v>
      </c>
    </row>
    <row r="230" spans="1:28" x14ac:dyDescent="0.3">
      <c r="A230" s="6">
        <v>45264</v>
      </c>
      <c r="B230" s="35">
        <v>28.921789803466595</v>
      </c>
      <c r="C230" s="35">
        <v>3.3231597124613543</v>
      </c>
      <c r="D230" s="3">
        <v>9338449.7820873559</v>
      </c>
      <c r="E230" s="3">
        <v>4340323.6708290456</v>
      </c>
      <c r="F230" s="3">
        <v>2665408.5279583596</v>
      </c>
      <c r="G230" s="65">
        <v>1160</v>
      </c>
      <c r="H230" s="35">
        <v>86.593333333333348</v>
      </c>
      <c r="I230" s="3">
        <v>816.96</v>
      </c>
      <c r="J230" s="3">
        <v>7.3500339359734665</v>
      </c>
      <c r="K230" s="3">
        <v>5.2833333333333332</v>
      </c>
      <c r="L230" s="35">
        <v>4951461</v>
      </c>
      <c r="M230" s="76">
        <v>-81019.787391651305</v>
      </c>
      <c r="N230" s="76">
        <v>65908258.587842777</v>
      </c>
      <c r="O230" s="76">
        <f t="shared" si="49"/>
        <v>0.17995376180166939</v>
      </c>
      <c r="P230" s="35">
        <f t="shared" si="44"/>
        <v>2.0667006026401333</v>
      </c>
      <c r="Q230" s="78">
        <f t="shared" si="40"/>
        <v>7.512656389488237E-2</v>
      </c>
      <c r="R230" s="76">
        <f t="shared" si="41"/>
        <v>0.1416886135694366</v>
      </c>
      <c r="S230" s="76">
        <f t="shared" si="42"/>
        <v>6.5854018355594179E-2</v>
      </c>
      <c r="T230" s="76">
        <f t="shared" si="43"/>
        <v>4.0441191818258906E-2</v>
      </c>
      <c r="U230" s="76">
        <v>1119325.7651011362</v>
      </c>
      <c r="V230" s="76">
        <v>-0.65355130507319803</v>
      </c>
      <c r="W230" s="3">
        <f t="shared" si="37"/>
        <v>0</v>
      </c>
      <c r="X230" s="3">
        <f t="shared" si="38"/>
        <v>0</v>
      </c>
      <c r="Y230" s="11">
        <f t="shared" si="45"/>
        <v>0</v>
      </c>
      <c r="Z230" s="11">
        <f t="shared" si="46"/>
        <v>1.6983088145308748E-2</v>
      </c>
      <c r="AA230" s="11">
        <f t="shared" si="47"/>
        <v>0.67053439321850683</v>
      </c>
      <c r="AB230" s="11" t="e">
        <f t="shared" si="48"/>
        <v>#DIV/0!</v>
      </c>
    </row>
    <row r="231" spans="1:28" x14ac:dyDescent="0.3">
      <c r="A231" s="6">
        <v>45265</v>
      </c>
      <c r="B231" s="35">
        <v>28.921789803466595</v>
      </c>
      <c r="C231" s="35">
        <v>3.3231597124613543</v>
      </c>
      <c r="D231" s="3">
        <v>9338449.7820873559</v>
      </c>
      <c r="E231" s="3">
        <v>4340323.6708290456</v>
      </c>
      <c r="F231" s="3">
        <v>2665408.5279583596</v>
      </c>
      <c r="G231" s="65">
        <v>1165</v>
      </c>
      <c r="H231" s="35">
        <v>86.593333333333348</v>
      </c>
      <c r="I231" s="3">
        <v>952.44</v>
      </c>
      <c r="J231" s="3">
        <v>7.3500339359734665</v>
      </c>
      <c r="K231" s="3">
        <v>5.2833333333333332</v>
      </c>
      <c r="L231" s="35">
        <v>4951461</v>
      </c>
      <c r="M231" s="76">
        <v>-81019.787391651305</v>
      </c>
      <c r="N231" s="76">
        <v>65908258.587842777</v>
      </c>
      <c r="O231" s="76">
        <f t="shared" si="49"/>
        <v>0.17995376180166939</v>
      </c>
      <c r="P231" s="35">
        <f t="shared" si="44"/>
        <v>2.0667006026401333</v>
      </c>
      <c r="Q231" s="78">
        <f t="shared" si="40"/>
        <v>7.512656389488237E-2</v>
      </c>
      <c r="R231" s="76">
        <f t="shared" si="41"/>
        <v>0.1416886135694366</v>
      </c>
      <c r="S231" s="76">
        <f t="shared" si="42"/>
        <v>6.5854018355594179E-2</v>
      </c>
      <c r="T231" s="76">
        <f t="shared" si="43"/>
        <v>4.0441191818258906E-2</v>
      </c>
      <c r="U231" s="76">
        <v>1119325.7651011362</v>
      </c>
      <c r="V231" s="76">
        <v>-0.65355130507319803</v>
      </c>
      <c r="W231" s="3">
        <f t="shared" ref="W231:W294" si="50">(E231/E230-1)/(I231/I230-1)</f>
        <v>0</v>
      </c>
      <c r="X231" s="3">
        <f t="shared" ref="X231:X294" si="51">(F231/F230-1)/(I231/I230-1)</f>
        <v>0</v>
      </c>
      <c r="Y231" s="11">
        <f t="shared" si="45"/>
        <v>0</v>
      </c>
      <c r="Z231" s="11">
        <f t="shared" si="46"/>
        <v>1.6983088145308748E-2</v>
      </c>
      <c r="AA231" s="11">
        <f t="shared" si="47"/>
        <v>0.67053439321850683</v>
      </c>
      <c r="AB231" s="11" t="e">
        <f t="shared" si="48"/>
        <v>#DIV/0!</v>
      </c>
    </row>
    <row r="232" spans="1:28" x14ac:dyDescent="0.3">
      <c r="A232" s="6">
        <v>45266</v>
      </c>
      <c r="B232" s="35">
        <v>28.921789803466595</v>
      </c>
      <c r="C232" s="35">
        <v>3.3231597124613543</v>
      </c>
      <c r="D232" s="3">
        <v>9338449.7820873559</v>
      </c>
      <c r="E232" s="3">
        <v>4340323.6708290456</v>
      </c>
      <c r="F232" s="3">
        <v>2665408.5279583596</v>
      </c>
      <c r="G232" s="65">
        <v>1170</v>
      </c>
      <c r="H232" s="35">
        <v>86.593333333333348</v>
      </c>
      <c r="I232" s="3">
        <v>887.16</v>
      </c>
      <c r="J232" s="3">
        <v>7.3500339359734665</v>
      </c>
      <c r="K232" s="3">
        <v>5.2833333333333332</v>
      </c>
      <c r="L232" s="35">
        <v>4951461</v>
      </c>
      <c r="M232" s="76">
        <v>-81019.787391651305</v>
      </c>
      <c r="N232" s="76">
        <v>65908258.587842777</v>
      </c>
      <c r="O232" s="76">
        <f t="shared" si="49"/>
        <v>0.17995376180166939</v>
      </c>
      <c r="P232" s="35">
        <f t="shared" si="44"/>
        <v>2.0667006026401333</v>
      </c>
      <c r="Q232" s="78">
        <f t="shared" si="40"/>
        <v>7.512656389488237E-2</v>
      </c>
      <c r="R232" s="76">
        <f t="shared" si="41"/>
        <v>0.1416886135694366</v>
      </c>
      <c r="S232" s="76">
        <f t="shared" si="42"/>
        <v>6.5854018355594179E-2</v>
      </c>
      <c r="T232" s="76">
        <f t="shared" si="43"/>
        <v>4.0441191818258906E-2</v>
      </c>
      <c r="U232" s="76">
        <v>1119325.7651011362</v>
      </c>
      <c r="V232" s="76">
        <v>-0.65355130507319803</v>
      </c>
      <c r="W232" s="3">
        <f t="shared" si="50"/>
        <v>0</v>
      </c>
      <c r="X232" s="3">
        <f t="shared" si="51"/>
        <v>0</v>
      </c>
      <c r="Y232" s="11">
        <f t="shared" si="45"/>
        <v>0</v>
      </c>
      <c r="Z232" s="11">
        <f t="shared" si="46"/>
        <v>1.6983088145308748E-2</v>
      </c>
      <c r="AA232" s="11">
        <f t="shared" si="47"/>
        <v>0.67053439321850683</v>
      </c>
      <c r="AB232" s="11" t="e">
        <f t="shared" si="48"/>
        <v>#DIV/0!</v>
      </c>
    </row>
    <row r="233" spans="1:28" x14ac:dyDescent="0.3">
      <c r="A233" s="6">
        <v>45267</v>
      </c>
      <c r="B233" s="35">
        <v>28.921789803466595</v>
      </c>
      <c r="C233" s="35">
        <v>3.3231597124613543</v>
      </c>
      <c r="D233" s="3">
        <v>9338449.7820873559</v>
      </c>
      <c r="E233" s="3">
        <v>4340323.6708290456</v>
      </c>
      <c r="F233" s="3">
        <v>2665408.5279583596</v>
      </c>
      <c r="G233" s="65">
        <v>1200</v>
      </c>
      <c r="H233" s="35">
        <v>86.593333333333348</v>
      </c>
      <c r="I233" s="3">
        <v>827.3</v>
      </c>
      <c r="J233" s="3">
        <v>7.3500339359734665</v>
      </c>
      <c r="K233" s="3">
        <v>5.2833333333333332</v>
      </c>
      <c r="L233" s="35">
        <v>4951461</v>
      </c>
      <c r="M233" s="76">
        <v>-81019.787391651305</v>
      </c>
      <c r="N233" s="76">
        <v>65908258.587842777</v>
      </c>
      <c r="O233" s="76">
        <f t="shared" si="49"/>
        <v>0.17995376180166939</v>
      </c>
      <c r="P233" s="35">
        <f t="shared" si="44"/>
        <v>2.0667006026401333</v>
      </c>
      <c r="Q233" s="78">
        <f t="shared" si="40"/>
        <v>7.512656389488237E-2</v>
      </c>
      <c r="R233" s="76">
        <f t="shared" si="41"/>
        <v>0.1416886135694366</v>
      </c>
      <c r="S233" s="76">
        <f t="shared" si="42"/>
        <v>6.5854018355594179E-2</v>
      </c>
      <c r="T233" s="76">
        <f t="shared" si="43"/>
        <v>4.0441191818258906E-2</v>
      </c>
      <c r="U233" s="76">
        <v>1119325.7651011362</v>
      </c>
      <c r="V233" s="76">
        <v>-0.65355130507319803</v>
      </c>
      <c r="W233" s="3">
        <f t="shared" si="50"/>
        <v>0</v>
      </c>
      <c r="X233" s="3">
        <f t="shared" si="51"/>
        <v>0</v>
      </c>
      <c r="Y233" s="11">
        <f t="shared" si="45"/>
        <v>0</v>
      </c>
      <c r="Z233" s="11">
        <f t="shared" si="46"/>
        <v>1.6983088145308748E-2</v>
      </c>
      <c r="AA233" s="11">
        <f t="shared" si="47"/>
        <v>0.67053439321850683</v>
      </c>
      <c r="AB233" s="11" t="e">
        <f t="shared" si="48"/>
        <v>#DIV/0!</v>
      </c>
    </row>
    <row r="234" spans="1:28" x14ac:dyDescent="0.3">
      <c r="A234" s="6">
        <v>45268</v>
      </c>
      <c r="B234" s="35">
        <v>28.921789803466595</v>
      </c>
      <c r="C234" s="35">
        <v>3.3231597124613543</v>
      </c>
      <c r="D234" s="3">
        <v>9338449.7820873559</v>
      </c>
      <c r="E234" s="3">
        <v>4340323.6708290456</v>
      </c>
      <c r="F234" s="3">
        <v>2665408.5279583596</v>
      </c>
      <c r="G234" s="65">
        <v>1250</v>
      </c>
      <c r="H234" s="35">
        <v>86.593333333333348</v>
      </c>
      <c r="I234" s="3">
        <v>1013.12</v>
      </c>
      <c r="J234" s="3">
        <v>7.3500339359734665</v>
      </c>
      <c r="K234" s="3">
        <v>5.2833333333333332</v>
      </c>
      <c r="L234" s="35">
        <v>4951461</v>
      </c>
      <c r="M234" s="76">
        <v>-81019.787391651305</v>
      </c>
      <c r="N234" s="76">
        <v>65908258.587842777</v>
      </c>
      <c r="O234" s="76">
        <f t="shared" si="49"/>
        <v>0.17995376180166939</v>
      </c>
      <c r="P234" s="35">
        <f t="shared" si="44"/>
        <v>2.0667006026401333</v>
      </c>
      <c r="Q234" s="78">
        <f t="shared" si="40"/>
        <v>7.512656389488237E-2</v>
      </c>
      <c r="R234" s="76">
        <f t="shared" si="41"/>
        <v>0.1416886135694366</v>
      </c>
      <c r="S234" s="76">
        <f t="shared" si="42"/>
        <v>6.5854018355594179E-2</v>
      </c>
      <c r="T234" s="76">
        <f t="shared" si="43"/>
        <v>4.0441191818258906E-2</v>
      </c>
      <c r="U234" s="76">
        <v>1119325.7651011362</v>
      </c>
      <c r="V234" s="76">
        <v>-0.65355130507319803</v>
      </c>
      <c r="W234" s="3">
        <f t="shared" si="50"/>
        <v>0</v>
      </c>
      <c r="X234" s="3">
        <f t="shared" si="51"/>
        <v>0</v>
      </c>
      <c r="Y234" s="11">
        <f t="shared" si="45"/>
        <v>0</v>
      </c>
      <c r="Z234" s="11">
        <f t="shared" si="46"/>
        <v>1.6983088145308748E-2</v>
      </c>
      <c r="AA234" s="11">
        <f t="shared" si="47"/>
        <v>0.67053439321850683</v>
      </c>
      <c r="AB234" s="11" t="e">
        <f t="shared" si="48"/>
        <v>#DIV/0!</v>
      </c>
    </row>
    <row r="235" spans="1:28" x14ac:dyDescent="0.3">
      <c r="A235" s="6">
        <v>45271</v>
      </c>
      <c r="B235" s="35">
        <v>28.921789803466595</v>
      </c>
      <c r="C235" s="35">
        <v>3.3231597124613543</v>
      </c>
      <c r="D235" s="3">
        <v>9338449.7820873559</v>
      </c>
      <c r="E235" s="3">
        <v>4340323.6708290456</v>
      </c>
      <c r="F235" s="3">
        <v>2665408.5279583596</v>
      </c>
      <c r="G235" s="65">
        <v>1250</v>
      </c>
      <c r="H235" s="35">
        <v>86.593333333333348</v>
      </c>
      <c r="I235" s="3">
        <v>853.78</v>
      </c>
      <c r="J235" s="3">
        <v>7.3500339359734665</v>
      </c>
      <c r="K235" s="3">
        <v>5.2833333333333332</v>
      </c>
      <c r="L235" s="35">
        <v>4951461</v>
      </c>
      <c r="M235" s="76">
        <v>-81019.787391651305</v>
      </c>
      <c r="N235" s="76">
        <v>65908258.587842777</v>
      </c>
      <c r="O235" s="76">
        <f t="shared" si="49"/>
        <v>0.17995376180166939</v>
      </c>
      <c r="P235" s="35">
        <f t="shared" si="44"/>
        <v>2.0667006026401333</v>
      </c>
      <c r="Q235" s="78">
        <f t="shared" si="40"/>
        <v>7.512656389488237E-2</v>
      </c>
      <c r="R235" s="76">
        <f t="shared" si="41"/>
        <v>0.1416886135694366</v>
      </c>
      <c r="S235" s="76">
        <f t="shared" si="42"/>
        <v>6.5854018355594179E-2</v>
      </c>
      <c r="T235" s="76">
        <f t="shared" si="43"/>
        <v>4.0441191818258906E-2</v>
      </c>
      <c r="U235" s="76">
        <v>1119325.7651011362</v>
      </c>
      <c r="V235" s="76">
        <v>-0.65355130507319803</v>
      </c>
      <c r="W235" s="3">
        <f t="shared" si="50"/>
        <v>0</v>
      </c>
      <c r="X235" s="3">
        <f t="shared" si="51"/>
        <v>0</v>
      </c>
      <c r="Y235" s="11">
        <f t="shared" si="45"/>
        <v>0</v>
      </c>
      <c r="Z235" s="11">
        <f t="shared" si="46"/>
        <v>1.6983088145308748E-2</v>
      </c>
      <c r="AA235" s="11">
        <f t="shared" si="47"/>
        <v>0.67053439321850683</v>
      </c>
      <c r="AB235" s="11" t="e">
        <f t="shared" si="48"/>
        <v>#DIV/0!</v>
      </c>
    </row>
    <row r="236" spans="1:28" x14ac:dyDescent="0.3">
      <c r="A236" s="6">
        <v>45272</v>
      </c>
      <c r="B236" s="35">
        <v>28.921789803466595</v>
      </c>
      <c r="C236" s="35">
        <v>3.3231597124613543</v>
      </c>
      <c r="D236" s="3">
        <v>9338449.7820873559</v>
      </c>
      <c r="E236" s="3">
        <v>4340323.6708290456</v>
      </c>
      <c r="F236" s="3">
        <v>2665408.5279583596</v>
      </c>
      <c r="G236" s="65">
        <v>1220</v>
      </c>
      <c r="H236" s="35">
        <v>86.593333333333348</v>
      </c>
      <c r="I236" s="3">
        <v>849.28</v>
      </c>
      <c r="J236" s="3">
        <v>7.3500339359734665</v>
      </c>
      <c r="K236" s="3">
        <v>5.2833333333333332</v>
      </c>
      <c r="L236" s="35">
        <v>4951461</v>
      </c>
      <c r="M236" s="76">
        <v>-81019.787391651305</v>
      </c>
      <c r="N236" s="76">
        <v>65908258.587842777</v>
      </c>
      <c r="O236" s="76">
        <f t="shared" si="49"/>
        <v>0.17995376180166939</v>
      </c>
      <c r="P236" s="35">
        <f t="shared" si="44"/>
        <v>2.0667006026401333</v>
      </c>
      <c r="Q236" s="78">
        <f t="shared" si="40"/>
        <v>7.512656389488237E-2</v>
      </c>
      <c r="R236" s="76">
        <f t="shared" si="41"/>
        <v>0.1416886135694366</v>
      </c>
      <c r="S236" s="76">
        <f t="shared" si="42"/>
        <v>6.5854018355594179E-2</v>
      </c>
      <c r="T236" s="76">
        <f t="shared" si="43"/>
        <v>4.0441191818258906E-2</v>
      </c>
      <c r="U236" s="76">
        <v>1119325.7651011362</v>
      </c>
      <c r="V236" s="76">
        <v>-0.65355130507319803</v>
      </c>
      <c r="W236" s="3">
        <f t="shared" si="50"/>
        <v>0</v>
      </c>
      <c r="X236" s="3">
        <f t="shared" si="51"/>
        <v>0</v>
      </c>
      <c r="Y236" s="11">
        <f t="shared" si="45"/>
        <v>0</v>
      </c>
      <c r="Z236" s="11">
        <f t="shared" si="46"/>
        <v>1.6983088145308748E-2</v>
      </c>
      <c r="AA236" s="11">
        <f t="shared" si="47"/>
        <v>0.67053439321850683</v>
      </c>
      <c r="AB236" s="11" t="e">
        <f t="shared" si="48"/>
        <v>#DIV/0!</v>
      </c>
    </row>
    <row r="237" spans="1:28" x14ac:dyDescent="0.3">
      <c r="A237" s="6">
        <v>45273</v>
      </c>
      <c r="B237" s="35">
        <v>28.921789803466595</v>
      </c>
      <c r="C237" s="35">
        <v>3.3231597124613543</v>
      </c>
      <c r="D237" s="3">
        <v>9338449.7820873559</v>
      </c>
      <c r="E237" s="3">
        <v>4340323.6708290456</v>
      </c>
      <c r="F237" s="3">
        <v>2665408.5279583596</v>
      </c>
      <c r="G237" s="65">
        <v>1220</v>
      </c>
      <c r="H237" s="35">
        <v>86.593333333333348</v>
      </c>
      <c r="I237" s="3">
        <v>913.28</v>
      </c>
      <c r="J237" s="3">
        <v>7.3500339359734665</v>
      </c>
      <c r="K237" s="3">
        <v>5.2833333333333332</v>
      </c>
      <c r="L237" s="35">
        <v>4951461</v>
      </c>
      <c r="M237" s="76">
        <v>-81019.787391651305</v>
      </c>
      <c r="N237" s="76">
        <v>65908258.587842777</v>
      </c>
      <c r="O237" s="76">
        <f t="shared" si="49"/>
        <v>0.17995376180166939</v>
      </c>
      <c r="P237" s="35">
        <f t="shared" si="44"/>
        <v>2.0667006026401333</v>
      </c>
      <c r="Q237" s="78">
        <f t="shared" si="40"/>
        <v>7.512656389488237E-2</v>
      </c>
      <c r="R237" s="76">
        <f t="shared" si="41"/>
        <v>0.1416886135694366</v>
      </c>
      <c r="S237" s="76">
        <f t="shared" si="42"/>
        <v>6.5854018355594179E-2</v>
      </c>
      <c r="T237" s="76">
        <f t="shared" si="43"/>
        <v>4.0441191818258906E-2</v>
      </c>
      <c r="U237" s="76">
        <v>1119325.7651011362</v>
      </c>
      <c r="V237" s="76">
        <v>-0.65355130507319803</v>
      </c>
      <c r="W237" s="3">
        <f t="shared" si="50"/>
        <v>0</v>
      </c>
      <c r="X237" s="3">
        <f t="shared" si="51"/>
        <v>0</v>
      </c>
      <c r="Y237" s="11">
        <f t="shared" si="45"/>
        <v>0</v>
      </c>
      <c r="Z237" s="11">
        <f t="shared" si="46"/>
        <v>1.6983088145308748E-2</v>
      </c>
      <c r="AA237" s="11">
        <f t="shared" si="47"/>
        <v>0.67053439321850683</v>
      </c>
      <c r="AB237" s="11" t="e">
        <f t="shared" si="48"/>
        <v>#DIV/0!</v>
      </c>
    </row>
    <row r="238" spans="1:28" x14ac:dyDescent="0.3">
      <c r="A238" s="6">
        <v>45274</v>
      </c>
      <c r="B238" s="35">
        <v>28.921789803466595</v>
      </c>
      <c r="C238" s="35">
        <v>3.3231597124613543</v>
      </c>
      <c r="D238" s="3">
        <v>9338449.7820873559</v>
      </c>
      <c r="E238" s="3">
        <v>4340323.6708290456</v>
      </c>
      <c r="F238" s="3">
        <v>2665408.5279583596</v>
      </c>
      <c r="G238" s="65">
        <v>1225</v>
      </c>
      <c r="H238" s="35">
        <v>86.593333333333348</v>
      </c>
      <c r="I238" s="3">
        <v>870.13</v>
      </c>
      <c r="J238" s="3">
        <v>7.3500339359734665</v>
      </c>
      <c r="K238" s="3">
        <v>5.2833333333333332</v>
      </c>
      <c r="L238" s="35">
        <v>4951461</v>
      </c>
      <c r="M238" s="76">
        <v>-81019.787391651305</v>
      </c>
      <c r="N238" s="76">
        <v>65908258.587842777</v>
      </c>
      <c r="O238" s="76">
        <f t="shared" si="49"/>
        <v>0.17995376180166939</v>
      </c>
      <c r="P238" s="35">
        <f t="shared" si="44"/>
        <v>2.0667006026401333</v>
      </c>
      <c r="Q238" s="78">
        <f t="shared" si="40"/>
        <v>7.512656389488237E-2</v>
      </c>
      <c r="R238" s="76">
        <f t="shared" si="41"/>
        <v>0.1416886135694366</v>
      </c>
      <c r="S238" s="76">
        <f t="shared" si="42"/>
        <v>6.5854018355594179E-2</v>
      </c>
      <c r="T238" s="76">
        <f t="shared" si="43"/>
        <v>4.0441191818258906E-2</v>
      </c>
      <c r="U238" s="76">
        <v>1119325.7651011362</v>
      </c>
      <c r="V238" s="76">
        <v>-0.65355130507319803</v>
      </c>
      <c r="W238" s="3">
        <f t="shared" si="50"/>
        <v>0</v>
      </c>
      <c r="X238" s="3">
        <f t="shared" si="51"/>
        <v>0</v>
      </c>
      <c r="Y238" s="11">
        <f t="shared" si="45"/>
        <v>0</v>
      </c>
      <c r="Z238" s="11">
        <f t="shared" si="46"/>
        <v>1.6983088145308748E-2</v>
      </c>
      <c r="AA238" s="11">
        <f t="shared" si="47"/>
        <v>0.67053439321850683</v>
      </c>
      <c r="AB238" s="11" t="e">
        <f t="shared" si="48"/>
        <v>#DIV/0!</v>
      </c>
    </row>
    <row r="239" spans="1:28" x14ac:dyDescent="0.3">
      <c r="A239" s="6">
        <v>45275</v>
      </c>
      <c r="B239" s="35">
        <v>28.921789803466595</v>
      </c>
      <c r="C239" s="35">
        <v>3.3231597124613543</v>
      </c>
      <c r="D239" s="3">
        <v>9338449.7820873559</v>
      </c>
      <c r="E239" s="3">
        <v>4340323.6708290456</v>
      </c>
      <c r="F239" s="3">
        <v>2665408.5279583596</v>
      </c>
      <c r="G239" s="65">
        <v>1225</v>
      </c>
      <c r="H239" s="35">
        <v>86.593333333333348</v>
      </c>
      <c r="I239" s="3">
        <v>862.15</v>
      </c>
      <c r="J239" s="3">
        <v>7.3500339359734665</v>
      </c>
      <c r="K239" s="3">
        <v>5.2833333333333332</v>
      </c>
      <c r="L239" s="35">
        <v>4951461</v>
      </c>
      <c r="M239" s="76">
        <v>-81019.787391651305</v>
      </c>
      <c r="N239" s="76">
        <v>65908258.587842777</v>
      </c>
      <c r="O239" s="76">
        <f t="shared" si="49"/>
        <v>0.17835094413379998</v>
      </c>
      <c r="P239" s="35">
        <f t="shared" si="44"/>
        <v>2.0667006026401333</v>
      </c>
      <c r="Q239" s="78">
        <f t="shared" si="40"/>
        <v>7.512656389488237E-2</v>
      </c>
      <c r="R239" s="76">
        <f t="shared" si="41"/>
        <v>0.1416886135694366</v>
      </c>
      <c r="S239" s="76">
        <f t="shared" si="42"/>
        <v>6.5854018355594179E-2</v>
      </c>
      <c r="T239" s="76">
        <f t="shared" si="43"/>
        <v>4.0441191818258906E-2</v>
      </c>
      <c r="U239" s="76">
        <v>1119325.7651011362</v>
      </c>
      <c r="V239" s="76">
        <v>-0.65355130507319803</v>
      </c>
      <c r="W239" s="3">
        <f t="shared" si="50"/>
        <v>0</v>
      </c>
      <c r="X239" s="3">
        <f t="shared" si="51"/>
        <v>0</v>
      </c>
      <c r="Y239" s="11">
        <f t="shared" si="45"/>
        <v>0</v>
      </c>
      <c r="Z239" s="11">
        <f t="shared" si="46"/>
        <v>1.6983088145308748E-2</v>
      </c>
      <c r="AA239" s="11">
        <f t="shared" si="47"/>
        <v>0.67053439321850683</v>
      </c>
      <c r="AB239" s="11" t="e">
        <f t="shared" si="48"/>
        <v>#DIV/0!</v>
      </c>
    </row>
    <row r="240" spans="1:28" x14ac:dyDescent="0.3">
      <c r="A240" s="6">
        <v>45278</v>
      </c>
      <c r="B240" s="35">
        <v>28.921789803466595</v>
      </c>
      <c r="C240" s="35">
        <v>3.3231597124613543</v>
      </c>
      <c r="D240" s="3">
        <v>9338449.7820873559</v>
      </c>
      <c r="E240" s="3">
        <v>4340323.6708290456</v>
      </c>
      <c r="F240" s="3">
        <v>2665408.5279583596</v>
      </c>
      <c r="G240" s="65">
        <v>1225</v>
      </c>
      <c r="H240" s="35">
        <v>86.593333333333348</v>
      </c>
      <c r="I240" s="3">
        <v>855.84</v>
      </c>
      <c r="J240" s="3">
        <v>7.3500339359734665</v>
      </c>
      <c r="K240" s="3">
        <v>5.2833333333333332</v>
      </c>
      <c r="L240" s="35">
        <v>4951461</v>
      </c>
      <c r="M240" s="76">
        <v>-81019.787391651305</v>
      </c>
      <c r="N240" s="76">
        <v>65908258.587842777</v>
      </c>
      <c r="O240" s="76">
        <f t="shared" si="49"/>
        <v>0.17835094413379998</v>
      </c>
      <c r="P240" s="35">
        <f t="shared" si="44"/>
        <v>2.0667006026401333</v>
      </c>
      <c r="Q240" s="78">
        <f t="shared" si="40"/>
        <v>7.512656389488237E-2</v>
      </c>
      <c r="R240" s="76">
        <f t="shared" si="41"/>
        <v>0.1416886135694366</v>
      </c>
      <c r="S240" s="76">
        <f t="shared" si="42"/>
        <v>6.5854018355594179E-2</v>
      </c>
      <c r="T240" s="76">
        <f t="shared" si="43"/>
        <v>4.0441191818258906E-2</v>
      </c>
      <c r="U240" s="76">
        <v>1119325.7651011362</v>
      </c>
      <c r="V240" s="76">
        <v>-0.65355130507319803</v>
      </c>
      <c r="W240" s="3">
        <f t="shared" si="50"/>
        <v>0</v>
      </c>
      <c r="X240" s="3">
        <f t="shared" si="51"/>
        <v>0</v>
      </c>
      <c r="Y240" s="11">
        <f t="shared" si="45"/>
        <v>0</v>
      </c>
      <c r="Z240" s="11">
        <f t="shared" si="46"/>
        <v>1.6983088145308748E-2</v>
      </c>
      <c r="AA240" s="11">
        <f t="shared" si="47"/>
        <v>0.67053439321850683</v>
      </c>
      <c r="AB240" s="11" t="e">
        <f t="shared" si="48"/>
        <v>#DIV/0!</v>
      </c>
    </row>
    <row r="241" spans="1:28" x14ac:dyDescent="0.3">
      <c r="A241" s="6">
        <v>45279</v>
      </c>
      <c r="B241" s="35">
        <v>28.921789803466595</v>
      </c>
      <c r="C241" s="35">
        <v>3.3231597124613543</v>
      </c>
      <c r="D241" s="3">
        <v>9338449.7820873559</v>
      </c>
      <c r="E241" s="3">
        <v>4340323.6708290456</v>
      </c>
      <c r="F241" s="3">
        <v>2665408.5279583596</v>
      </c>
      <c r="G241" s="65">
        <v>1225</v>
      </c>
      <c r="H241" s="35">
        <v>86.593333333333348</v>
      </c>
      <c r="I241" s="3">
        <v>844.85</v>
      </c>
      <c r="J241" s="3">
        <v>7.3500339359734665</v>
      </c>
      <c r="K241" s="3">
        <v>5.2833333333333332</v>
      </c>
      <c r="L241" s="35">
        <v>4951461</v>
      </c>
      <c r="M241" s="76">
        <v>-81019.787391651305</v>
      </c>
      <c r="N241" s="76">
        <v>65908258.587842777</v>
      </c>
      <c r="O241" s="76">
        <f t="shared" si="49"/>
        <v>0.17835094413379998</v>
      </c>
      <c r="P241" s="35">
        <f t="shared" si="44"/>
        <v>2.0667006026401333</v>
      </c>
      <c r="Q241" s="78">
        <f t="shared" si="40"/>
        <v>7.512656389488237E-2</v>
      </c>
      <c r="R241" s="76">
        <f t="shared" si="41"/>
        <v>0.1416886135694366</v>
      </c>
      <c r="S241" s="76">
        <f t="shared" si="42"/>
        <v>6.5854018355594179E-2</v>
      </c>
      <c r="T241" s="76">
        <f t="shared" si="43"/>
        <v>4.0441191818258906E-2</v>
      </c>
      <c r="U241" s="76">
        <v>1119325.7651011362</v>
      </c>
      <c r="V241" s="76">
        <v>-0.65355130507319803</v>
      </c>
      <c r="W241" s="3">
        <f t="shared" si="50"/>
        <v>0</v>
      </c>
      <c r="X241" s="3">
        <f t="shared" si="51"/>
        <v>0</v>
      </c>
      <c r="Y241" s="11">
        <f t="shared" si="45"/>
        <v>0</v>
      </c>
      <c r="Z241" s="11">
        <f t="shared" si="46"/>
        <v>1.6983088145308748E-2</v>
      </c>
      <c r="AA241" s="11">
        <f t="shared" si="47"/>
        <v>0.67053439321850683</v>
      </c>
      <c r="AB241" s="11" t="e">
        <f t="shared" si="48"/>
        <v>#DIV/0!</v>
      </c>
    </row>
    <row r="242" spans="1:28" x14ac:dyDescent="0.3">
      <c r="A242" s="6">
        <v>45280</v>
      </c>
      <c r="B242" s="35">
        <v>28.921789803466595</v>
      </c>
      <c r="C242" s="35">
        <v>3.3231597124613543</v>
      </c>
      <c r="D242" s="3">
        <v>9338449.7820873559</v>
      </c>
      <c r="E242" s="3">
        <v>4340323.6708290456</v>
      </c>
      <c r="F242" s="3">
        <v>2665408.5279583596</v>
      </c>
      <c r="G242" s="65">
        <v>1225</v>
      </c>
      <c r="H242" s="35">
        <v>86.593333333333348</v>
      </c>
      <c r="I242" s="3">
        <v>906.39</v>
      </c>
      <c r="J242" s="3">
        <v>7.3500339359734665</v>
      </c>
      <c r="K242" s="3">
        <v>5.2833333333333332</v>
      </c>
      <c r="L242" s="35">
        <v>4951461</v>
      </c>
      <c r="M242" s="76">
        <v>-81019.787391651305</v>
      </c>
      <c r="N242" s="76">
        <v>65908258.587842777</v>
      </c>
      <c r="O242" s="76">
        <f t="shared" si="49"/>
        <v>0.17835094413379998</v>
      </c>
      <c r="P242" s="35">
        <f t="shared" si="44"/>
        <v>2.0667006026401333</v>
      </c>
      <c r="Q242" s="78">
        <f t="shared" si="40"/>
        <v>7.512656389488237E-2</v>
      </c>
      <c r="R242" s="76">
        <f t="shared" si="41"/>
        <v>0.1416886135694366</v>
      </c>
      <c r="S242" s="76">
        <f t="shared" si="42"/>
        <v>6.5854018355594179E-2</v>
      </c>
      <c r="T242" s="76">
        <f t="shared" si="43"/>
        <v>4.0441191818258906E-2</v>
      </c>
      <c r="U242" s="76">
        <v>1119325.7651011362</v>
      </c>
      <c r="V242" s="76">
        <v>-0.65355130507319803</v>
      </c>
      <c r="W242" s="3">
        <f t="shared" si="50"/>
        <v>0</v>
      </c>
      <c r="X242" s="3">
        <f t="shared" si="51"/>
        <v>0</v>
      </c>
      <c r="Y242" s="11">
        <f t="shared" si="45"/>
        <v>0</v>
      </c>
      <c r="Z242" s="11">
        <f t="shared" si="46"/>
        <v>1.6983088145308748E-2</v>
      </c>
      <c r="AA242" s="11">
        <f t="shared" si="47"/>
        <v>0.67053439321850683</v>
      </c>
      <c r="AB242" s="11" t="e">
        <f t="shared" si="48"/>
        <v>#DIV/0!</v>
      </c>
    </row>
    <row r="243" spans="1:28" x14ac:dyDescent="0.3">
      <c r="A243" s="6">
        <v>45281</v>
      </c>
      <c r="B243" s="35">
        <v>28.921789803466595</v>
      </c>
      <c r="C243" s="35">
        <v>3.3231597124613543</v>
      </c>
      <c r="D243" s="3">
        <v>9338449.7820873559</v>
      </c>
      <c r="E243" s="3">
        <v>4340323.6708290456</v>
      </c>
      <c r="F243" s="3">
        <v>2665408.5279583596</v>
      </c>
      <c r="G243" s="65">
        <v>1225</v>
      </c>
      <c r="H243" s="35">
        <v>86.593333333333348</v>
      </c>
      <c r="I243" s="3">
        <v>841.41</v>
      </c>
      <c r="J243" s="3">
        <v>7.3500339359734665</v>
      </c>
      <c r="K243" s="3">
        <v>5.2833333333333332</v>
      </c>
      <c r="L243" s="35">
        <v>4951461</v>
      </c>
      <c r="M243" s="76">
        <v>-81019.787391651305</v>
      </c>
      <c r="N243" s="76">
        <v>65908258.587842777</v>
      </c>
      <c r="O243" s="76">
        <f t="shared" si="49"/>
        <v>0.17835094413379998</v>
      </c>
      <c r="P243" s="35">
        <f t="shared" si="44"/>
        <v>2.0667006026401333</v>
      </c>
      <c r="Q243" s="78">
        <f t="shared" si="40"/>
        <v>7.512656389488237E-2</v>
      </c>
      <c r="R243" s="76">
        <f t="shared" si="41"/>
        <v>0.1416886135694366</v>
      </c>
      <c r="S243" s="76">
        <f t="shared" si="42"/>
        <v>6.5854018355594179E-2</v>
      </c>
      <c r="T243" s="76">
        <f t="shared" si="43"/>
        <v>4.0441191818258906E-2</v>
      </c>
      <c r="U243" s="76">
        <v>1119325.7651011362</v>
      </c>
      <c r="V243" s="76">
        <v>-0.65355130507319803</v>
      </c>
      <c r="W243" s="3">
        <f t="shared" si="50"/>
        <v>0</v>
      </c>
      <c r="X243" s="3">
        <f t="shared" si="51"/>
        <v>0</v>
      </c>
      <c r="Y243" s="11">
        <f t="shared" si="45"/>
        <v>0</v>
      </c>
      <c r="Z243" s="11">
        <f t="shared" si="46"/>
        <v>1.6983088145308748E-2</v>
      </c>
      <c r="AA243" s="11">
        <f t="shared" si="47"/>
        <v>0.67053439321850683</v>
      </c>
      <c r="AB243" s="11" t="e">
        <f t="shared" si="48"/>
        <v>#DIV/0!</v>
      </c>
    </row>
    <row r="244" spans="1:28" x14ac:dyDescent="0.3">
      <c r="A244" s="6">
        <v>45282</v>
      </c>
      <c r="B244" s="35">
        <v>28.921789803466595</v>
      </c>
      <c r="C244" s="35">
        <v>3.3231597124613543</v>
      </c>
      <c r="D244" s="3">
        <v>9338449.7820873559</v>
      </c>
      <c r="E244" s="3">
        <v>4340323.6708290456</v>
      </c>
      <c r="F244" s="3">
        <v>2665408.5279583596</v>
      </c>
      <c r="G244" s="65">
        <v>1200</v>
      </c>
      <c r="H244" s="35">
        <v>86.593333333333348</v>
      </c>
      <c r="I244" s="3">
        <v>1039.6500000000001</v>
      </c>
      <c r="J244" s="3">
        <v>7.3500339359734665</v>
      </c>
      <c r="K244" s="3">
        <v>5.2833333333333332</v>
      </c>
      <c r="L244" s="35">
        <v>4951461</v>
      </c>
      <c r="M244" s="76">
        <v>-81019.787391651305</v>
      </c>
      <c r="N244" s="76">
        <v>65908258.587842777</v>
      </c>
      <c r="O244" s="76">
        <f t="shared" si="49"/>
        <v>0.17835094413379998</v>
      </c>
      <c r="P244" s="35">
        <f t="shared" si="44"/>
        <v>2.0667006026401333</v>
      </c>
      <c r="Q244" s="78">
        <f t="shared" si="40"/>
        <v>7.512656389488237E-2</v>
      </c>
      <c r="R244" s="76">
        <f t="shared" si="41"/>
        <v>0.1416886135694366</v>
      </c>
      <c r="S244" s="76">
        <f t="shared" si="42"/>
        <v>6.5854018355594179E-2</v>
      </c>
      <c r="T244" s="76">
        <f t="shared" si="43"/>
        <v>4.0441191818258906E-2</v>
      </c>
      <c r="U244" s="76">
        <v>1119325.7651011362</v>
      </c>
      <c r="V244" s="76">
        <v>-0.65355130507319803</v>
      </c>
      <c r="W244" s="3">
        <f t="shared" si="50"/>
        <v>0</v>
      </c>
      <c r="X244" s="3">
        <f t="shared" si="51"/>
        <v>0</v>
      </c>
      <c r="Y244" s="11">
        <f t="shared" si="45"/>
        <v>0</v>
      </c>
      <c r="Z244" s="11">
        <f t="shared" si="46"/>
        <v>1.6983088145308748E-2</v>
      </c>
      <c r="AA244" s="11">
        <f t="shared" si="47"/>
        <v>0.67053439321850683</v>
      </c>
      <c r="AB244" s="11" t="e">
        <f t="shared" si="48"/>
        <v>#DIV/0!</v>
      </c>
    </row>
    <row r="245" spans="1:28" x14ac:dyDescent="0.3">
      <c r="A245" s="6">
        <v>45287</v>
      </c>
      <c r="B245" s="35">
        <v>28.921789803466595</v>
      </c>
      <c r="C245" s="35">
        <v>3.3231597124613543</v>
      </c>
      <c r="D245" s="3">
        <v>9338449.7820873559</v>
      </c>
      <c r="E245" s="3">
        <v>4340323.6708290456</v>
      </c>
      <c r="F245" s="3">
        <v>2665408.5279583596</v>
      </c>
      <c r="G245" s="65">
        <v>1200</v>
      </c>
      <c r="H245" s="35">
        <v>86.593333333333348</v>
      </c>
      <c r="I245" s="3">
        <v>896.61</v>
      </c>
      <c r="J245" s="3">
        <v>7.3500339359734665</v>
      </c>
      <c r="K245" s="3">
        <v>5.2833333333333332</v>
      </c>
      <c r="L245" s="35">
        <v>4951461</v>
      </c>
      <c r="M245" s="76">
        <v>-81019.787391651305</v>
      </c>
      <c r="N245" s="76">
        <v>65908258.587842777</v>
      </c>
      <c r="O245" s="76">
        <f t="shared" si="49"/>
        <v>0.17835094413379998</v>
      </c>
      <c r="P245" s="35">
        <f t="shared" si="44"/>
        <v>2.0667006026401333</v>
      </c>
      <c r="Q245" s="78">
        <f t="shared" si="40"/>
        <v>7.512656389488237E-2</v>
      </c>
      <c r="R245" s="76">
        <f t="shared" si="41"/>
        <v>0.1416886135694366</v>
      </c>
      <c r="S245" s="76">
        <f t="shared" si="42"/>
        <v>6.5854018355594179E-2</v>
      </c>
      <c r="T245" s="76">
        <f t="shared" si="43"/>
        <v>4.0441191818258906E-2</v>
      </c>
      <c r="U245" s="76">
        <v>1119325.7651011362</v>
      </c>
      <c r="V245" s="76">
        <v>-0.65355130507319803</v>
      </c>
      <c r="W245" s="3">
        <f t="shared" si="50"/>
        <v>0</v>
      </c>
      <c r="X245" s="3">
        <f t="shared" si="51"/>
        <v>0</v>
      </c>
      <c r="Y245" s="11">
        <f t="shared" si="45"/>
        <v>0</v>
      </c>
      <c r="Z245" s="11">
        <f t="shared" si="46"/>
        <v>1.6983088145308748E-2</v>
      </c>
      <c r="AA245" s="11">
        <f t="shared" si="47"/>
        <v>0.67053439321850683</v>
      </c>
      <c r="AB245" s="11" t="e">
        <f t="shared" si="48"/>
        <v>#DIV/0!</v>
      </c>
    </row>
    <row r="246" spans="1:28" x14ac:dyDescent="0.3">
      <c r="A246" s="6">
        <v>45288</v>
      </c>
      <c r="B246" s="35">
        <v>28.921789803466595</v>
      </c>
      <c r="C246" s="35">
        <v>3.3231597124613543</v>
      </c>
      <c r="D246" s="3">
        <v>9338449.7820873559</v>
      </c>
      <c r="E246" s="3">
        <v>4340323.6708290456</v>
      </c>
      <c r="F246" s="3">
        <v>2665408.5279583596</v>
      </c>
      <c r="G246" s="65">
        <v>1210</v>
      </c>
      <c r="H246" s="35">
        <v>86.593333333333348</v>
      </c>
      <c r="I246" s="3">
        <v>882.03</v>
      </c>
      <c r="J246" s="3">
        <v>7.3500339359734665</v>
      </c>
      <c r="K246" s="3">
        <v>5.2833333333333332</v>
      </c>
      <c r="L246" s="35">
        <v>4951461</v>
      </c>
      <c r="M246" s="76">
        <v>-81019.787391651305</v>
      </c>
      <c r="N246" s="76">
        <v>65908258.587842777</v>
      </c>
      <c r="O246" s="76">
        <f t="shared" si="49"/>
        <v>0.17835094413379998</v>
      </c>
      <c r="P246" s="35">
        <f t="shared" si="44"/>
        <v>2.0667006026401333</v>
      </c>
      <c r="Q246" s="78">
        <f t="shared" si="40"/>
        <v>7.512656389488237E-2</v>
      </c>
      <c r="R246" s="76">
        <f t="shared" si="41"/>
        <v>0.1416886135694366</v>
      </c>
      <c r="S246" s="76">
        <f t="shared" si="42"/>
        <v>6.5854018355594179E-2</v>
      </c>
      <c r="T246" s="76">
        <f t="shared" si="43"/>
        <v>4.0441191818258906E-2</v>
      </c>
      <c r="U246" s="76">
        <v>1119325.7651011362</v>
      </c>
      <c r="V246" s="76">
        <v>-0.65355130507319803</v>
      </c>
      <c r="W246" s="3">
        <f t="shared" si="50"/>
        <v>0</v>
      </c>
      <c r="X246" s="3">
        <f t="shared" si="51"/>
        <v>0</v>
      </c>
      <c r="Y246" s="11">
        <f t="shared" si="45"/>
        <v>0</v>
      </c>
      <c r="Z246" s="11">
        <f t="shared" si="46"/>
        <v>1.6983088145308748E-2</v>
      </c>
      <c r="AA246" s="11">
        <f t="shared" si="47"/>
        <v>0.67053439321850683</v>
      </c>
      <c r="AB246" s="11" t="e">
        <f t="shared" si="48"/>
        <v>#DIV/0!</v>
      </c>
    </row>
    <row r="247" spans="1:28" x14ac:dyDescent="0.3">
      <c r="A247" s="6">
        <v>45289</v>
      </c>
      <c r="B247" s="35">
        <v>28.921789803466595</v>
      </c>
      <c r="C247" s="35">
        <v>3.3231597124613543</v>
      </c>
      <c r="D247" s="3">
        <v>9338449.7820873559</v>
      </c>
      <c r="E247" s="3">
        <v>4340323.6708290456</v>
      </c>
      <c r="F247" s="3">
        <v>2665408.5279583596</v>
      </c>
      <c r="G247" s="65">
        <v>1210</v>
      </c>
      <c r="H247" s="35">
        <v>86.593333333333348</v>
      </c>
      <c r="I247" s="3">
        <v>899.89</v>
      </c>
      <c r="J247" s="3">
        <v>7.3500339359734665</v>
      </c>
      <c r="K247" s="3">
        <v>5.2833333333333332</v>
      </c>
      <c r="L247" s="35">
        <v>4951461</v>
      </c>
      <c r="M247" s="76">
        <v>-81019.787391651305</v>
      </c>
      <c r="N247" s="76">
        <v>65908258.587842777</v>
      </c>
      <c r="O247" s="76">
        <f t="shared" si="49"/>
        <v>0.17835094413379998</v>
      </c>
      <c r="P247" s="35">
        <f t="shared" si="44"/>
        <v>2.0667006026401333</v>
      </c>
      <c r="Q247" s="78">
        <f t="shared" si="40"/>
        <v>7.512656389488237E-2</v>
      </c>
      <c r="R247" s="76">
        <f t="shared" si="41"/>
        <v>0.1416886135694366</v>
      </c>
      <c r="S247" s="76">
        <f t="shared" si="42"/>
        <v>6.5854018355594179E-2</v>
      </c>
      <c r="T247" s="76">
        <f t="shared" si="43"/>
        <v>4.0441191818258906E-2</v>
      </c>
      <c r="U247" s="76">
        <v>1119325.7651011362</v>
      </c>
      <c r="V247" s="76">
        <v>-0.65355130507319803</v>
      </c>
      <c r="W247" s="3">
        <f t="shared" si="50"/>
        <v>0</v>
      </c>
      <c r="X247" s="3">
        <f t="shared" si="51"/>
        <v>0</v>
      </c>
      <c r="Y247" s="11">
        <f t="shared" si="45"/>
        <v>0</v>
      </c>
      <c r="Z247" s="11">
        <f t="shared" si="46"/>
        <v>1.6983088145308748E-2</v>
      </c>
      <c r="AA247" s="11">
        <f t="shared" si="47"/>
        <v>0.67053439321850683</v>
      </c>
      <c r="AB247" s="11" t="e">
        <f t="shared" si="48"/>
        <v>#DIV/0!</v>
      </c>
    </row>
    <row r="248" spans="1:28" x14ac:dyDescent="0.3">
      <c r="A248" s="6">
        <v>45293</v>
      </c>
      <c r="B248" s="35">
        <v>29.899058738813608</v>
      </c>
      <c r="C248" s="35">
        <v>3.1059809026621865</v>
      </c>
      <c r="D248" s="3">
        <v>29739769.63757962</v>
      </c>
      <c r="E248" s="3">
        <v>4755080.1237612767</v>
      </c>
      <c r="F248" s="3">
        <v>3826004.5750125684</v>
      </c>
      <c r="G248" s="65">
        <v>1220</v>
      </c>
      <c r="H248" s="35">
        <v>85.686666666666667</v>
      </c>
      <c r="I248" s="3">
        <v>991</v>
      </c>
      <c r="J248" s="3">
        <v>12.628329754194903</v>
      </c>
      <c r="K248" s="3">
        <v>5.2333333333333334</v>
      </c>
      <c r="L248" s="35">
        <v>5554013</v>
      </c>
      <c r="M248" s="76">
        <v>-81019.787391651305</v>
      </c>
      <c r="N248" s="76">
        <v>58855142.273804985</v>
      </c>
      <c r="O248" s="76">
        <f t="shared" si="49"/>
        <v>0.19972426692422032</v>
      </c>
      <c r="P248" s="35">
        <f t="shared" ref="P248:P311" si="52">J248-K248</f>
        <v>7.3949964208615695</v>
      </c>
      <c r="Q248" s="78">
        <f t="shared" si="40"/>
        <v>9.4367506141803323E-2</v>
      </c>
      <c r="R248" s="76">
        <f t="shared" si="41"/>
        <v>0.50530452376148749</v>
      </c>
      <c r="S248" s="76">
        <f t="shared" si="42"/>
        <v>8.079294246949173E-2</v>
      </c>
      <c r="T248" s="76">
        <f t="shared" si="43"/>
        <v>6.500714172456315E-2</v>
      </c>
      <c r="U248" s="76">
        <v>1119325.7651011362</v>
      </c>
      <c r="V248" s="76">
        <v>-0.786108811757526</v>
      </c>
      <c r="W248" s="3">
        <f t="shared" si="50"/>
        <v>0.94383138216170992</v>
      </c>
      <c r="X248" s="3">
        <f t="shared" si="51"/>
        <v>4.3007151940309987</v>
      </c>
      <c r="Y248" s="11">
        <f t="shared" si="45"/>
        <v>0.35538469073412515</v>
      </c>
      <c r="Z248" s="11">
        <f t="shared" si="46"/>
        <v>1.901831720827088E-2</v>
      </c>
      <c r="AA248" s="11">
        <f t="shared" si="47"/>
        <v>0.80512712896579686</v>
      </c>
      <c r="AB248" s="11">
        <f t="shared" si="48"/>
        <v>2.2655087570109727</v>
      </c>
    </row>
    <row r="249" spans="1:28" x14ac:dyDescent="0.3">
      <c r="A249" s="6">
        <v>45294</v>
      </c>
      <c r="B249" s="35">
        <v>29.899058738813608</v>
      </c>
      <c r="C249" s="35">
        <v>3.1059809026621865</v>
      </c>
      <c r="D249" s="3">
        <v>29739769.63757962</v>
      </c>
      <c r="E249" s="3">
        <v>4755080.1237612767</v>
      </c>
      <c r="F249" s="3">
        <v>3826004.5750125684</v>
      </c>
      <c r="G249" s="65">
        <v>1220</v>
      </c>
      <c r="H249" s="35">
        <v>85.686666666666667</v>
      </c>
      <c r="I249" s="3">
        <v>845.5</v>
      </c>
      <c r="J249" s="3">
        <v>12.628329754194903</v>
      </c>
      <c r="K249" s="3">
        <v>5.2333333333333334</v>
      </c>
      <c r="L249" s="35">
        <v>5554013</v>
      </c>
      <c r="M249" s="76">
        <v>-81019.787391651305</v>
      </c>
      <c r="N249" s="76">
        <v>58855142.273804985</v>
      </c>
      <c r="O249" s="76">
        <f t="shared" si="49"/>
        <v>0.19972426692422032</v>
      </c>
      <c r="P249" s="35">
        <f t="shared" si="52"/>
        <v>7.3949964208615695</v>
      </c>
      <c r="Q249" s="78">
        <f t="shared" si="40"/>
        <v>9.4367506141803323E-2</v>
      </c>
      <c r="R249" s="76">
        <f t="shared" si="41"/>
        <v>0.50530452376148749</v>
      </c>
      <c r="S249" s="76">
        <f t="shared" si="42"/>
        <v>8.079294246949173E-2</v>
      </c>
      <c r="T249" s="76">
        <f t="shared" si="43"/>
        <v>6.500714172456315E-2</v>
      </c>
      <c r="U249" s="76">
        <v>1119325.7651011362</v>
      </c>
      <c r="V249" s="76">
        <v>-0.786108811757526</v>
      </c>
      <c r="W249" s="3">
        <f t="shared" si="50"/>
        <v>0</v>
      </c>
      <c r="X249" s="3">
        <f t="shared" si="51"/>
        <v>0</v>
      </c>
      <c r="Y249" s="11">
        <f t="shared" si="45"/>
        <v>0</v>
      </c>
      <c r="Z249" s="11">
        <f t="shared" si="46"/>
        <v>1.901831720827088E-2</v>
      </c>
      <c r="AA249" s="11">
        <f t="shared" si="47"/>
        <v>0.80512712896579686</v>
      </c>
      <c r="AB249" s="11" t="e">
        <f t="shared" si="48"/>
        <v>#DIV/0!</v>
      </c>
    </row>
    <row r="250" spans="1:28" x14ac:dyDescent="0.3">
      <c r="A250" s="6">
        <v>45295</v>
      </c>
      <c r="B250" s="35">
        <v>29.899058738813608</v>
      </c>
      <c r="C250" s="35">
        <v>3.1059809026621865</v>
      </c>
      <c r="D250" s="3">
        <v>29739769.63757962</v>
      </c>
      <c r="E250" s="3">
        <v>4755080.1237612767</v>
      </c>
      <c r="F250" s="3">
        <v>3826004.5750125684</v>
      </c>
      <c r="G250" s="65">
        <v>1230</v>
      </c>
      <c r="H250" s="35">
        <v>85.686666666666667</v>
      </c>
      <c r="I250" s="3">
        <v>886</v>
      </c>
      <c r="J250" s="3">
        <v>12.628329754194903</v>
      </c>
      <c r="K250" s="3">
        <v>5.2333333333333334</v>
      </c>
      <c r="L250" s="35">
        <v>5554013</v>
      </c>
      <c r="M250" s="76">
        <v>-81019.787391651305</v>
      </c>
      <c r="N250" s="76">
        <v>58855142.273804985</v>
      </c>
      <c r="O250" s="76">
        <f t="shared" si="49"/>
        <v>0.19972426692422032</v>
      </c>
      <c r="P250" s="35">
        <f t="shared" si="52"/>
        <v>7.3949964208615695</v>
      </c>
      <c r="Q250" s="78">
        <f t="shared" ref="Q250:Q313" si="53">L250/N250</f>
        <v>9.4367506141803323E-2</v>
      </c>
      <c r="R250" s="76">
        <f t="shared" ref="R250:R313" si="54">D250/N250</f>
        <v>0.50530452376148749</v>
      </c>
      <c r="S250" s="76">
        <f t="shared" ref="S250:S313" si="55">E250/N250</f>
        <v>8.079294246949173E-2</v>
      </c>
      <c r="T250" s="76">
        <f t="shared" ref="T250:T313" si="56">F250/N250</f>
        <v>6.500714172456315E-2</v>
      </c>
      <c r="U250" s="76">
        <v>1119325.7651011362</v>
      </c>
      <c r="V250" s="76">
        <v>-0.786108811757526</v>
      </c>
      <c r="W250" s="3">
        <f t="shared" si="50"/>
        <v>0</v>
      </c>
      <c r="X250" s="3">
        <f t="shared" si="51"/>
        <v>0</v>
      </c>
      <c r="Y250" s="11">
        <f t="shared" si="45"/>
        <v>0</v>
      </c>
      <c r="Z250" s="11">
        <f t="shared" si="46"/>
        <v>1.901831720827088E-2</v>
      </c>
      <c r="AA250" s="11">
        <f t="shared" si="47"/>
        <v>0.80512712896579686</v>
      </c>
      <c r="AB250" s="11" t="e">
        <f t="shared" si="48"/>
        <v>#DIV/0!</v>
      </c>
    </row>
    <row r="251" spans="1:28" x14ac:dyDescent="0.3">
      <c r="A251" s="6">
        <v>45296</v>
      </c>
      <c r="B251" s="35">
        <v>29.899058738813608</v>
      </c>
      <c r="C251" s="35">
        <v>3.1059809026621865</v>
      </c>
      <c r="D251" s="3">
        <v>29739769.63757962</v>
      </c>
      <c r="E251" s="3">
        <v>4755080.1237612767</v>
      </c>
      <c r="F251" s="3">
        <v>3826004.5750125684</v>
      </c>
      <c r="G251" s="65">
        <v>1230</v>
      </c>
      <c r="H251" s="35">
        <v>85.686666666666667</v>
      </c>
      <c r="I251" s="3">
        <v>906</v>
      </c>
      <c r="J251" s="3">
        <v>12.628329754194903</v>
      </c>
      <c r="K251" s="3">
        <v>5.2333333333333334</v>
      </c>
      <c r="L251" s="35">
        <v>5554013</v>
      </c>
      <c r="M251" s="76">
        <v>-81019.787391651305</v>
      </c>
      <c r="N251" s="76">
        <v>58855142.273804985</v>
      </c>
      <c r="O251" s="76">
        <f t="shared" si="49"/>
        <v>0.19972426692422032</v>
      </c>
      <c r="P251" s="35">
        <f t="shared" si="52"/>
        <v>7.3949964208615695</v>
      </c>
      <c r="Q251" s="78">
        <f t="shared" si="53"/>
        <v>9.4367506141803323E-2</v>
      </c>
      <c r="R251" s="76">
        <f t="shared" si="54"/>
        <v>0.50530452376148749</v>
      </c>
      <c r="S251" s="76">
        <f t="shared" si="55"/>
        <v>8.079294246949173E-2</v>
      </c>
      <c r="T251" s="76">
        <f t="shared" si="56"/>
        <v>6.500714172456315E-2</v>
      </c>
      <c r="U251" s="76">
        <v>1119325.7651011362</v>
      </c>
      <c r="V251" s="76">
        <v>-0.786108811757526</v>
      </c>
      <c r="W251" s="3">
        <f t="shared" si="50"/>
        <v>0</v>
      </c>
      <c r="X251" s="3">
        <f t="shared" si="51"/>
        <v>0</v>
      </c>
      <c r="Y251" s="11">
        <f t="shared" si="45"/>
        <v>0</v>
      </c>
      <c r="Z251" s="11">
        <f t="shared" si="46"/>
        <v>1.901831720827088E-2</v>
      </c>
      <c r="AA251" s="11">
        <f t="shared" si="47"/>
        <v>0.80512712896579686</v>
      </c>
      <c r="AB251" s="11" t="e">
        <f t="shared" si="48"/>
        <v>#DIV/0!</v>
      </c>
    </row>
    <row r="252" spans="1:28" x14ac:dyDescent="0.3">
      <c r="A252" s="6">
        <v>45299</v>
      </c>
      <c r="B252" s="35">
        <v>29.899058738813608</v>
      </c>
      <c r="C252" s="35">
        <v>3.1059809026621865</v>
      </c>
      <c r="D252" s="3">
        <v>29739769.63757962</v>
      </c>
      <c r="E252" s="3">
        <v>4755080.1237612767</v>
      </c>
      <c r="F252" s="3">
        <v>3826004.5750125684</v>
      </c>
      <c r="G252" s="65">
        <v>1240</v>
      </c>
      <c r="H252" s="35">
        <v>85.686666666666667</v>
      </c>
      <c r="I252" s="3">
        <v>885</v>
      </c>
      <c r="J252" s="3">
        <v>12.628329754194903</v>
      </c>
      <c r="K252" s="3">
        <v>5.2333333333333334</v>
      </c>
      <c r="L252" s="35">
        <v>5554013</v>
      </c>
      <c r="M252" s="76">
        <v>-81019.787391651305</v>
      </c>
      <c r="N252" s="76">
        <v>58855142.273804985</v>
      </c>
      <c r="O252" s="76">
        <f t="shared" si="49"/>
        <v>0.19972426692422032</v>
      </c>
      <c r="P252" s="35">
        <f t="shared" si="52"/>
        <v>7.3949964208615695</v>
      </c>
      <c r="Q252" s="78">
        <f t="shared" si="53"/>
        <v>9.4367506141803323E-2</v>
      </c>
      <c r="R252" s="76">
        <f t="shared" si="54"/>
        <v>0.50530452376148749</v>
      </c>
      <c r="S252" s="76">
        <f t="shared" si="55"/>
        <v>8.079294246949173E-2</v>
      </c>
      <c r="T252" s="76">
        <f t="shared" si="56"/>
        <v>6.500714172456315E-2</v>
      </c>
      <c r="U252" s="76">
        <v>1119325.7651011362</v>
      </c>
      <c r="V252" s="76">
        <v>-0.786108811757526</v>
      </c>
      <c r="W252" s="3">
        <f t="shared" si="50"/>
        <v>0</v>
      </c>
      <c r="X252" s="3">
        <f t="shared" si="51"/>
        <v>0</v>
      </c>
      <c r="Y252" s="11">
        <f t="shared" si="45"/>
        <v>0</v>
      </c>
      <c r="Z252" s="11">
        <f t="shared" si="46"/>
        <v>1.901831720827088E-2</v>
      </c>
      <c r="AA252" s="11">
        <f t="shared" si="47"/>
        <v>0.80512712896579686</v>
      </c>
      <c r="AB252" s="11" t="e">
        <f t="shared" si="48"/>
        <v>#DIV/0!</v>
      </c>
    </row>
    <row r="253" spans="1:28" x14ac:dyDescent="0.3">
      <c r="A253" s="6">
        <v>45300</v>
      </c>
      <c r="B253" s="35">
        <v>29.899058738813608</v>
      </c>
      <c r="C253" s="35">
        <v>3.1059809026621865</v>
      </c>
      <c r="D253" s="3">
        <v>29739769.63757962</v>
      </c>
      <c r="E253" s="3">
        <v>4755080.1237612767</v>
      </c>
      <c r="F253" s="3">
        <v>3826004.5750125684</v>
      </c>
      <c r="G253" s="65">
        <v>1240</v>
      </c>
      <c r="H253" s="35">
        <v>85.686666666666667</v>
      </c>
      <c r="I253" s="3">
        <v>900</v>
      </c>
      <c r="J253" s="3">
        <v>12.628329754194903</v>
      </c>
      <c r="K253" s="3">
        <v>5.2333333333333334</v>
      </c>
      <c r="L253" s="35">
        <v>5554013</v>
      </c>
      <c r="M253" s="76">
        <v>-81019.787391651305</v>
      </c>
      <c r="N253" s="76">
        <v>58855142.273804985</v>
      </c>
      <c r="O253" s="76">
        <f t="shared" si="49"/>
        <v>0.19972426692422032</v>
      </c>
      <c r="P253" s="35">
        <f t="shared" si="52"/>
        <v>7.3949964208615695</v>
      </c>
      <c r="Q253" s="78">
        <f t="shared" si="53"/>
        <v>9.4367506141803323E-2</v>
      </c>
      <c r="R253" s="76">
        <f t="shared" si="54"/>
        <v>0.50530452376148749</v>
      </c>
      <c r="S253" s="76">
        <f t="shared" si="55"/>
        <v>8.079294246949173E-2</v>
      </c>
      <c r="T253" s="76">
        <f t="shared" si="56"/>
        <v>6.500714172456315E-2</v>
      </c>
      <c r="U253" s="76">
        <v>1119325.7651011362</v>
      </c>
      <c r="V253" s="76">
        <v>-0.786108811757526</v>
      </c>
      <c r="W253" s="3">
        <f t="shared" si="50"/>
        <v>0</v>
      </c>
      <c r="X253" s="3">
        <f t="shared" si="51"/>
        <v>0</v>
      </c>
      <c r="Y253" s="11">
        <f t="shared" si="45"/>
        <v>0</v>
      </c>
      <c r="Z253" s="11">
        <f t="shared" si="46"/>
        <v>1.901831720827088E-2</v>
      </c>
      <c r="AA253" s="11">
        <f t="shared" si="47"/>
        <v>0.80512712896579686</v>
      </c>
      <c r="AB253" s="11" t="e">
        <f t="shared" si="48"/>
        <v>#DIV/0!</v>
      </c>
    </row>
    <row r="254" spans="1:28" x14ac:dyDescent="0.3">
      <c r="A254" s="6">
        <v>45301</v>
      </c>
      <c r="B254" s="35">
        <v>29.899058738813608</v>
      </c>
      <c r="C254" s="35">
        <v>3.1059809026621865</v>
      </c>
      <c r="D254" s="3">
        <v>29739769.63757962</v>
      </c>
      <c r="E254" s="3">
        <v>4755080.1237612767</v>
      </c>
      <c r="F254" s="3">
        <v>3826004.5750125684</v>
      </c>
      <c r="G254" s="65">
        <v>1240</v>
      </c>
      <c r="H254" s="35">
        <v>85.686666666666667</v>
      </c>
      <c r="I254" s="3">
        <v>845.5</v>
      </c>
      <c r="J254" s="3">
        <v>12.628329754194903</v>
      </c>
      <c r="K254" s="3">
        <v>5.2333333333333334</v>
      </c>
      <c r="L254" s="35">
        <v>5554013</v>
      </c>
      <c r="M254" s="76">
        <v>-81019.787391651305</v>
      </c>
      <c r="N254" s="76">
        <v>58855142.273804985</v>
      </c>
      <c r="O254" s="76">
        <f t="shared" si="49"/>
        <v>0.19972426692422032</v>
      </c>
      <c r="P254" s="35">
        <f t="shared" si="52"/>
        <v>7.3949964208615695</v>
      </c>
      <c r="Q254" s="78">
        <f t="shared" si="53"/>
        <v>9.4367506141803323E-2</v>
      </c>
      <c r="R254" s="76">
        <f t="shared" si="54"/>
        <v>0.50530452376148749</v>
      </c>
      <c r="S254" s="76">
        <f t="shared" si="55"/>
        <v>8.079294246949173E-2</v>
      </c>
      <c r="T254" s="76">
        <f t="shared" si="56"/>
        <v>6.500714172456315E-2</v>
      </c>
      <c r="U254" s="76">
        <v>1119325.7651011362</v>
      </c>
      <c r="V254" s="76">
        <v>-0.786108811757526</v>
      </c>
      <c r="W254" s="3">
        <f t="shared" si="50"/>
        <v>0</v>
      </c>
      <c r="X254" s="3">
        <f t="shared" si="51"/>
        <v>0</v>
      </c>
      <c r="Y254" s="11">
        <f t="shared" si="45"/>
        <v>0</v>
      </c>
      <c r="Z254" s="11">
        <f t="shared" si="46"/>
        <v>1.901831720827088E-2</v>
      </c>
      <c r="AA254" s="11">
        <f t="shared" si="47"/>
        <v>0.80512712896579686</v>
      </c>
      <c r="AB254" s="11" t="e">
        <f t="shared" si="48"/>
        <v>#DIV/0!</v>
      </c>
    </row>
    <row r="255" spans="1:28" x14ac:dyDescent="0.3">
      <c r="A255" s="6">
        <v>45302</v>
      </c>
      <c r="B255" s="35">
        <v>29.899058738813608</v>
      </c>
      <c r="C255" s="35">
        <v>3.1059809026621865</v>
      </c>
      <c r="D255" s="3">
        <v>29739769.63757962</v>
      </c>
      <c r="E255" s="3">
        <v>4755080.1237612767</v>
      </c>
      <c r="F255" s="3">
        <v>3826004.5750125684</v>
      </c>
      <c r="G255" s="65">
        <v>1240</v>
      </c>
      <c r="H255" s="35">
        <v>85.686666666666667</v>
      </c>
      <c r="I255" s="3">
        <v>927.2</v>
      </c>
      <c r="J255" s="3">
        <v>12.628329754194903</v>
      </c>
      <c r="K255" s="3">
        <v>5.2333333333333334</v>
      </c>
      <c r="L255" s="35">
        <v>5554013</v>
      </c>
      <c r="M255" s="76">
        <v>-81019.787391651305</v>
      </c>
      <c r="N255" s="76">
        <v>58855142.273804985</v>
      </c>
      <c r="O255" s="76">
        <f t="shared" si="49"/>
        <v>0.19972426692422032</v>
      </c>
      <c r="P255" s="35">
        <f t="shared" si="52"/>
        <v>7.3949964208615695</v>
      </c>
      <c r="Q255" s="78">
        <f t="shared" si="53"/>
        <v>9.4367506141803323E-2</v>
      </c>
      <c r="R255" s="76">
        <f t="shared" si="54"/>
        <v>0.50530452376148749</v>
      </c>
      <c r="S255" s="76">
        <f t="shared" si="55"/>
        <v>8.079294246949173E-2</v>
      </c>
      <c r="T255" s="76">
        <f t="shared" si="56"/>
        <v>6.500714172456315E-2</v>
      </c>
      <c r="U255" s="76">
        <v>1119325.7651011362</v>
      </c>
      <c r="V255" s="76">
        <v>-0.786108811757526</v>
      </c>
      <c r="W255" s="3">
        <f t="shared" si="50"/>
        <v>0</v>
      </c>
      <c r="X255" s="3">
        <f t="shared" si="51"/>
        <v>0</v>
      </c>
      <c r="Y255" s="11">
        <f t="shared" si="45"/>
        <v>0</v>
      </c>
      <c r="Z255" s="11">
        <f t="shared" si="46"/>
        <v>1.901831720827088E-2</v>
      </c>
      <c r="AA255" s="11">
        <f t="shared" si="47"/>
        <v>0.80512712896579686</v>
      </c>
      <c r="AB255" s="11" t="e">
        <f t="shared" si="48"/>
        <v>#DIV/0!</v>
      </c>
    </row>
    <row r="256" spans="1:28" x14ac:dyDescent="0.3">
      <c r="A256" s="6">
        <v>45304</v>
      </c>
      <c r="B256" s="35">
        <v>29.899058738813608</v>
      </c>
      <c r="C256" s="35">
        <v>3.1059809026621865</v>
      </c>
      <c r="D256" s="3">
        <v>29739769.63757962</v>
      </c>
      <c r="E256" s="3">
        <v>4755080.1237612767</v>
      </c>
      <c r="F256" s="3">
        <v>3826004.5750125684</v>
      </c>
      <c r="G256" s="65">
        <v>1290</v>
      </c>
      <c r="H256" s="35">
        <v>85.686666666666667</v>
      </c>
      <c r="I256" s="3">
        <v>927.2</v>
      </c>
      <c r="J256" s="3">
        <v>12.628329754194903</v>
      </c>
      <c r="K256" s="3">
        <v>5.2333333333333334</v>
      </c>
      <c r="L256" s="35">
        <v>5554013</v>
      </c>
      <c r="M256" s="76">
        <v>-81019.787391651305</v>
      </c>
      <c r="N256" s="76">
        <v>58855142.273804985</v>
      </c>
      <c r="O256" s="76">
        <f t="shared" si="49"/>
        <v>0.19972426692422032</v>
      </c>
      <c r="P256" s="35">
        <f t="shared" si="52"/>
        <v>7.3949964208615695</v>
      </c>
      <c r="Q256" s="78">
        <f t="shared" si="53"/>
        <v>9.4367506141803323E-2</v>
      </c>
      <c r="R256" s="76">
        <f t="shared" si="54"/>
        <v>0.50530452376148749</v>
      </c>
      <c r="S256" s="76">
        <f t="shared" si="55"/>
        <v>8.079294246949173E-2</v>
      </c>
      <c r="T256" s="76">
        <f t="shared" si="56"/>
        <v>6.500714172456315E-2</v>
      </c>
      <c r="U256" s="76">
        <v>1119325.7651011362</v>
      </c>
      <c r="V256" s="76">
        <v>-0.786108811757526</v>
      </c>
      <c r="W256" s="3" t="e">
        <f t="shared" si="50"/>
        <v>#DIV/0!</v>
      </c>
      <c r="X256" s="3" t="e">
        <f t="shared" si="51"/>
        <v>#DIV/0!</v>
      </c>
      <c r="Y256" s="11" t="e">
        <f t="shared" si="45"/>
        <v>#DIV/0!</v>
      </c>
      <c r="Z256" s="11">
        <f t="shared" si="46"/>
        <v>1.901831720827088E-2</v>
      </c>
      <c r="AA256" s="11">
        <f t="shared" si="47"/>
        <v>0.80512712896579686</v>
      </c>
      <c r="AB256" s="11" t="e">
        <f t="shared" si="48"/>
        <v>#DIV/0!</v>
      </c>
    </row>
    <row r="257" spans="1:28" x14ac:dyDescent="0.3">
      <c r="A257" s="6">
        <v>45306</v>
      </c>
      <c r="B257" s="35">
        <v>29.899058738813608</v>
      </c>
      <c r="C257" s="35">
        <v>3.1059809026621865</v>
      </c>
      <c r="D257" s="3">
        <v>29739769.63757962</v>
      </c>
      <c r="E257" s="3">
        <v>4755080.1237612767</v>
      </c>
      <c r="F257" s="3">
        <v>3826004.5750125684</v>
      </c>
      <c r="G257" s="65">
        <v>1300</v>
      </c>
      <c r="H257" s="35">
        <v>85.686666666666667</v>
      </c>
      <c r="I257" s="3">
        <v>885</v>
      </c>
      <c r="J257" s="3">
        <v>12.628329754194903</v>
      </c>
      <c r="K257" s="3">
        <v>5.2333333333333334</v>
      </c>
      <c r="L257" s="35">
        <v>5554013</v>
      </c>
      <c r="M257" s="76">
        <v>-81019.787391651305</v>
      </c>
      <c r="N257" s="76">
        <v>58855142.273804985</v>
      </c>
      <c r="O257" s="76">
        <f t="shared" si="49"/>
        <v>0.19972426692422032</v>
      </c>
      <c r="P257" s="35">
        <f t="shared" si="52"/>
        <v>7.3949964208615695</v>
      </c>
      <c r="Q257" s="78">
        <f t="shared" si="53"/>
        <v>9.4367506141803323E-2</v>
      </c>
      <c r="R257" s="76">
        <f t="shared" si="54"/>
        <v>0.50530452376148749</v>
      </c>
      <c r="S257" s="76">
        <f t="shared" si="55"/>
        <v>8.079294246949173E-2</v>
      </c>
      <c r="T257" s="76">
        <f t="shared" si="56"/>
        <v>6.500714172456315E-2</v>
      </c>
      <c r="U257" s="76">
        <v>1119325.7651011362</v>
      </c>
      <c r="V257" s="76">
        <v>-0.786108811757526</v>
      </c>
      <c r="W257" s="3">
        <f t="shared" si="50"/>
        <v>0</v>
      </c>
      <c r="X257" s="3">
        <f t="shared" si="51"/>
        <v>0</v>
      </c>
      <c r="Y257" s="11">
        <f t="shared" si="45"/>
        <v>0</v>
      </c>
      <c r="Z257" s="11">
        <f t="shared" si="46"/>
        <v>1.901831720827088E-2</v>
      </c>
      <c r="AA257" s="11">
        <f t="shared" si="47"/>
        <v>0.80512712896579686</v>
      </c>
      <c r="AB257" s="11" t="e">
        <f t="shared" si="48"/>
        <v>#DIV/0!</v>
      </c>
    </row>
    <row r="258" spans="1:28" x14ac:dyDescent="0.3">
      <c r="A258" s="6">
        <v>45307</v>
      </c>
      <c r="B258" s="35">
        <v>29.899058738813608</v>
      </c>
      <c r="C258" s="35">
        <v>3.1059809026621865</v>
      </c>
      <c r="D258" s="3">
        <v>29739769.63757962</v>
      </c>
      <c r="E258" s="3">
        <v>4755080.1237612767</v>
      </c>
      <c r="F258" s="3">
        <v>3826004.5750125684</v>
      </c>
      <c r="G258" s="65">
        <v>1340</v>
      </c>
      <c r="H258" s="35">
        <v>85.686666666666667</v>
      </c>
      <c r="I258" s="3">
        <v>911</v>
      </c>
      <c r="J258" s="3">
        <v>12.628329754194903</v>
      </c>
      <c r="K258" s="3">
        <v>5.2333333333333334</v>
      </c>
      <c r="L258" s="35">
        <v>5554013</v>
      </c>
      <c r="M258" s="76">
        <v>-81019.787391651305</v>
      </c>
      <c r="N258" s="76">
        <v>58855142.273804985</v>
      </c>
      <c r="O258" s="76">
        <f t="shared" si="49"/>
        <v>0.19972426692422032</v>
      </c>
      <c r="P258" s="35">
        <f t="shared" si="52"/>
        <v>7.3949964208615695</v>
      </c>
      <c r="Q258" s="78">
        <f t="shared" si="53"/>
        <v>9.4367506141803323E-2</v>
      </c>
      <c r="R258" s="76">
        <f t="shared" si="54"/>
        <v>0.50530452376148749</v>
      </c>
      <c r="S258" s="76">
        <f t="shared" si="55"/>
        <v>8.079294246949173E-2</v>
      </c>
      <c r="T258" s="76">
        <f t="shared" si="56"/>
        <v>6.500714172456315E-2</v>
      </c>
      <c r="U258" s="76">
        <v>1119325.7651011362</v>
      </c>
      <c r="V258" s="76">
        <v>-0.786108811757526</v>
      </c>
      <c r="W258" s="3">
        <f t="shared" si="50"/>
        <v>0</v>
      </c>
      <c r="X258" s="3">
        <f t="shared" si="51"/>
        <v>0</v>
      </c>
      <c r="Y258" s="11">
        <f t="shared" si="45"/>
        <v>0</v>
      </c>
      <c r="Z258" s="11">
        <f t="shared" si="46"/>
        <v>1.901831720827088E-2</v>
      </c>
      <c r="AA258" s="11">
        <f t="shared" si="47"/>
        <v>0.80512712896579686</v>
      </c>
      <c r="AB258" s="11" t="e">
        <f t="shared" si="48"/>
        <v>#DIV/0!</v>
      </c>
    </row>
    <row r="259" spans="1:28" x14ac:dyDescent="0.3">
      <c r="A259" s="6">
        <v>45308</v>
      </c>
      <c r="B259" s="35">
        <v>29.899058738813608</v>
      </c>
      <c r="C259" s="35">
        <v>3.1059809026621865</v>
      </c>
      <c r="D259" s="3">
        <v>29739769.63757962</v>
      </c>
      <c r="E259" s="3">
        <v>4755080.1237612767</v>
      </c>
      <c r="F259" s="3">
        <v>3826004.5750125684</v>
      </c>
      <c r="G259" s="65">
        <v>1350</v>
      </c>
      <c r="H259" s="35">
        <v>85.686666666666667</v>
      </c>
      <c r="I259" s="3">
        <v>941</v>
      </c>
      <c r="J259" s="3">
        <v>12.628329754194903</v>
      </c>
      <c r="K259" s="3">
        <v>5.2333333333333334</v>
      </c>
      <c r="L259" s="35">
        <v>5554013</v>
      </c>
      <c r="M259" s="76">
        <v>-81019.787391651305</v>
      </c>
      <c r="N259" s="76">
        <v>58855142.273804985</v>
      </c>
      <c r="O259" s="76">
        <f t="shared" si="49"/>
        <v>0.1755410668083523</v>
      </c>
      <c r="P259" s="35">
        <f t="shared" si="52"/>
        <v>7.3949964208615695</v>
      </c>
      <c r="Q259" s="78">
        <f t="shared" si="53"/>
        <v>9.4367506141803323E-2</v>
      </c>
      <c r="R259" s="76">
        <f t="shared" si="54"/>
        <v>0.50530452376148749</v>
      </c>
      <c r="S259" s="76">
        <f t="shared" si="55"/>
        <v>8.079294246949173E-2</v>
      </c>
      <c r="T259" s="76">
        <f t="shared" si="56"/>
        <v>6.500714172456315E-2</v>
      </c>
      <c r="U259" s="76">
        <v>1119325.7651011362</v>
      </c>
      <c r="V259" s="76">
        <v>-0.786108811757526</v>
      </c>
      <c r="W259" s="3">
        <f t="shared" si="50"/>
        <v>0</v>
      </c>
      <c r="X259" s="3">
        <f t="shared" si="51"/>
        <v>0</v>
      </c>
      <c r="Y259" s="11">
        <f t="shared" ref="Y259:Y322" si="57">(W259*S259)/((X259-1)*T259)</f>
        <v>0</v>
      </c>
      <c r="Z259" s="11">
        <f t="shared" ref="Z259:Z322" si="58">U259/N259</f>
        <v>1.901831720827088E-2</v>
      </c>
      <c r="AA259" s="11">
        <f t="shared" ref="AA259:AA322" si="59">Z259-V259</f>
        <v>0.80512712896579686</v>
      </c>
      <c r="AB259" s="11" t="e">
        <f t="shared" ref="AB259:AB322" si="60">AA259/Y259</f>
        <v>#DIV/0!</v>
      </c>
    </row>
    <row r="260" spans="1:28" x14ac:dyDescent="0.3">
      <c r="A260" s="6">
        <v>45309</v>
      </c>
      <c r="B260" s="35">
        <v>29.899058738813608</v>
      </c>
      <c r="C260" s="35">
        <v>3.1059809026621865</v>
      </c>
      <c r="D260" s="3">
        <v>29739769.63757962</v>
      </c>
      <c r="E260" s="3">
        <v>4755080.1237612767</v>
      </c>
      <c r="F260" s="3">
        <v>3826004.5750125684</v>
      </c>
      <c r="G260" s="65">
        <v>1365</v>
      </c>
      <c r="H260" s="35">
        <v>85.686666666666667</v>
      </c>
      <c r="I260" s="3">
        <v>991</v>
      </c>
      <c r="J260" s="3">
        <v>12.628329754194903</v>
      </c>
      <c r="K260" s="3">
        <v>5.2333333333333334</v>
      </c>
      <c r="L260" s="35">
        <v>5554013</v>
      </c>
      <c r="M260" s="76">
        <v>-81019.787391651305</v>
      </c>
      <c r="N260" s="76">
        <v>58855142.273804985</v>
      </c>
      <c r="O260" s="76">
        <f t="shared" ref="O260:O323" si="61">(E312+F312)/N260</f>
        <v>0.1755410668083523</v>
      </c>
      <c r="P260" s="35">
        <f t="shared" si="52"/>
        <v>7.3949964208615695</v>
      </c>
      <c r="Q260" s="78">
        <f t="shared" si="53"/>
        <v>9.4367506141803323E-2</v>
      </c>
      <c r="R260" s="76">
        <f t="shared" si="54"/>
        <v>0.50530452376148749</v>
      </c>
      <c r="S260" s="76">
        <f t="shared" si="55"/>
        <v>8.079294246949173E-2</v>
      </c>
      <c r="T260" s="76">
        <f t="shared" si="56"/>
        <v>6.500714172456315E-2</v>
      </c>
      <c r="U260" s="76">
        <v>1119325.7651011362</v>
      </c>
      <c r="V260" s="76">
        <v>-0.786108811757526</v>
      </c>
      <c r="W260" s="3">
        <f t="shared" si="50"/>
        <v>0</v>
      </c>
      <c r="X260" s="3">
        <f t="shared" si="51"/>
        <v>0</v>
      </c>
      <c r="Y260" s="11">
        <f t="shared" si="57"/>
        <v>0</v>
      </c>
      <c r="Z260" s="11">
        <f t="shared" si="58"/>
        <v>1.901831720827088E-2</v>
      </c>
      <c r="AA260" s="11">
        <f t="shared" si="59"/>
        <v>0.80512712896579686</v>
      </c>
      <c r="AB260" s="11" t="e">
        <f t="shared" si="60"/>
        <v>#DIV/0!</v>
      </c>
    </row>
    <row r="261" spans="1:28" x14ac:dyDescent="0.3">
      <c r="A261" s="6">
        <v>45310</v>
      </c>
      <c r="B261" s="35">
        <v>29.899058738813608</v>
      </c>
      <c r="C261" s="35">
        <v>3.1059809026621865</v>
      </c>
      <c r="D261" s="3">
        <v>29739769.63757962</v>
      </c>
      <c r="E261" s="3">
        <v>4755080.1237612767</v>
      </c>
      <c r="F261" s="3">
        <v>3826004.5750125684</v>
      </c>
      <c r="G261" s="65">
        <v>1365</v>
      </c>
      <c r="H261" s="35">
        <v>85.686666666666667</v>
      </c>
      <c r="I261" s="3">
        <v>911</v>
      </c>
      <c r="J261" s="3">
        <v>12.628329754194903</v>
      </c>
      <c r="K261" s="3">
        <v>5.2333333333333334</v>
      </c>
      <c r="L261" s="35">
        <v>5554013</v>
      </c>
      <c r="M261" s="76">
        <v>-81019.787391651305</v>
      </c>
      <c r="N261" s="76">
        <v>58855142.273804985</v>
      </c>
      <c r="O261" s="76">
        <f t="shared" si="61"/>
        <v>0.1755410668083523</v>
      </c>
      <c r="P261" s="35">
        <f t="shared" si="52"/>
        <v>7.3949964208615695</v>
      </c>
      <c r="Q261" s="78">
        <f t="shared" si="53"/>
        <v>9.4367506141803323E-2</v>
      </c>
      <c r="R261" s="76">
        <f t="shared" si="54"/>
        <v>0.50530452376148749</v>
      </c>
      <c r="S261" s="76">
        <f t="shared" si="55"/>
        <v>8.079294246949173E-2</v>
      </c>
      <c r="T261" s="76">
        <f t="shared" si="56"/>
        <v>6.500714172456315E-2</v>
      </c>
      <c r="U261" s="76">
        <v>1119325.7651011362</v>
      </c>
      <c r="V261" s="76">
        <v>-0.786108811757526</v>
      </c>
      <c r="W261" s="3">
        <f t="shared" si="50"/>
        <v>0</v>
      </c>
      <c r="X261" s="3">
        <f t="shared" si="51"/>
        <v>0</v>
      </c>
      <c r="Y261" s="11">
        <f t="shared" si="57"/>
        <v>0</v>
      </c>
      <c r="Z261" s="11">
        <f t="shared" si="58"/>
        <v>1.901831720827088E-2</v>
      </c>
      <c r="AA261" s="11">
        <f t="shared" si="59"/>
        <v>0.80512712896579686</v>
      </c>
      <c r="AB261" s="11" t="e">
        <f t="shared" si="60"/>
        <v>#DIV/0!</v>
      </c>
    </row>
    <row r="262" spans="1:28" x14ac:dyDescent="0.3">
      <c r="A262" s="6">
        <v>45313</v>
      </c>
      <c r="B262" s="35">
        <v>29.899058738813608</v>
      </c>
      <c r="C262" s="35">
        <v>3.1059809026621865</v>
      </c>
      <c r="D262" s="3">
        <v>29739769.63757962</v>
      </c>
      <c r="E262" s="3">
        <v>4755080.1237612767</v>
      </c>
      <c r="F262" s="3">
        <v>3826004.5750125684</v>
      </c>
      <c r="G262" s="65">
        <v>1365</v>
      </c>
      <c r="H262" s="35">
        <v>85.686666666666667</v>
      </c>
      <c r="I262" s="3">
        <v>928.61</v>
      </c>
      <c r="J262" s="3">
        <v>12.628329754194903</v>
      </c>
      <c r="K262" s="3">
        <v>5.2333333333333334</v>
      </c>
      <c r="L262" s="35">
        <v>5554013</v>
      </c>
      <c r="M262" s="76">
        <v>-81019.787391651305</v>
      </c>
      <c r="N262" s="76">
        <v>58855142.273804985</v>
      </c>
      <c r="O262" s="76">
        <f t="shared" si="61"/>
        <v>0.1755410668083523</v>
      </c>
      <c r="P262" s="35">
        <f t="shared" si="52"/>
        <v>7.3949964208615695</v>
      </c>
      <c r="Q262" s="78">
        <f t="shared" si="53"/>
        <v>9.4367506141803323E-2</v>
      </c>
      <c r="R262" s="76">
        <f t="shared" si="54"/>
        <v>0.50530452376148749</v>
      </c>
      <c r="S262" s="76">
        <f t="shared" si="55"/>
        <v>8.079294246949173E-2</v>
      </c>
      <c r="T262" s="76">
        <f t="shared" si="56"/>
        <v>6.500714172456315E-2</v>
      </c>
      <c r="U262" s="76">
        <v>1119325.7651011362</v>
      </c>
      <c r="V262" s="76">
        <v>-0.786108811757526</v>
      </c>
      <c r="W262" s="3">
        <f t="shared" si="50"/>
        <v>0</v>
      </c>
      <c r="X262" s="3">
        <f t="shared" si="51"/>
        <v>0</v>
      </c>
      <c r="Y262" s="11">
        <f t="shared" si="57"/>
        <v>0</v>
      </c>
      <c r="Z262" s="11">
        <f t="shared" si="58"/>
        <v>1.901831720827088E-2</v>
      </c>
      <c r="AA262" s="11">
        <f t="shared" si="59"/>
        <v>0.80512712896579686</v>
      </c>
      <c r="AB262" s="11" t="e">
        <f t="shared" si="60"/>
        <v>#DIV/0!</v>
      </c>
    </row>
    <row r="263" spans="1:28" x14ac:dyDescent="0.3">
      <c r="A263" s="6">
        <v>45314</v>
      </c>
      <c r="B263" s="35">
        <v>29.899058738813608</v>
      </c>
      <c r="C263" s="35">
        <v>3.1059809026621865</v>
      </c>
      <c r="D263" s="3">
        <v>29739769.63757962</v>
      </c>
      <c r="E263" s="3">
        <v>4755080.1237612767</v>
      </c>
      <c r="F263" s="3">
        <v>3826004.5750125684</v>
      </c>
      <c r="G263" s="65">
        <v>1400</v>
      </c>
      <c r="H263" s="35">
        <v>85.686666666666667</v>
      </c>
      <c r="I263" s="3">
        <v>911</v>
      </c>
      <c r="J263" s="3">
        <v>12.628329754194903</v>
      </c>
      <c r="K263" s="3">
        <v>5.2333333333333334</v>
      </c>
      <c r="L263" s="35">
        <v>5554013</v>
      </c>
      <c r="M263" s="76">
        <v>-81019.787391651305</v>
      </c>
      <c r="N263" s="76">
        <v>58855142.273804985</v>
      </c>
      <c r="O263" s="76">
        <f t="shared" si="61"/>
        <v>0.1755410668083523</v>
      </c>
      <c r="P263" s="35">
        <f t="shared" si="52"/>
        <v>7.3949964208615695</v>
      </c>
      <c r="Q263" s="78">
        <f t="shared" si="53"/>
        <v>9.4367506141803323E-2</v>
      </c>
      <c r="R263" s="76">
        <f t="shared" si="54"/>
        <v>0.50530452376148749</v>
      </c>
      <c r="S263" s="76">
        <f t="shared" si="55"/>
        <v>8.079294246949173E-2</v>
      </c>
      <c r="T263" s="76">
        <f t="shared" si="56"/>
        <v>6.500714172456315E-2</v>
      </c>
      <c r="U263" s="76">
        <v>1119325.7651011362</v>
      </c>
      <c r="V263" s="76">
        <v>-0.786108811757526</v>
      </c>
      <c r="W263" s="3">
        <f t="shared" si="50"/>
        <v>0</v>
      </c>
      <c r="X263" s="3">
        <f t="shared" si="51"/>
        <v>0</v>
      </c>
      <c r="Y263" s="11">
        <f t="shared" si="57"/>
        <v>0</v>
      </c>
      <c r="Z263" s="11">
        <f t="shared" si="58"/>
        <v>1.901831720827088E-2</v>
      </c>
      <c r="AA263" s="11">
        <f t="shared" si="59"/>
        <v>0.80512712896579686</v>
      </c>
      <c r="AB263" s="11" t="e">
        <f t="shared" si="60"/>
        <v>#DIV/0!</v>
      </c>
    </row>
    <row r="264" spans="1:28" x14ac:dyDescent="0.3">
      <c r="A264" s="6">
        <v>45315</v>
      </c>
      <c r="B264" s="35">
        <v>29.899058738813608</v>
      </c>
      <c r="C264" s="35">
        <v>3.1059809026621865</v>
      </c>
      <c r="D264" s="3">
        <v>29739769.63757962</v>
      </c>
      <c r="E264" s="3">
        <v>4755080.1237612767</v>
      </c>
      <c r="F264" s="3">
        <v>3826004.5750125684</v>
      </c>
      <c r="G264" s="65">
        <v>1410</v>
      </c>
      <c r="H264" s="35">
        <v>85.686666666666667</v>
      </c>
      <c r="I264" s="3">
        <v>911</v>
      </c>
      <c r="J264" s="3">
        <v>12.628329754194903</v>
      </c>
      <c r="K264" s="3">
        <v>5.2333333333333334</v>
      </c>
      <c r="L264" s="35">
        <v>5554013</v>
      </c>
      <c r="M264" s="76">
        <v>-81019.787391651305</v>
      </c>
      <c r="N264" s="76">
        <v>58855142.273804985</v>
      </c>
      <c r="O264" s="76">
        <f t="shared" si="61"/>
        <v>0.1755410668083523</v>
      </c>
      <c r="P264" s="35">
        <f t="shared" si="52"/>
        <v>7.3949964208615695</v>
      </c>
      <c r="Q264" s="78">
        <f t="shared" si="53"/>
        <v>9.4367506141803323E-2</v>
      </c>
      <c r="R264" s="76">
        <f t="shared" si="54"/>
        <v>0.50530452376148749</v>
      </c>
      <c r="S264" s="76">
        <f t="shared" si="55"/>
        <v>8.079294246949173E-2</v>
      </c>
      <c r="T264" s="76">
        <f t="shared" si="56"/>
        <v>6.500714172456315E-2</v>
      </c>
      <c r="U264" s="76">
        <v>1119325.7651011362</v>
      </c>
      <c r="V264" s="76">
        <v>-0.786108811757526</v>
      </c>
      <c r="W264" s="3" t="e">
        <f t="shared" si="50"/>
        <v>#DIV/0!</v>
      </c>
      <c r="X264" s="3" t="e">
        <f t="shared" si="51"/>
        <v>#DIV/0!</v>
      </c>
      <c r="Y264" s="11" t="e">
        <f t="shared" si="57"/>
        <v>#DIV/0!</v>
      </c>
      <c r="Z264" s="11">
        <f t="shared" si="58"/>
        <v>1.901831720827088E-2</v>
      </c>
      <c r="AA264" s="11">
        <f t="shared" si="59"/>
        <v>0.80512712896579686</v>
      </c>
      <c r="AB264" s="11" t="e">
        <f t="shared" si="60"/>
        <v>#DIV/0!</v>
      </c>
    </row>
    <row r="265" spans="1:28" x14ac:dyDescent="0.3">
      <c r="A265" s="6">
        <v>45316</v>
      </c>
      <c r="B265" s="35">
        <v>29.899058738813608</v>
      </c>
      <c r="C265" s="35">
        <v>3.1059809026621865</v>
      </c>
      <c r="D265" s="3">
        <v>29739769.63757962</v>
      </c>
      <c r="E265" s="3">
        <v>4755080.1237612767</v>
      </c>
      <c r="F265" s="3">
        <v>3826004.5750125684</v>
      </c>
      <c r="G265" s="65">
        <v>1455</v>
      </c>
      <c r="H265" s="35">
        <v>85.686666666666667</v>
      </c>
      <c r="I265" s="3">
        <v>911</v>
      </c>
      <c r="J265" s="3">
        <v>12.628329754194903</v>
      </c>
      <c r="K265" s="3">
        <v>5.2333333333333334</v>
      </c>
      <c r="L265" s="35">
        <v>5554013</v>
      </c>
      <c r="M265" s="76">
        <v>-81019.787391651305</v>
      </c>
      <c r="N265" s="76">
        <v>58855142.273804985</v>
      </c>
      <c r="O265" s="76">
        <f t="shared" si="61"/>
        <v>0.1755410668083523</v>
      </c>
      <c r="P265" s="35">
        <f t="shared" si="52"/>
        <v>7.3949964208615695</v>
      </c>
      <c r="Q265" s="78">
        <f t="shared" si="53"/>
        <v>9.4367506141803323E-2</v>
      </c>
      <c r="R265" s="76">
        <f t="shared" si="54"/>
        <v>0.50530452376148749</v>
      </c>
      <c r="S265" s="76">
        <f t="shared" si="55"/>
        <v>8.079294246949173E-2</v>
      </c>
      <c r="T265" s="76">
        <f t="shared" si="56"/>
        <v>6.500714172456315E-2</v>
      </c>
      <c r="U265" s="76">
        <v>1119325.7651011362</v>
      </c>
      <c r="V265" s="76">
        <v>-0.786108811757526</v>
      </c>
      <c r="W265" s="3" t="e">
        <f t="shared" si="50"/>
        <v>#DIV/0!</v>
      </c>
      <c r="X265" s="3" t="e">
        <f t="shared" si="51"/>
        <v>#DIV/0!</v>
      </c>
      <c r="Y265" s="11" t="e">
        <f t="shared" si="57"/>
        <v>#DIV/0!</v>
      </c>
      <c r="Z265" s="11">
        <f t="shared" si="58"/>
        <v>1.901831720827088E-2</v>
      </c>
      <c r="AA265" s="11">
        <f t="shared" si="59"/>
        <v>0.80512712896579686</v>
      </c>
      <c r="AB265" s="11" t="e">
        <f t="shared" si="60"/>
        <v>#DIV/0!</v>
      </c>
    </row>
    <row r="266" spans="1:28" x14ac:dyDescent="0.3">
      <c r="A266" s="6">
        <v>45317</v>
      </c>
      <c r="B266" s="35">
        <v>29.899058738813608</v>
      </c>
      <c r="C266" s="35">
        <v>3.1059809026621865</v>
      </c>
      <c r="D266" s="3">
        <v>29739769.63757962</v>
      </c>
      <c r="E266" s="3">
        <v>4755080.1237612767</v>
      </c>
      <c r="F266" s="3">
        <v>3826004.5750125684</v>
      </c>
      <c r="G266" s="65">
        <v>1460</v>
      </c>
      <c r="H266" s="35">
        <v>85.686666666666667</v>
      </c>
      <c r="I266" s="3">
        <v>888</v>
      </c>
      <c r="J266" s="3">
        <v>12.628329754194903</v>
      </c>
      <c r="K266" s="3">
        <v>5.2333333333333334</v>
      </c>
      <c r="L266" s="35">
        <v>5554013</v>
      </c>
      <c r="M266" s="76">
        <v>-81019.787391651305</v>
      </c>
      <c r="N266" s="76">
        <v>58855142.273804985</v>
      </c>
      <c r="O266" s="76">
        <f t="shared" si="61"/>
        <v>0.1755410668083523</v>
      </c>
      <c r="P266" s="35">
        <f t="shared" si="52"/>
        <v>7.3949964208615695</v>
      </c>
      <c r="Q266" s="78">
        <f t="shared" si="53"/>
        <v>9.4367506141803323E-2</v>
      </c>
      <c r="R266" s="76">
        <f t="shared" si="54"/>
        <v>0.50530452376148749</v>
      </c>
      <c r="S266" s="76">
        <f t="shared" si="55"/>
        <v>8.079294246949173E-2</v>
      </c>
      <c r="T266" s="76">
        <f t="shared" si="56"/>
        <v>6.500714172456315E-2</v>
      </c>
      <c r="U266" s="76">
        <v>1119325.7651011362</v>
      </c>
      <c r="V266" s="76">
        <v>-0.786108811757526</v>
      </c>
      <c r="W266" s="3">
        <f t="shared" si="50"/>
        <v>0</v>
      </c>
      <c r="X266" s="3">
        <f t="shared" si="51"/>
        <v>0</v>
      </c>
      <c r="Y266" s="11">
        <f t="shared" si="57"/>
        <v>0</v>
      </c>
      <c r="Z266" s="11">
        <f t="shared" si="58"/>
        <v>1.901831720827088E-2</v>
      </c>
      <c r="AA266" s="11">
        <f t="shared" si="59"/>
        <v>0.80512712896579686</v>
      </c>
      <c r="AB266" s="11" t="e">
        <f t="shared" si="60"/>
        <v>#DIV/0!</v>
      </c>
    </row>
    <row r="267" spans="1:28" x14ac:dyDescent="0.3">
      <c r="A267" s="6">
        <v>45320</v>
      </c>
      <c r="B267" s="35">
        <v>29.899058738813608</v>
      </c>
      <c r="C267" s="35">
        <v>3.1059809026621865</v>
      </c>
      <c r="D267" s="3">
        <v>29739769.63757962</v>
      </c>
      <c r="E267" s="3">
        <v>4755080.1237612767</v>
      </c>
      <c r="F267" s="3">
        <v>3826004.5750125684</v>
      </c>
      <c r="G267" s="65">
        <v>1470</v>
      </c>
      <c r="H267" s="35">
        <v>85.686666666666667</v>
      </c>
      <c r="I267" s="3">
        <v>904.23</v>
      </c>
      <c r="J267" s="3">
        <v>12.628329754194903</v>
      </c>
      <c r="K267" s="3">
        <v>5.2333333333333334</v>
      </c>
      <c r="L267" s="35">
        <v>5554013</v>
      </c>
      <c r="M267" s="76">
        <v>-81019.787391651305</v>
      </c>
      <c r="N267" s="76">
        <v>58855142.273804985</v>
      </c>
      <c r="O267" s="76">
        <f t="shared" si="61"/>
        <v>0.1755410668083523</v>
      </c>
      <c r="P267" s="35">
        <f t="shared" si="52"/>
        <v>7.3949964208615695</v>
      </c>
      <c r="Q267" s="78">
        <f t="shared" si="53"/>
        <v>9.4367506141803323E-2</v>
      </c>
      <c r="R267" s="76">
        <f t="shared" si="54"/>
        <v>0.50530452376148749</v>
      </c>
      <c r="S267" s="76">
        <f t="shared" si="55"/>
        <v>8.079294246949173E-2</v>
      </c>
      <c r="T267" s="76">
        <f t="shared" si="56"/>
        <v>6.500714172456315E-2</v>
      </c>
      <c r="U267" s="76">
        <v>1119325.7651011362</v>
      </c>
      <c r="V267" s="76">
        <v>-0.786108811757526</v>
      </c>
      <c r="W267" s="3">
        <f t="shared" si="50"/>
        <v>0</v>
      </c>
      <c r="X267" s="3">
        <f t="shared" si="51"/>
        <v>0</v>
      </c>
      <c r="Y267" s="11">
        <f t="shared" si="57"/>
        <v>0</v>
      </c>
      <c r="Z267" s="11">
        <f t="shared" si="58"/>
        <v>1.901831720827088E-2</v>
      </c>
      <c r="AA267" s="11">
        <f t="shared" si="59"/>
        <v>0.80512712896579686</v>
      </c>
      <c r="AB267" s="11" t="e">
        <f t="shared" si="60"/>
        <v>#DIV/0!</v>
      </c>
    </row>
    <row r="268" spans="1:28" x14ac:dyDescent="0.3">
      <c r="A268" s="6">
        <v>45321</v>
      </c>
      <c r="B268" s="35">
        <v>29.899058738813608</v>
      </c>
      <c r="C268" s="35">
        <v>3.1059809026621865</v>
      </c>
      <c r="D268" s="3">
        <v>29739769.63757962</v>
      </c>
      <c r="E268" s="3">
        <v>4755080.1237612767</v>
      </c>
      <c r="F268" s="3">
        <v>3826004.5750125684</v>
      </c>
      <c r="G268" s="65">
        <v>1450</v>
      </c>
      <c r="H268" s="35">
        <v>85.686666666666667</v>
      </c>
      <c r="I268" s="3">
        <v>905</v>
      </c>
      <c r="J268" s="3">
        <v>12.628329754194903</v>
      </c>
      <c r="K268" s="3">
        <v>5.2333333333333334</v>
      </c>
      <c r="L268" s="35">
        <v>5554013</v>
      </c>
      <c r="M268" s="76">
        <v>-81019.787391651305</v>
      </c>
      <c r="N268" s="76">
        <v>58855142.273804985</v>
      </c>
      <c r="O268" s="76">
        <f t="shared" si="61"/>
        <v>0.1755410668083523</v>
      </c>
      <c r="P268" s="35">
        <f t="shared" si="52"/>
        <v>7.3949964208615695</v>
      </c>
      <c r="Q268" s="78">
        <f t="shared" si="53"/>
        <v>9.4367506141803323E-2</v>
      </c>
      <c r="R268" s="76">
        <f t="shared" si="54"/>
        <v>0.50530452376148749</v>
      </c>
      <c r="S268" s="76">
        <f t="shared" si="55"/>
        <v>8.079294246949173E-2</v>
      </c>
      <c r="T268" s="76">
        <f t="shared" si="56"/>
        <v>6.500714172456315E-2</v>
      </c>
      <c r="U268" s="76">
        <v>1119325.7651011362</v>
      </c>
      <c r="V268" s="76">
        <v>-0.786108811757526</v>
      </c>
      <c r="W268" s="3">
        <f t="shared" si="50"/>
        <v>0</v>
      </c>
      <c r="X268" s="3">
        <f t="shared" si="51"/>
        <v>0</v>
      </c>
      <c r="Y268" s="11">
        <f t="shared" si="57"/>
        <v>0</v>
      </c>
      <c r="Z268" s="11">
        <f t="shared" si="58"/>
        <v>1.901831720827088E-2</v>
      </c>
      <c r="AA268" s="11">
        <f t="shared" si="59"/>
        <v>0.80512712896579686</v>
      </c>
      <c r="AB268" s="11" t="e">
        <f t="shared" si="60"/>
        <v>#DIV/0!</v>
      </c>
    </row>
    <row r="269" spans="1:28" x14ac:dyDescent="0.3">
      <c r="A269" s="6">
        <v>45322</v>
      </c>
      <c r="B269" s="35">
        <v>29.899058738813608</v>
      </c>
      <c r="C269" s="35">
        <v>3.1059809026621865</v>
      </c>
      <c r="D269" s="3">
        <v>29739769.63757962</v>
      </c>
      <c r="E269" s="3">
        <v>4755080.1237612767</v>
      </c>
      <c r="F269" s="3">
        <v>3826004.5750125684</v>
      </c>
      <c r="G269" s="65">
        <v>1430</v>
      </c>
      <c r="H269" s="35">
        <v>85.686666666666667</v>
      </c>
      <c r="I269" s="3">
        <v>1251</v>
      </c>
      <c r="J269" s="3">
        <v>12.628329754194903</v>
      </c>
      <c r="K269" s="3">
        <v>5.2333333333333334</v>
      </c>
      <c r="L269" s="35">
        <v>5554013</v>
      </c>
      <c r="M269" s="76">
        <v>-81019.787391651305</v>
      </c>
      <c r="N269" s="76">
        <v>58855142.273804985</v>
      </c>
      <c r="O269" s="76">
        <f t="shared" si="61"/>
        <v>0.1755410668083523</v>
      </c>
      <c r="P269" s="35">
        <f t="shared" si="52"/>
        <v>7.3949964208615695</v>
      </c>
      <c r="Q269" s="78">
        <f t="shared" si="53"/>
        <v>9.4367506141803323E-2</v>
      </c>
      <c r="R269" s="76">
        <f t="shared" si="54"/>
        <v>0.50530452376148749</v>
      </c>
      <c r="S269" s="76">
        <f t="shared" si="55"/>
        <v>8.079294246949173E-2</v>
      </c>
      <c r="T269" s="76">
        <f t="shared" si="56"/>
        <v>6.500714172456315E-2</v>
      </c>
      <c r="U269" s="76">
        <v>1119325.7651011362</v>
      </c>
      <c r="V269" s="76">
        <v>-0.786108811757526</v>
      </c>
      <c r="W269" s="3">
        <f t="shared" si="50"/>
        <v>0</v>
      </c>
      <c r="X269" s="3">
        <f t="shared" si="51"/>
        <v>0</v>
      </c>
      <c r="Y269" s="11">
        <f t="shared" si="57"/>
        <v>0</v>
      </c>
      <c r="Z269" s="11">
        <f t="shared" si="58"/>
        <v>1.901831720827088E-2</v>
      </c>
      <c r="AA269" s="11">
        <f t="shared" si="59"/>
        <v>0.80512712896579686</v>
      </c>
      <c r="AB269" s="11" t="e">
        <f t="shared" si="60"/>
        <v>#DIV/0!</v>
      </c>
    </row>
    <row r="270" spans="1:28" x14ac:dyDescent="0.3">
      <c r="A270" s="6">
        <v>45323</v>
      </c>
      <c r="B270" s="35">
        <v>31.698232462346965</v>
      </c>
      <c r="C270" s="35">
        <v>3.1657429794798686</v>
      </c>
      <c r="D270" s="3">
        <v>36056588.51068411</v>
      </c>
      <c r="E270" s="3">
        <v>6783169.1287657609</v>
      </c>
      <c r="F270" s="3">
        <v>5077269.9379137298</v>
      </c>
      <c r="G270" s="65">
        <v>1460</v>
      </c>
      <c r="H270" s="35">
        <v>85.686666666666667</v>
      </c>
      <c r="I270" s="3">
        <v>904</v>
      </c>
      <c r="J270" s="3">
        <v>12.628329754194903</v>
      </c>
      <c r="K270" s="3">
        <v>5.2333333333333334</v>
      </c>
      <c r="L270" s="35">
        <v>5554013</v>
      </c>
      <c r="M270" s="76">
        <v>-81019.787391651305</v>
      </c>
      <c r="N270" s="76">
        <v>58855142.273804985</v>
      </c>
      <c r="O270" s="76">
        <f t="shared" si="61"/>
        <v>0.1755410668083523</v>
      </c>
      <c r="P270" s="35">
        <f t="shared" si="52"/>
        <v>7.3949964208615695</v>
      </c>
      <c r="Q270" s="78">
        <f t="shared" si="53"/>
        <v>9.4367506141803323E-2</v>
      </c>
      <c r="R270" s="76">
        <f t="shared" si="54"/>
        <v>0.61263276440556724</v>
      </c>
      <c r="S270" s="76">
        <f t="shared" si="55"/>
        <v>0.11525193664827461</v>
      </c>
      <c r="T270" s="76">
        <f t="shared" si="56"/>
        <v>8.6267227327279802E-2</v>
      </c>
      <c r="U270" s="76">
        <v>1119325.7651011362</v>
      </c>
      <c r="V270" s="76">
        <v>-0.786108811757526</v>
      </c>
      <c r="W270" s="3">
        <f t="shared" si="50"/>
        <v>-1.5376482780812277</v>
      </c>
      <c r="X270" s="3">
        <f t="shared" si="51"/>
        <v>-1.1790487783531753</v>
      </c>
      <c r="Y270" s="11">
        <f t="shared" si="57"/>
        <v>0.94274111092680257</v>
      </c>
      <c r="Z270" s="11">
        <f t="shared" si="58"/>
        <v>1.901831720827088E-2</v>
      </c>
      <c r="AA270" s="11">
        <f t="shared" si="59"/>
        <v>0.80512712896579686</v>
      </c>
      <c r="AB270" s="11">
        <f t="shared" si="60"/>
        <v>0.85402781276217143</v>
      </c>
    </row>
    <row r="271" spans="1:28" x14ac:dyDescent="0.3">
      <c r="A271" s="6">
        <v>45324</v>
      </c>
      <c r="B271" s="35">
        <v>31.698232462346965</v>
      </c>
      <c r="C271" s="35">
        <v>3.1657429794798686</v>
      </c>
      <c r="D271" s="3">
        <v>36056588.51068411</v>
      </c>
      <c r="E271" s="3">
        <v>6783169.1287657609</v>
      </c>
      <c r="F271" s="3">
        <v>5077269.9379137298</v>
      </c>
      <c r="G271" s="65">
        <v>1460</v>
      </c>
      <c r="H271" s="35">
        <v>85.686666666666667</v>
      </c>
      <c r="I271" s="3">
        <v>1301</v>
      </c>
      <c r="J271" s="3">
        <v>12.628329754194903</v>
      </c>
      <c r="K271" s="3">
        <v>5.2333333333333334</v>
      </c>
      <c r="L271" s="35">
        <v>5554013</v>
      </c>
      <c r="M271" s="76">
        <v>-81019.787391651305</v>
      </c>
      <c r="N271" s="76">
        <v>58855142.273804985</v>
      </c>
      <c r="O271" s="76">
        <f t="shared" si="61"/>
        <v>0.1755410668083523</v>
      </c>
      <c r="P271" s="35">
        <f t="shared" si="52"/>
        <v>7.3949964208615695</v>
      </c>
      <c r="Q271" s="78">
        <f t="shared" si="53"/>
        <v>9.4367506141803323E-2</v>
      </c>
      <c r="R271" s="76">
        <f t="shared" si="54"/>
        <v>0.61263276440556724</v>
      </c>
      <c r="S271" s="76">
        <f t="shared" si="55"/>
        <v>0.11525193664827461</v>
      </c>
      <c r="T271" s="76">
        <f t="shared" si="56"/>
        <v>8.6267227327279802E-2</v>
      </c>
      <c r="U271" s="76">
        <v>1119325.7651011362</v>
      </c>
      <c r="V271" s="76">
        <v>-0.786108811757526</v>
      </c>
      <c r="W271" s="3">
        <f t="shared" si="50"/>
        <v>0</v>
      </c>
      <c r="X271" s="3">
        <f t="shared" si="51"/>
        <v>0</v>
      </c>
      <c r="Y271" s="11">
        <f t="shared" si="57"/>
        <v>0</v>
      </c>
      <c r="Z271" s="11">
        <f t="shared" si="58"/>
        <v>1.901831720827088E-2</v>
      </c>
      <c r="AA271" s="11">
        <f t="shared" si="59"/>
        <v>0.80512712896579686</v>
      </c>
      <c r="AB271" s="11" t="e">
        <f t="shared" si="60"/>
        <v>#DIV/0!</v>
      </c>
    </row>
    <row r="272" spans="1:28" x14ac:dyDescent="0.3">
      <c r="A272" s="6">
        <v>45327</v>
      </c>
      <c r="B272" s="35">
        <v>31.698232462346965</v>
      </c>
      <c r="C272" s="35">
        <v>3.1657429794798686</v>
      </c>
      <c r="D272" s="3">
        <v>36056588.51068411</v>
      </c>
      <c r="E272" s="3">
        <v>6783169.1287657609</v>
      </c>
      <c r="F272" s="3">
        <v>5077269.9379137298</v>
      </c>
      <c r="G272" s="65">
        <v>1460</v>
      </c>
      <c r="H272" s="35">
        <v>85.686666666666667</v>
      </c>
      <c r="I272" s="3">
        <v>1478.12</v>
      </c>
      <c r="J272" s="3">
        <v>12.628329754194903</v>
      </c>
      <c r="K272" s="3">
        <v>5.2333333333333334</v>
      </c>
      <c r="L272" s="35">
        <v>5554013</v>
      </c>
      <c r="M272" s="76">
        <v>-81019.787391651305</v>
      </c>
      <c r="N272" s="76">
        <v>58855142.273804985</v>
      </c>
      <c r="O272" s="76">
        <f t="shared" si="61"/>
        <v>0.1755410668083523</v>
      </c>
      <c r="P272" s="35">
        <f t="shared" si="52"/>
        <v>7.3949964208615695</v>
      </c>
      <c r="Q272" s="78">
        <f t="shared" si="53"/>
        <v>9.4367506141803323E-2</v>
      </c>
      <c r="R272" s="76">
        <f t="shared" si="54"/>
        <v>0.61263276440556724</v>
      </c>
      <c r="S272" s="76">
        <f t="shared" si="55"/>
        <v>0.11525193664827461</v>
      </c>
      <c r="T272" s="76">
        <f t="shared" si="56"/>
        <v>8.6267227327279802E-2</v>
      </c>
      <c r="U272" s="76">
        <v>1119325.7651011362</v>
      </c>
      <c r="V272" s="76">
        <v>-0.786108811757526</v>
      </c>
      <c r="W272" s="3">
        <f t="shared" si="50"/>
        <v>0</v>
      </c>
      <c r="X272" s="3">
        <f t="shared" si="51"/>
        <v>0</v>
      </c>
      <c r="Y272" s="11">
        <f t="shared" si="57"/>
        <v>0</v>
      </c>
      <c r="Z272" s="11">
        <f t="shared" si="58"/>
        <v>1.901831720827088E-2</v>
      </c>
      <c r="AA272" s="11">
        <f t="shared" si="59"/>
        <v>0.80512712896579686</v>
      </c>
      <c r="AB272" s="11" t="e">
        <f t="shared" si="60"/>
        <v>#DIV/0!</v>
      </c>
    </row>
    <row r="273" spans="1:28" x14ac:dyDescent="0.3">
      <c r="A273" s="6">
        <v>45328</v>
      </c>
      <c r="B273" s="35">
        <v>31.698232462346965</v>
      </c>
      <c r="C273" s="35">
        <v>3.1657429794798686</v>
      </c>
      <c r="D273" s="3">
        <v>36056588.51068411</v>
      </c>
      <c r="E273" s="3">
        <v>6783169.1287657609</v>
      </c>
      <c r="F273" s="3">
        <v>5077269.9379137298</v>
      </c>
      <c r="G273" s="65">
        <v>1490</v>
      </c>
      <c r="H273" s="35">
        <v>85.686666666666667</v>
      </c>
      <c r="I273" s="3">
        <v>1348.63</v>
      </c>
      <c r="J273" s="3">
        <v>12.628329754194903</v>
      </c>
      <c r="K273" s="3">
        <v>5.2333333333333334</v>
      </c>
      <c r="L273" s="35">
        <v>5554013</v>
      </c>
      <c r="M273" s="76">
        <v>-81019.787391651305</v>
      </c>
      <c r="N273" s="76">
        <v>58855142.273804985</v>
      </c>
      <c r="O273" s="76">
        <f t="shared" si="61"/>
        <v>0.1755410668083523</v>
      </c>
      <c r="P273" s="35">
        <f t="shared" si="52"/>
        <v>7.3949964208615695</v>
      </c>
      <c r="Q273" s="78">
        <f t="shared" si="53"/>
        <v>9.4367506141803323E-2</v>
      </c>
      <c r="R273" s="76">
        <f t="shared" si="54"/>
        <v>0.61263276440556724</v>
      </c>
      <c r="S273" s="76">
        <f t="shared" si="55"/>
        <v>0.11525193664827461</v>
      </c>
      <c r="T273" s="76">
        <f t="shared" si="56"/>
        <v>8.6267227327279802E-2</v>
      </c>
      <c r="U273" s="76">
        <v>1119325.7651011362</v>
      </c>
      <c r="V273" s="76">
        <v>-0.786108811757526</v>
      </c>
      <c r="W273" s="3">
        <f t="shared" si="50"/>
        <v>0</v>
      </c>
      <c r="X273" s="3">
        <f t="shared" si="51"/>
        <v>0</v>
      </c>
      <c r="Y273" s="11">
        <f t="shared" si="57"/>
        <v>0</v>
      </c>
      <c r="Z273" s="11">
        <f t="shared" si="58"/>
        <v>1.901831720827088E-2</v>
      </c>
      <c r="AA273" s="11">
        <f t="shared" si="59"/>
        <v>0.80512712896579686</v>
      </c>
      <c r="AB273" s="11" t="e">
        <f t="shared" si="60"/>
        <v>#DIV/0!</v>
      </c>
    </row>
    <row r="274" spans="1:28" x14ac:dyDescent="0.3">
      <c r="A274" s="6">
        <v>45329</v>
      </c>
      <c r="B274" s="35">
        <v>31.698232462346965</v>
      </c>
      <c r="C274" s="35">
        <v>3.1657429794798686</v>
      </c>
      <c r="D274" s="3">
        <v>36056588.51068411</v>
      </c>
      <c r="E274" s="3">
        <v>6783169.1287657609</v>
      </c>
      <c r="F274" s="3">
        <v>5077269.9379137298</v>
      </c>
      <c r="G274" s="65">
        <v>1480</v>
      </c>
      <c r="H274" s="35">
        <v>85.686666666666667</v>
      </c>
      <c r="I274" s="3">
        <v>1350.63</v>
      </c>
      <c r="J274" s="3">
        <v>12.628329754194903</v>
      </c>
      <c r="K274" s="3">
        <v>5.2333333333333334</v>
      </c>
      <c r="L274" s="35">
        <v>5554013</v>
      </c>
      <c r="M274" s="76">
        <v>-81019.787391651305</v>
      </c>
      <c r="N274" s="76">
        <v>58855142.273804985</v>
      </c>
      <c r="O274" s="76">
        <f t="shared" si="61"/>
        <v>0.1755410668083523</v>
      </c>
      <c r="P274" s="35">
        <f t="shared" si="52"/>
        <v>7.3949964208615695</v>
      </c>
      <c r="Q274" s="78">
        <f t="shared" si="53"/>
        <v>9.4367506141803323E-2</v>
      </c>
      <c r="R274" s="76">
        <f t="shared" si="54"/>
        <v>0.61263276440556724</v>
      </c>
      <c r="S274" s="76">
        <f t="shared" si="55"/>
        <v>0.11525193664827461</v>
      </c>
      <c r="T274" s="76">
        <f t="shared" si="56"/>
        <v>8.6267227327279802E-2</v>
      </c>
      <c r="U274" s="76">
        <v>1119325.7651011362</v>
      </c>
      <c r="V274" s="76">
        <v>-0.786108811757526</v>
      </c>
      <c r="W274" s="3">
        <f t="shared" si="50"/>
        <v>0</v>
      </c>
      <c r="X274" s="3">
        <f t="shared" si="51"/>
        <v>0</v>
      </c>
      <c r="Y274" s="11">
        <f t="shared" si="57"/>
        <v>0</v>
      </c>
      <c r="Z274" s="11">
        <f t="shared" si="58"/>
        <v>1.901831720827088E-2</v>
      </c>
      <c r="AA274" s="11">
        <f t="shared" si="59"/>
        <v>0.80512712896579686</v>
      </c>
      <c r="AB274" s="11" t="e">
        <f t="shared" si="60"/>
        <v>#DIV/0!</v>
      </c>
    </row>
    <row r="275" spans="1:28" x14ac:dyDescent="0.3">
      <c r="A275" s="6">
        <v>45330</v>
      </c>
      <c r="B275" s="35">
        <v>31.698232462346965</v>
      </c>
      <c r="C275" s="35">
        <v>3.1657429794798686</v>
      </c>
      <c r="D275" s="3">
        <v>36056588.51068411</v>
      </c>
      <c r="E275" s="3">
        <v>6783169.1287657609</v>
      </c>
      <c r="F275" s="3">
        <v>5077269.9379137298</v>
      </c>
      <c r="G275" s="65">
        <v>1500</v>
      </c>
      <c r="H275" s="35">
        <v>85.686666666666667</v>
      </c>
      <c r="I275" s="3">
        <v>1402</v>
      </c>
      <c r="J275" s="3">
        <v>12.628329754194903</v>
      </c>
      <c r="K275" s="3">
        <v>5.2333333333333334</v>
      </c>
      <c r="L275" s="35">
        <v>5554013</v>
      </c>
      <c r="M275" s="76">
        <v>-81019.787391651305</v>
      </c>
      <c r="N275" s="76">
        <v>58855142.273804985</v>
      </c>
      <c r="O275" s="76">
        <f t="shared" si="61"/>
        <v>0.1755410668083523</v>
      </c>
      <c r="P275" s="35">
        <f t="shared" si="52"/>
        <v>7.3949964208615695</v>
      </c>
      <c r="Q275" s="78">
        <f t="shared" si="53"/>
        <v>9.4367506141803323E-2</v>
      </c>
      <c r="R275" s="76">
        <f t="shared" si="54"/>
        <v>0.61263276440556724</v>
      </c>
      <c r="S275" s="76">
        <f t="shared" si="55"/>
        <v>0.11525193664827461</v>
      </c>
      <c r="T275" s="76">
        <f t="shared" si="56"/>
        <v>8.6267227327279802E-2</v>
      </c>
      <c r="U275" s="76">
        <v>1119325.7651011362</v>
      </c>
      <c r="V275" s="76">
        <v>-0.786108811757526</v>
      </c>
      <c r="W275" s="3">
        <f t="shared" si="50"/>
        <v>0</v>
      </c>
      <c r="X275" s="3">
        <f t="shared" si="51"/>
        <v>0</v>
      </c>
      <c r="Y275" s="11">
        <f t="shared" si="57"/>
        <v>0</v>
      </c>
      <c r="Z275" s="11">
        <f t="shared" si="58"/>
        <v>1.901831720827088E-2</v>
      </c>
      <c r="AA275" s="11">
        <f t="shared" si="59"/>
        <v>0.80512712896579686</v>
      </c>
      <c r="AB275" s="11" t="e">
        <f t="shared" si="60"/>
        <v>#DIV/0!</v>
      </c>
    </row>
    <row r="276" spans="1:28" x14ac:dyDescent="0.3">
      <c r="A276" s="6">
        <v>45331</v>
      </c>
      <c r="B276" s="35">
        <v>31.698232462346965</v>
      </c>
      <c r="C276" s="35">
        <v>3.1657429794798686</v>
      </c>
      <c r="D276" s="3">
        <v>36056588.51068411</v>
      </c>
      <c r="E276" s="3">
        <v>6783169.1287657609</v>
      </c>
      <c r="F276" s="3">
        <v>5077269.9379137298</v>
      </c>
      <c r="G276" s="65">
        <v>1540</v>
      </c>
      <c r="H276" s="35">
        <v>85.686666666666667</v>
      </c>
      <c r="I276" s="3">
        <v>1479</v>
      </c>
      <c r="J276" s="3">
        <v>12.628329754194903</v>
      </c>
      <c r="K276" s="3">
        <v>5.2333333333333334</v>
      </c>
      <c r="L276" s="35">
        <v>5554013</v>
      </c>
      <c r="M276" s="76">
        <v>-81019.787391651305</v>
      </c>
      <c r="N276" s="76">
        <v>58855142.273804985</v>
      </c>
      <c r="O276" s="76">
        <f t="shared" si="61"/>
        <v>0.1755410668083523</v>
      </c>
      <c r="P276" s="35">
        <f t="shared" si="52"/>
        <v>7.3949964208615695</v>
      </c>
      <c r="Q276" s="78">
        <f t="shared" si="53"/>
        <v>9.4367506141803323E-2</v>
      </c>
      <c r="R276" s="76">
        <f t="shared" si="54"/>
        <v>0.61263276440556724</v>
      </c>
      <c r="S276" s="76">
        <f t="shared" si="55"/>
        <v>0.11525193664827461</v>
      </c>
      <c r="T276" s="76">
        <f t="shared" si="56"/>
        <v>8.6267227327279802E-2</v>
      </c>
      <c r="U276" s="76">
        <v>1119325.7651011362</v>
      </c>
      <c r="V276" s="76">
        <v>-0.786108811757526</v>
      </c>
      <c r="W276" s="3">
        <f t="shared" si="50"/>
        <v>0</v>
      </c>
      <c r="X276" s="3">
        <f t="shared" si="51"/>
        <v>0</v>
      </c>
      <c r="Y276" s="11">
        <f t="shared" si="57"/>
        <v>0</v>
      </c>
      <c r="Z276" s="11">
        <f t="shared" si="58"/>
        <v>1.901831720827088E-2</v>
      </c>
      <c r="AA276" s="11">
        <f t="shared" si="59"/>
        <v>0.80512712896579686</v>
      </c>
      <c r="AB276" s="11" t="e">
        <f t="shared" si="60"/>
        <v>#DIV/0!</v>
      </c>
    </row>
    <row r="277" spans="1:28" x14ac:dyDescent="0.3">
      <c r="A277" s="6">
        <v>45334</v>
      </c>
      <c r="B277" s="35">
        <v>31.698232462346965</v>
      </c>
      <c r="C277" s="35">
        <v>3.1657429794798686</v>
      </c>
      <c r="D277" s="3">
        <v>36056588.51068411</v>
      </c>
      <c r="E277" s="3">
        <v>6783169.1287657609</v>
      </c>
      <c r="F277" s="3">
        <v>5077269.9379137298</v>
      </c>
      <c r="G277" s="65">
        <v>1545</v>
      </c>
      <c r="H277" s="35">
        <v>85.686666666666667</v>
      </c>
      <c r="I277" s="3">
        <v>1491</v>
      </c>
      <c r="J277" s="3">
        <v>12.628329754194903</v>
      </c>
      <c r="K277" s="3">
        <v>5.2333333333333334</v>
      </c>
      <c r="L277" s="35">
        <v>5554013</v>
      </c>
      <c r="M277" s="76">
        <v>-81019.787391651305</v>
      </c>
      <c r="N277" s="76">
        <v>58855142.273804985</v>
      </c>
      <c r="O277" s="76">
        <f t="shared" si="61"/>
        <v>0.19195854932847284</v>
      </c>
      <c r="P277" s="35">
        <f t="shared" si="52"/>
        <v>7.3949964208615695</v>
      </c>
      <c r="Q277" s="78">
        <f t="shared" si="53"/>
        <v>9.4367506141803323E-2</v>
      </c>
      <c r="R277" s="76">
        <f t="shared" si="54"/>
        <v>0.61263276440556724</v>
      </c>
      <c r="S277" s="76">
        <f t="shared" si="55"/>
        <v>0.11525193664827461</v>
      </c>
      <c r="T277" s="76">
        <f t="shared" si="56"/>
        <v>8.6267227327279802E-2</v>
      </c>
      <c r="U277" s="76">
        <v>1119325.7651011362</v>
      </c>
      <c r="V277" s="76">
        <v>-0.786108811757526</v>
      </c>
      <c r="W277" s="3">
        <f t="shared" si="50"/>
        <v>0</v>
      </c>
      <c r="X277" s="3">
        <f t="shared" si="51"/>
        <v>0</v>
      </c>
      <c r="Y277" s="11">
        <f t="shared" si="57"/>
        <v>0</v>
      </c>
      <c r="Z277" s="11">
        <f t="shared" si="58"/>
        <v>1.901831720827088E-2</v>
      </c>
      <c r="AA277" s="11">
        <f t="shared" si="59"/>
        <v>0.80512712896579686</v>
      </c>
      <c r="AB277" s="11" t="e">
        <f t="shared" si="60"/>
        <v>#DIV/0!</v>
      </c>
    </row>
    <row r="278" spans="1:28" x14ac:dyDescent="0.3">
      <c r="A278" s="6">
        <v>45335</v>
      </c>
      <c r="B278" s="35">
        <v>31.698232462346965</v>
      </c>
      <c r="C278" s="35">
        <v>3.1657429794798686</v>
      </c>
      <c r="D278" s="3">
        <v>36056588.51068411</v>
      </c>
      <c r="E278" s="3">
        <v>6783169.1287657609</v>
      </c>
      <c r="F278" s="3">
        <v>5077269.9379137298</v>
      </c>
      <c r="G278" s="65">
        <v>1550</v>
      </c>
      <c r="H278" s="35">
        <v>85.686666666666667</v>
      </c>
      <c r="I278" s="3">
        <v>1454.71</v>
      </c>
      <c r="J278" s="3">
        <v>12.628329754194903</v>
      </c>
      <c r="K278" s="3">
        <v>5.2333333333333334</v>
      </c>
      <c r="L278" s="35">
        <v>5554013</v>
      </c>
      <c r="M278" s="76">
        <v>-81019.787391651305</v>
      </c>
      <c r="N278" s="76">
        <v>58855142.273804985</v>
      </c>
      <c r="O278" s="76">
        <f t="shared" si="61"/>
        <v>0.19195854932847284</v>
      </c>
      <c r="P278" s="35">
        <f t="shared" si="52"/>
        <v>7.3949964208615695</v>
      </c>
      <c r="Q278" s="78">
        <f t="shared" si="53"/>
        <v>9.4367506141803323E-2</v>
      </c>
      <c r="R278" s="76">
        <f t="shared" si="54"/>
        <v>0.61263276440556724</v>
      </c>
      <c r="S278" s="76">
        <f t="shared" si="55"/>
        <v>0.11525193664827461</v>
      </c>
      <c r="T278" s="76">
        <f t="shared" si="56"/>
        <v>8.6267227327279802E-2</v>
      </c>
      <c r="U278" s="76">
        <v>1119325.7651011362</v>
      </c>
      <c r="V278" s="76">
        <v>-0.786108811757526</v>
      </c>
      <c r="W278" s="3">
        <f t="shared" si="50"/>
        <v>0</v>
      </c>
      <c r="X278" s="3">
        <f t="shared" si="51"/>
        <v>0</v>
      </c>
      <c r="Y278" s="11">
        <f t="shared" si="57"/>
        <v>0</v>
      </c>
      <c r="Z278" s="11">
        <f t="shared" si="58"/>
        <v>1.901831720827088E-2</v>
      </c>
      <c r="AA278" s="11">
        <f t="shared" si="59"/>
        <v>0.80512712896579686</v>
      </c>
      <c r="AB278" s="11" t="e">
        <f t="shared" si="60"/>
        <v>#DIV/0!</v>
      </c>
    </row>
    <row r="279" spans="1:28" x14ac:dyDescent="0.3">
      <c r="A279" s="6">
        <v>45336</v>
      </c>
      <c r="B279" s="35">
        <v>31.698232462346965</v>
      </c>
      <c r="C279" s="35">
        <v>3.1657429794798686</v>
      </c>
      <c r="D279" s="3">
        <v>36056588.51068411</v>
      </c>
      <c r="E279" s="3">
        <v>6783169.1287657609</v>
      </c>
      <c r="F279" s="3">
        <v>5077269.9379137298</v>
      </c>
      <c r="G279" s="65">
        <v>1600</v>
      </c>
      <c r="H279" s="35">
        <v>85.686666666666667</v>
      </c>
      <c r="I279" s="3">
        <v>1501</v>
      </c>
      <c r="J279" s="3">
        <v>12.628329754194903</v>
      </c>
      <c r="K279" s="3">
        <v>5.2333333333333334</v>
      </c>
      <c r="L279" s="35">
        <v>5554013</v>
      </c>
      <c r="M279" s="76">
        <v>-81019.787391651305</v>
      </c>
      <c r="N279" s="76">
        <v>58855142.273804985</v>
      </c>
      <c r="O279" s="76">
        <f t="shared" si="61"/>
        <v>0.19195854932847284</v>
      </c>
      <c r="P279" s="35">
        <f t="shared" si="52"/>
        <v>7.3949964208615695</v>
      </c>
      <c r="Q279" s="78">
        <f t="shared" si="53"/>
        <v>9.4367506141803323E-2</v>
      </c>
      <c r="R279" s="76">
        <f t="shared" si="54"/>
        <v>0.61263276440556724</v>
      </c>
      <c r="S279" s="76">
        <f t="shared" si="55"/>
        <v>0.11525193664827461</v>
      </c>
      <c r="T279" s="76">
        <f t="shared" si="56"/>
        <v>8.6267227327279802E-2</v>
      </c>
      <c r="U279" s="76">
        <v>1119325.7651011362</v>
      </c>
      <c r="V279" s="76">
        <v>-0.786108811757526</v>
      </c>
      <c r="W279" s="3">
        <f t="shared" si="50"/>
        <v>0</v>
      </c>
      <c r="X279" s="3">
        <f t="shared" si="51"/>
        <v>0</v>
      </c>
      <c r="Y279" s="11">
        <f t="shared" si="57"/>
        <v>0</v>
      </c>
      <c r="Z279" s="11">
        <f t="shared" si="58"/>
        <v>1.901831720827088E-2</v>
      </c>
      <c r="AA279" s="11">
        <f t="shared" si="59"/>
        <v>0.80512712896579686</v>
      </c>
      <c r="AB279" s="11" t="e">
        <f t="shared" si="60"/>
        <v>#DIV/0!</v>
      </c>
    </row>
    <row r="280" spans="1:28" x14ac:dyDescent="0.3">
      <c r="A280" s="6">
        <v>45337</v>
      </c>
      <c r="B280" s="35">
        <v>31.698232462346965</v>
      </c>
      <c r="C280" s="35">
        <v>3.1657429794798686</v>
      </c>
      <c r="D280" s="3">
        <v>36056588.51068411</v>
      </c>
      <c r="E280" s="3">
        <v>6783169.1287657609</v>
      </c>
      <c r="F280" s="3">
        <v>5077269.9379137298</v>
      </c>
      <c r="G280" s="65">
        <v>1690</v>
      </c>
      <c r="H280" s="35">
        <v>85.686666666666667</v>
      </c>
      <c r="I280" s="3">
        <v>1500</v>
      </c>
      <c r="J280" s="3">
        <v>12.628329754194903</v>
      </c>
      <c r="K280" s="3">
        <v>5.2333333333333334</v>
      </c>
      <c r="L280" s="35">
        <v>5554013</v>
      </c>
      <c r="M280" s="76">
        <v>-81019.787391651305</v>
      </c>
      <c r="N280" s="76">
        <v>58855142.273804985</v>
      </c>
      <c r="O280" s="76">
        <f t="shared" si="61"/>
        <v>0.19195854932847284</v>
      </c>
      <c r="P280" s="35">
        <f t="shared" si="52"/>
        <v>7.3949964208615695</v>
      </c>
      <c r="Q280" s="78">
        <f t="shared" si="53"/>
        <v>9.4367506141803323E-2</v>
      </c>
      <c r="R280" s="76">
        <f t="shared" si="54"/>
        <v>0.61263276440556724</v>
      </c>
      <c r="S280" s="76">
        <f t="shared" si="55"/>
        <v>0.11525193664827461</v>
      </c>
      <c r="T280" s="76">
        <f t="shared" si="56"/>
        <v>8.6267227327279802E-2</v>
      </c>
      <c r="U280" s="76">
        <v>1119325.7651011362</v>
      </c>
      <c r="V280" s="76">
        <v>-0.786108811757526</v>
      </c>
      <c r="W280" s="3">
        <f t="shared" si="50"/>
        <v>0</v>
      </c>
      <c r="X280" s="3">
        <f t="shared" si="51"/>
        <v>0</v>
      </c>
      <c r="Y280" s="11">
        <f t="shared" si="57"/>
        <v>0</v>
      </c>
      <c r="Z280" s="11">
        <f t="shared" si="58"/>
        <v>1.901831720827088E-2</v>
      </c>
      <c r="AA280" s="11">
        <f t="shared" si="59"/>
        <v>0.80512712896579686</v>
      </c>
      <c r="AB280" s="11" t="e">
        <f t="shared" si="60"/>
        <v>#DIV/0!</v>
      </c>
    </row>
    <row r="281" spans="1:28" x14ac:dyDescent="0.3">
      <c r="A281" s="6">
        <v>45338</v>
      </c>
      <c r="B281" s="35">
        <v>31.698232462346965</v>
      </c>
      <c r="C281" s="35">
        <v>3.1657429794798686</v>
      </c>
      <c r="D281" s="3">
        <v>36056588.51068411</v>
      </c>
      <c r="E281" s="3">
        <v>6783169.1287657609</v>
      </c>
      <c r="F281" s="3">
        <v>5077269.9379137298</v>
      </c>
      <c r="G281" s="65">
        <v>1750</v>
      </c>
      <c r="H281" s="35">
        <v>85.686666666666667</v>
      </c>
      <c r="I281" s="3">
        <v>1476</v>
      </c>
      <c r="J281" s="3">
        <v>12.628329754194903</v>
      </c>
      <c r="K281" s="3">
        <v>5.2333333333333334</v>
      </c>
      <c r="L281" s="35">
        <v>5554013</v>
      </c>
      <c r="M281" s="76">
        <v>-81019.787391651305</v>
      </c>
      <c r="N281" s="76">
        <v>58855142.273804985</v>
      </c>
      <c r="O281" s="76">
        <f t="shared" si="61"/>
        <v>0.19195854932847284</v>
      </c>
      <c r="P281" s="35">
        <f t="shared" si="52"/>
        <v>7.3949964208615695</v>
      </c>
      <c r="Q281" s="78">
        <f t="shared" si="53"/>
        <v>9.4367506141803323E-2</v>
      </c>
      <c r="R281" s="76">
        <f t="shared" si="54"/>
        <v>0.61263276440556724</v>
      </c>
      <c r="S281" s="76">
        <f t="shared" si="55"/>
        <v>0.11525193664827461</v>
      </c>
      <c r="T281" s="76">
        <f t="shared" si="56"/>
        <v>8.6267227327279802E-2</v>
      </c>
      <c r="U281" s="76">
        <v>1119325.7651011362</v>
      </c>
      <c r="V281" s="76">
        <v>-0.786108811757526</v>
      </c>
      <c r="W281" s="3">
        <f t="shared" si="50"/>
        <v>0</v>
      </c>
      <c r="X281" s="3">
        <f t="shared" si="51"/>
        <v>0</v>
      </c>
      <c r="Y281" s="11">
        <f t="shared" si="57"/>
        <v>0</v>
      </c>
      <c r="Z281" s="11">
        <f t="shared" si="58"/>
        <v>1.901831720827088E-2</v>
      </c>
      <c r="AA281" s="11">
        <f t="shared" si="59"/>
        <v>0.80512712896579686</v>
      </c>
      <c r="AB281" s="11" t="e">
        <f t="shared" si="60"/>
        <v>#DIV/0!</v>
      </c>
    </row>
    <row r="282" spans="1:28" x14ac:dyDescent="0.3">
      <c r="A282" s="6">
        <v>45341</v>
      </c>
      <c r="B282" s="35">
        <v>31.698232462346965</v>
      </c>
      <c r="C282" s="35">
        <v>3.1657429794798686</v>
      </c>
      <c r="D282" s="3">
        <v>36056588.51068411</v>
      </c>
      <c r="E282" s="3">
        <v>6783169.1287657609</v>
      </c>
      <c r="F282" s="3">
        <v>5077269.9379137298</v>
      </c>
      <c r="G282" s="65">
        <v>1800</v>
      </c>
      <c r="H282" s="35">
        <v>85.686666666666667</v>
      </c>
      <c r="I282" s="3">
        <v>1512.85</v>
      </c>
      <c r="J282" s="3">
        <v>12.628329754194903</v>
      </c>
      <c r="K282" s="3">
        <v>5.2333333333333334</v>
      </c>
      <c r="L282" s="35">
        <v>5554013</v>
      </c>
      <c r="M282" s="76">
        <v>-81019.787391651305</v>
      </c>
      <c r="N282" s="76">
        <v>58855142.273804985</v>
      </c>
      <c r="O282" s="76">
        <f t="shared" si="61"/>
        <v>0.19195854932847284</v>
      </c>
      <c r="P282" s="35">
        <f t="shared" si="52"/>
        <v>7.3949964208615695</v>
      </c>
      <c r="Q282" s="78">
        <f t="shared" si="53"/>
        <v>9.4367506141803323E-2</v>
      </c>
      <c r="R282" s="76">
        <f t="shared" si="54"/>
        <v>0.61263276440556724</v>
      </c>
      <c r="S282" s="76">
        <f t="shared" si="55"/>
        <v>0.11525193664827461</v>
      </c>
      <c r="T282" s="76">
        <f t="shared" si="56"/>
        <v>8.6267227327279802E-2</v>
      </c>
      <c r="U282" s="76">
        <v>1119325.7651011362</v>
      </c>
      <c r="V282" s="76">
        <v>-0.786108811757526</v>
      </c>
      <c r="W282" s="3">
        <f t="shared" si="50"/>
        <v>0</v>
      </c>
      <c r="X282" s="3">
        <f t="shared" si="51"/>
        <v>0</v>
      </c>
      <c r="Y282" s="11">
        <f t="shared" si="57"/>
        <v>0</v>
      </c>
      <c r="Z282" s="11">
        <f t="shared" si="58"/>
        <v>1.901831720827088E-2</v>
      </c>
      <c r="AA282" s="11">
        <f t="shared" si="59"/>
        <v>0.80512712896579686</v>
      </c>
      <c r="AB282" s="11" t="e">
        <f t="shared" si="60"/>
        <v>#DIV/0!</v>
      </c>
    </row>
    <row r="283" spans="1:28" x14ac:dyDescent="0.3">
      <c r="A283" s="6">
        <v>45342</v>
      </c>
      <c r="B283" s="35">
        <v>31.698232462346965</v>
      </c>
      <c r="C283" s="35">
        <v>3.1657429794798686</v>
      </c>
      <c r="D283" s="3">
        <v>36056588.51068411</v>
      </c>
      <c r="E283" s="3">
        <v>6783169.1287657609</v>
      </c>
      <c r="F283" s="3">
        <v>5077269.9379137298</v>
      </c>
      <c r="G283" s="65">
        <v>1700</v>
      </c>
      <c r="H283" s="35">
        <v>85.686666666666667</v>
      </c>
      <c r="I283" s="3">
        <v>1550</v>
      </c>
      <c r="J283" s="3">
        <v>12.628329754194903</v>
      </c>
      <c r="K283" s="3">
        <v>5.2333333333333334</v>
      </c>
      <c r="L283" s="35">
        <v>5554013</v>
      </c>
      <c r="M283" s="76">
        <v>-81019.787391651305</v>
      </c>
      <c r="N283" s="76">
        <v>58855142.273804985</v>
      </c>
      <c r="O283" s="76">
        <f t="shared" si="61"/>
        <v>0.19195854932847284</v>
      </c>
      <c r="P283" s="35">
        <f t="shared" si="52"/>
        <v>7.3949964208615695</v>
      </c>
      <c r="Q283" s="78">
        <f t="shared" si="53"/>
        <v>9.4367506141803323E-2</v>
      </c>
      <c r="R283" s="76">
        <f t="shared" si="54"/>
        <v>0.61263276440556724</v>
      </c>
      <c r="S283" s="76">
        <f t="shared" si="55"/>
        <v>0.11525193664827461</v>
      </c>
      <c r="T283" s="76">
        <f t="shared" si="56"/>
        <v>8.6267227327279802E-2</v>
      </c>
      <c r="U283" s="76">
        <v>1119325.7651011362</v>
      </c>
      <c r="V283" s="76">
        <v>-0.786108811757526</v>
      </c>
      <c r="W283" s="3">
        <f t="shared" si="50"/>
        <v>0</v>
      </c>
      <c r="X283" s="3">
        <f t="shared" si="51"/>
        <v>0</v>
      </c>
      <c r="Y283" s="11">
        <f t="shared" si="57"/>
        <v>0</v>
      </c>
      <c r="Z283" s="11">
        <f t="shared" si="58"/>
        <v>1.901831720827088E-2</v>
      </c>
      <c r="AA283" s="11">
        <f t="shared" si="59"/>
        <v>0.80512712896579686</v>
      </c>
      <c r="AB283" s="11" t="e">
        <f t="shared" si="60"/>
        <v>#DIV/0!</v>
      </c>
    </row>
    <row r="284" spans="1:28" x14ac:dyDescent="0.3">
      <c r="A284" s="6">
        <v>45343</v>
      </c>
      <c r="B284" s="35">
        <v>31.698232462346965</v>
      </c>
      <c r="C284" s="35">
        <v>3.1657429794798686</v>
      </c>
      <c r="D284" s="3">
        <v>36056588.51068411</v>
      </c>
      <c r="E284" s="3">
        <v>6783169.1287657609</v>
      </c>
      <c r="F284" s="3">
        <v>5077269.9379137298</v>
      </c>
      <c r="G284" s="65">
        <v>1789</v>
      </c>
      <c r="H284" s="35">
        <v>85.686666666666667</v>
      </c>
      <c r="I284" s="3">
        <v>1696</v>
      </c>
      <c r="J284" s="3">
        <v>12.628329754194903</v>
      </c>
      <c r="K284" s="3">
        <v>5.2333333333333334</v>
      </c>
      <c r="L284" s="35">
        <v>5554013</v>
      </c>
      <c r="M284" s="76">
        <v>-81019.787391651305</v>
      </c>
      <c r="N284" s="76">
        <v>58855142.273804985</v>
      </c>
      <c r="O284" s="76">
        <f t="shared" si="61"/>
        <v>0.19195854932847284</v>
      </c>
      <c r="P284" s="35">
        <f t="shared" si="52"/>
        <v>7.3949964208615695</v>
      </c>
      <c r="Q284" s="78">
        <f t="shared" si="53"/>
        <v>9.4367506141803323E-2</v>
      </c>
      <c r="R284" s="76">
        <f t="shared" si="54"/>
        <v>0.61263276440556724</v>
      </c>
      <c r="S284" s="76">
        <f t="shared" si="55"/>
        <v>0.11525193664827461</v>
      </c>
      <c r="T284" s="76">
        <f t="shared" si="56"/>
        <v>8.6267227327279802E-2</v>
      </c>
      <c r="U284" s="76">
        <v>1119325.7651011362</v>
      </c>
      <c r="V284" s="76">
        <v>-0.786108811757526</v>
      </c>
      <c r="W284" s="3">
        <f t="shared" si="50"/>
        <v>0</v>
      </c>
      <c r="X284" s="3">
        <f t="shared" si="51"/>
        <v>0</v>
      </c>
      <c r="Y284" s="11">
        <f t="shared" si="57"/>
        <v>0</v>
      </c>
      <c r="Z284" s="11">
        <f t="shared" si="58"/>
        <v>1.901831720827088E-2</v>
      </c>
      <c r="AA284" s="11">
        <f t="shared" si="59"/>
        <v>0.80512712896579686</v>
      </c>
      <c r="AB284" s="11" t="e">
        <f t="shared" si="60"/>
        <v>#DIV/0!</v>
      </c>
    </row>
    <row r="285" spans="1:28" x14ac:dyDescent="0.3">
      <c r="A285" s="6">
        <v>45344</v>
      </c>
      <c r="B285" s="35">
        <v>31.698232462346965</v>
      </c>
      <c r="C285" s="35">
        <v>3.1657429794798686</v>
      </c>
      <c r="D285" s="3">
        <v>36056588.51068411</v>
      </c>
      <c r="E285" s="3">
        <v>6783169.1287657609</v>
      </c>
      <c r="F285" s="3">
        <v>5077269.9379137298</v>
      </c>
      <c r="G285" s="65">
        <v>1550</v>
      </c>
      <c r="H285" s="35">
        <v>85.686666666666667</v>
      </c>
      <c r="I285" s="3">
        <v>1501</v>
      </c>
      <c r="J285" s="3">
        <v>12.628329754194903</v>
      </c>
      <c r="K285" s="3">
        <v>5.2333333333333334</v>
      </c>
      <c r="L285" s="35">
        <v>5554013</v>
      </c>
      <c r="M285" s="76">
        <v>-81019.787391651305</v>
      </c>
      <c r="N285" s="76">
        <v>58855142.273804985</v>
      </c>
      <c r="O285" s="76">
        <f t="shared" si="61"/>
        <v>0.19195854932847284</v>
      </c>
      <c r="P285" s="35">
        <f t="shared" si="52"/>
        <v>7.3949964208615695</v>
      </c>
      <c r="Q285" s="78">
        <f t="shared" si="53"/>
        <v>9.4367506141803323E-2</v>
      </c>
      <c r="R285" s="76">
        <f t="shared" si="54"/>
        <v>0.61263276440556724</v>
      </c>
      <c r="S285" s="76">
        <f t="shared" si="55"/>
        <v>0.11525193664827461</v>
      </c>
      <c r="T285" s="76">
        <f t="shared" si="56"/>
        <v>8.6267227327279802E-2</v>
      </c>
      <c r="U285" s="76">
        <v>1119325.7651011362</v>
      </c>
      <c r="V285" s="76">
        <v>-0.786108811757526</v>
      </c>
      <c r="W285" s="3">
        <f t="shared" si="50"/>
        <v>0</v>
      </c>
      <c r="X285" s="3">
        <f t="shared" si="51"/>
        <v>0</v>
      </c>
      <c r="Y285" s="11">
        <f t="shared" si="57"/>
        <v>0</v>
      </c>
      <c r="Z285" s="11">
        <f t="shared" si="58"/>
        <v>1.901831720827088E-2</v>
      </c>
      <c r="AA285" s="11">
        <f t="shared" si="59"/>
        <v>0.80512712896579686</v>
      </c>
      <c r="AB285" s="11" t="e">
        <f t="shared" si="60"/>
        <v>#DIV/0!</v>
      </c>
    </row>
    <row r="286" spans="1:28" x14ac:dyDescent="0.3">
      <c r="A286" s="6">
        <v>45345</v>
      </c>
      <c r="B286" s="35">
        <v>31.698232462346965</v>
      </c>
      <c r="C286" s="35">
        <v>3.1657429794798686</v>
      </c>
      <c r="D286" s="3">
        <v>36056588.51068411</v>
      </c>
      <c r="E286" s="3">
        <v>6783169.1287657609</v>
      </c>
      <c r="F286" s="3">
        <v>5077269.9379137298</v>
      </c>
      <c r="G286" s="65">
        <v>1610</v>
      </c>
      <c r="H286" s="35">
        <v>85.686666666666667</v>
      </c>
      <c r="I286" s="3">
        <v>1420</v>
      </c>
      <c r="J286" s="3">
        <v>12.628329754194903</v>
      </c>
      <c r="K286" s="3">
        <v>5.2333333333333334</v>
      </c>
      <c r="L286" s="35">
        <v>5554013</v>
      </c>
      <c r="M286" s="76">
        <v>-81019.787391651305</v>
      </c>
      <c r="N286" s="76">
        <v>58855142.273804985</v>
      </c>
      <c r="O286" s="76">
        <f t="shared" si="61"/>
        <v>0.19195854932847284</v>
      </c>
      <c r="P286" s="35">
        <f t="shared" si="52"/>
        <v>7.3949964208615695</v>
      </c>
      <c r="Q286" s="78">
        <f t="shared" si="53"/>
        <v>9.4367506141803323E-2</v>
      </c>
      <c r="R286" s="76">
        <f t="shared" si="54"/>
        <v>0.61263276440556724</v>
      </c>
      <c r="S286" s="76">
        <f t="shared" si="55"/>
        <v>0.11525193664827461</v>
      </c>
      <c r="T286" s="76">
        <f t="shared" si="56"/>
        <v>8.6267227327279802E-2</v>
      </c>
      <c r="U286" s="76">
        <v>1119325.7651011362</v>
      </c>
      <c r="V286" s="76">
        <v>-0.786108811757526</v>
      </c>
      <c r="W286" s="3">
        <f t="shared" si="50"/>
        <v>0</v>
      </c>
      <c r="X286" s="3">
        <f t="shared" si="51"/>
        <v>0</v>
      </c>
      <c r="Y286" s="11">
        <f t="shared" si="57"/>
        <v>0</v>
      </c>
      <c r="Z286" s="11">
        <f t="shared" si="58"/>
        <v>1.901831720827088E-2</v>
      </c>
      <c r="AA286" s="11">
        <f t="shared" si="59"/>
        <v>0.80512712896579686</v>
      </c>
      <c r="AB286" s="11" t="e">
        <f t="shared" si="60"/>
        <v>#DIV/0!</v>
      </c>
    </row>
    <row r="287" spans="1:28" x14ac:dyDescent="0.3">
      <c r="A287" s="6">
        <v>45348</v>
      </c>
      <c r="B287" s="35">
        <v>31.698232462346965</v>
      </c>
      <c r="C287" s="35">
        <v>3.1657429794798686</v>
      </c>
      <c r="D287" s="3">
        <v>36056588.51068411</v>
      </c>
      <c r="E287" s="3">
        <v>6783169.1287657609</v>
      </c>
      <c r="F287" s="3">
        <v>5077269.9379137298</v>
      </c>
      <c r="G287" s="65">
        <v>1450</v>
      </c>
      <c r="H287" s="35">
        <v>85.686666666666667</v>
      </c>
      <c r="I287" s="3">
        <v>1460</v>
      </c>
      <c r="J287" s="3">
        <v>12.628329754194903</v>
      </c>
      <c r="K287" s="3">
        <v>5.2333333333333334</v>
      </c>
      <c r="L287" s="35">
        <v>5554013</v>
      </c>
      <c r="M287" s="76">
        <v>-81019.787391651305</v>
      </c>
      <c r="N287" s="76">
        <v>58855142.273804985</v>
      </c>
      <c r="O287" s="76">
        <f t="shared" si="61"/>
        <v>0.19195854932847284</v>
      </c>
      <c r="P287" s="35">
        <f t="shared" si="52"/>
        <v>7.3949964208615695</v>
      </c>
      <c r="Q287" s="78">
        <f t="shared" si="53"/>
        <v>9.4367506141803323E-2</v>
      </c>
      <c r="R287" s="76">
        <f t="shared" si="54"/>
        <v>0.61263276440556724</v>
      </c>
      <c r="S287" s="76">
        <f t="shared" si="55"/>
        <v>0.11525193664827461</v>
      </c>
      <c r="T287" s="76">
        <f t="shared" si="56"/>
        <v>8.6267227327279802E-2</v>
      </c>
      <c r="U287" s="76">
        <v>1119325.7651011362</v>
      </c>
      <c r="V287" s="76">
        <v>-0.786108811757526</v>
      </c>
      <c r="W287" s="3">
        <f t="shared" si="50"/>
        <v>0</v>
      </c>
      <c r="X287" s="3">
        <f t="shared" si="51"/>
        <v>0</v>
      </c>
      <c r="Y287" s="11">
        <f t="shared" si="57"/>
        <v>0</v>
      </c>
      <c r="Z287" s="11">
        <f t="shared" si="58"/>
        <v>1.901831720827088E-2</v>
      </c>
      <c r="AA287" s="11">
        <f t="shared" si="59"/>
        <v>0.80512712896579686</v>
      </c>
      <c r="AB287" s="11" t="e">
        <f t="shared" si="60"/>
        <v>#DIV/0!</v>
      </c>
    </row>
    <row r="288" spans="1:28" x14ac:dyDescent="0.3">
      <c r="A288" s="6">
        <v>45349</v>
      </c>
      <c r="B288" s="35">
        <v>31.698232462346965</v>
      </c>
      <c r="C288" s="35">
        <v>3.1657429794798686</v>
      </c>
      <c r="D288" s="3">
        <v>36056588.51068411</v>
      </c>
      <c r="E288" s="3">
        <v>6783169.1287657609</v>
      </c>
      <c r="F288" s="3">
        <v>5077269.9379137298</v>
      </c>
      <c r="G288" s="65">
        <v>1550</v>
      </c>
      <c r="H288" s="35">
        <v>85.686666666666667</v>
      </c>
      <c r="I288" s="3">
        <v>1670</v>
      </c>
      <c r="J288" s="3">
        <v>12.628329754194903</v>
      </c>
      <c r="K288" s="3">
        <v>5.2333333333333334</v>
      </c>
      <c r="L288" s="35">
        <v>5554013</v>
      </c>
      <c r="M288" s="76">
        <v>-81019.787391651305</v>
      </c>
      <c r="N288" s="76">
        <v>58855142.273804985</v>
      </c>
      <c r="O288" s="76">
        <f t="shared" si="61"/>
        <v>0.19195854932847284</v>
      </c>
      <c r="P288" s="35">
        <f t="shared" si="52"/>
        <v>7.3949964208615695</v>
      </c>
      <c r="Q288" s="78">
        <f t="shared" si="53"/>
        <v>9.4367506141803323E-2</v>
      </c>
      <c r="R288" s="76">
        <f t="shared" si="54"/>
        <v>0.61263276440556724</v>
      </c>
      <c r="S288" s="76">
        <f t="shared" si="55"/>
        <v>0.11525193664827461</v>
      </c>
      <c r="T288" s="76">
        <f t="shared" si="56"/>
        <v>8.6267227327279802E-2</v>
      </c>
      <c r="U288" s="76">
        <v>1119325.7651011362</v>
      </c>
      <c r="V288" s="76">
        <v>-0.786108811757526</v>
      </c>
      <c r="W288" s="3">
        <f t="shared" si="50"/>
        <v>0</v>
      </c>
      <c r="X288" s="3">
        <f t="shared" si="51"/>
        <v>0</v>
      </c>
      <c r="Y288" s="11">
        <f t="shared" si="57"/>
        <v>0</v>
      </c>
      <c r="Z288" s="11">
        <f t="shared" si="58"/>
        <v>1.901831720827088E-2</v>
      </c>
      <c r="AA288" s="11">
        <f t="shared" si="59"/>
        <v>0.80512712896579686</v>
      </c>
      <c r="AB288" s="11" t="e">
        <f t="shared" si="60"/>
        <v>#DIV/0!</v>
      </c>
    </row>
    <row r="289" spans="1:28" x14ac:dyDescent="0.3">
      <c r="A289" s="6">
        <v>45350</v>
      </c>
      <c r="B289" s="35">
        <v>31.698232462346965</v>
      </c>
      <c r="C289" s="35">
        <v>3.1657429794798686</v>
      </c>
      <c r="D289" s="3">
        <v>36056588.51068411</v>
      </c>
      <c r="E289" s="3">
        <v>6783169.1287657609</v>
      </c>
      <c r="F289" s="3">
        <v>5077269.9379137298</v>
      </c>
      <c r="G289" s="65">
        <v>1600</v>
      </c>
      <c r="H289" s="35">
        <v>85.686666666666667</v>
      </c>
      <c r="I289" s="3">
        <v>1426.35</v>
      </c>
      <c r="J289" s="3">
        <v>12.628329754194903</v>
      </c>
      <c r="K289" s="3">
        <v>5.2333333333333334</v>
      </c>
      <c r="L289" s="35">
        <v>5554013</v>
      </c>
      <c r="M289" s="76">
        <v>-81019.787391651305</v>
      </c>
      <c r="N289" s="76">
        <v>58855142.273804985</v>
      </c>
      <c r="O289" s="76">
        <f t="shared" si="61"/>
        <v>0.19195854932847284</v>
      </c>
      <c r="P289" s="35">
        <f t="shared" si="52"/>
        <v>7.3949964208615695</v>
      </c>
      <c r="Q289" s="78">
        <f t="shared" si="53"/>
        <v>9.4367506141803323E-2</v>
      </c>
      <c r="R289" s="76">
        <f t="shared" si="54"/>
        <v>0.61263276440556724</v>
      </c>
      <c r="S289" s="76">
        <f t="shared" si="55"/>
        <v>0.11525193664827461</v>
      </c>
      <c r="T289" s="76">
        <f t="shared" si="56"/>
        <v>8.6267227327279802E-2</v>
      </c>
      <c r="U289" s="76">
        <v>1119325.7651011362</v>
      </c>
      <c r="V289" s="76">
        <v>-0.786108811757526</v>
      </c>
      <c r="W289" s="3">
        <f t="shared" si="50"/>
        <v>0</v>
      </c>
      <c r="X289" s="3">
        <f t="shared" si="51"/>
        <v>0</v>
      </c>
      <c r="Y289" s="11">
        <f t="shared" si="57"/>
        <v>0</v>
      </c>
      <c r="Z289" s="11">
        <f t="shared" si="58"/>
        <v>1.901831720827088E-2</v>
      </c>
      <c r="AA289" s="11">
        <f t="shared" si="59"/>
        <v>0.80512712896579686</v>
      </c>
      <c r="AB289" s="11" t="e">
        <f t="shared" si="60"/>
        <v>#DIV/0!</v>
      </c>
    </row>
    <row r="290" spans="1:28" x14ac:dyDescent="0.3">
      <c r="A290" s="6">
        <v>45351</v>
      </c>
      <c r="B290" s="35">
        <v>31.698232462346965</v>
      </c>
      <c r="C290" s="35">
        <v>3.1657429794798686</v>
      </c>
      <c r="D290" s="3">
        <v>36056588.51068411</v>
      </c>
      <c r="E290" s="3">
        <v>6783169.1287657609</v>
      </c>
      <c r="F290" s="3">
        <v>5077269.9379137298</v>
      </c>
      <c r="G290" s="65">
        <v>1590</v>
      </c>
      <c r="H290" s="35">
        <v>85.686666666666667</v>
      </c>
      <c r="I290" s="3">
        <v>1401</v>
      </c>
      <c r="J290" s="3">
        <v>12.628329754194903</v>
      </c>
      <c r="K290" s="3">
        <v>5.2333333333333334</v>
      </c>
      <c r="L290" s="35">
        <v>5554013</v>
      </c>
      <c r="M290" s="76">
        <v>-81019.787391651305</v>
      </c>
      <c r="N290" s="76">
        <v>58855142.273804985</v>
      </c>
      <c r="O290" s="76">
        <f t="shared" si="61"/>
        <v>0.19195854932847284</v>
      </c>
      <c r="P290" s="35">
        <f t="shared" si="52"/>
        <v>7.3949964208615695</v>
      </c>
      <c r="Q290" s="78">
        <f t="shared" si="53"/>
        <v>9.4367506141803323E-2</v>
      </c>
      <c r="R290" s="76">
        <f t="shared" si="54"/>
        <v>0.61263276440556724</v>
      </c>
      <c r="S290" s="76">
        <f t="shared" si="55"/>
        <v>0.11525193664827461</v>
      </c>
      <c r="T290" s="76">
        <f t="shared" si="56"/>
        <v>8.6267227327279802E-2</v>
      </c>
      <c r="U290" s="76">
        <v>1119325.7651011362</v>
      </c>
      <c r="V290" s="76">
        <v>-0.786108811757526</v>
      </c>
      <c r="W290" s="3">
        <f t="shared" si="50"/>
        <v>0</v>
      </c>
      <c r="X290" s="3">
        <f t="shared" si="51"/>
        <v>0</v>
      </c>
      <c r="Y290" s="11">
        <f t="shared" si="57"/>
        <v>0</v>
      </c>
      <c r="Z290" s="11">
        <f t="shared" si="58"/>
        <v>1.901831720827088E-2</v>
      </c>
      <c r="AA290" s="11">
        <f t="shared" si="59"/>
        <v>0.80512712896579686</v>
      </c>
      <c r="AB290" s="11" t="e">
        <f t="shared" si="60"/>
        <v>#DIV/0!</v>
      </c>
    </row>
    <row r="291" spans="1:28" x14ac:dyDescent="0.3">
      <c r="A291" s="6">
        <v>45352</v>
      </c>
      <c r="B291" s="35">
        <v>33.201432671096711</v>
      </c>
      <c r="C291" s="35">
        <v>3.4751312370751242</v>
      </c>
      <c r="D291" s="3">
        <v>25946086.917355739</v>
      </c>
      <c r="E291" s="3">
        <v>7014337.6258001029</v>
      </c>
      <c r="F291" s="3">
        <v>4740462.5195562867</v>
      </c>
      <c r="G291" s="65">
        <v>1600</v>
      </c>
      <c r="H291" s="35">
        <v>85.686666666666667</v>
      </c>
      <c r="I291" s="3">
        <v>1503</v>
      </c>
      <c r="J291" s="3">
        <v>12.628329754194903</v>
      </c>
      <c r="K291" s="3">
        <v>5.2333333333333334</v>
      </c>
      <c r="L291" s="35">
        <v>5554013</v>
      </c>
      <c r="M291" s="76">
        <v>-81019.787391651305</v>
      </c>
      <c r="N291" s="76">
        <v>58855142.273804985</v>
      </c>
      <c r="O291" s="76">
        <f t="shared" si="61"/>
        <v>0.19195854932847284</v>
      </c>
      <c r="P291" s="35">
        <f t="shared" si="52"/>
        <v>7.3949964208615695</v>
      </c>
      <c r="Q291" s="78">
        <f t="shared" si="53"/>
        <v>9.4367506141803323E-2</v>
      </c>
      <c r="R291" s="76">
        <f t="shared" si="54"/>
        <v>0.44084655843069331</v>
      </c>
      <c r="S291" s="76">
        <f t="shared" si="55"/>
        <v>0.11917969024980196</v>
      </c>
      <c r="T291" s="76">
        <f t="shared" si="56"/>
        <v>8.0544576674418361E-2</v>
      </c>
      <c r="U291" s="76">
        <v>1119325.7651011362</v>
      </c>
      <c r="V291" s="76">
        <v>-0.786108811757526</v>
      </c>
      <c r="W291" s="3">
        <f t="shared" si="50"/>
        <v>0.46809496228480979</v>
      </c>
      <c r="X291" s="3">
        <f t="shared" si="51"/>
        <v>-0.91114890654125336</v>
      </c>
      <c r="Y291" s="11">
        <f t="shared" si="57"/>
        <v>-0.36241435375110853</v>
      </c>
      <c r="Z291" s="11">
        <f t="shared" si="58"/>
        <v>1.901831720827088E-2</v>
      </c>
      <c r="AA291" s="11">
        <f t="shared" si="59"/>
        <v>0.80512712896579686</v>
      </c>
      <c r="AB291" s="11">
        <f t="shared" si="60"/>
        <v>-2.2215652350202593</v>
      </c>
    </row>
    <row r="292" spans="1:28" x14ac:dyDescent="0.3">
      <c r="A292" s="6">
        <v>45355</v>
      </c>
      <c r="B292" s="35">
        <v>33.201432671096711</v>
      </c>
      <c r="C292" s="35">
        <v>3.4751312370751242</v>
      </c>
      <c r="D292" s="3">
        <v>25946086.917355739</v>
      </c>
      <c r="E292" s="3">
        <v>7014337.6258001029</v>
      </c>
      <c r="F292" s="3">
        <v>4740462.5195562867</v>
      </c>
      <c r="G292" s="65">
        <v>1600</v>
      </c>
      <c r="H292" s="35">
        <v>85.686666666666667</v>
      </c>
      <c r="I292" s="3">
        <v>1525</v>
      </c>
      <c r="J292" s="3">
        <v>12.628329754194903</v>
      </c>
      <c r="K292" s="3">
        <v>5.2333333333333334</v>
      </c>
      <c r="L292" s="35">
        <v>5554013</v>
      </c>
      <c r="M292" s="76">
        <v>-81019.787391651305</v>
      </c>
      <c r="N292" s="76">
        <v>58855142.273804985</v>
      </c>
      <c r="O292" s="76">
        <f t="shared" si="61"/>
        <v>0.19195854932847284</v>
      </c>
      <c r="P292" s="35">
        <f t="shared" si="52"/>
        <v>7.3949964208615695</v>
      </c>
      <c r="Q292" s="78">
        <f t="shared" si="53"/>
        <v>9.4367506141803323E-2</v>
      </c>
      <c r="R292" s="76">
        <f t="shared" si="54"/>
        <v>0.44084655843069331</v>
      </c>
      <c r="S292" s="76">
        <f t="shared" si="55"/>
        <v>0.11917969024980196</v>
      </c>
      <c r="T292" s="76">
        <f t="shared" si="56"/>
        <v>8.0544576674418361E-2</v>
      </c>
      <c r="U292" s="76">
        <v>1119325.7651011362</v>
      </c>
      <c r="V292" s="76">
        <v>-0.786108811757526</v>
      </c>
      <c r="W292" s="3">
        <f t="shared" si="50"/>
        <v>0</v>
      </c>
      <c r="X292" s="3">
        <f t="shared" si="51"/>
        <v>0</v>
      </c>
      <c r="Y292" s="11">
        <f t="shared" si="57"/>
        <v>0</v>
      </c>
      <c r="Z292" s="11">
        <f t="shared" si="58"/>
        <v>1.901831720827088E-2</v>
      </c>
      <c r="AA292" s="11">
        <f t="shared" si="59"/>
        <v>0.80512712896579686</v>
      </c>
      <c r="AB292" s="11" t="e">
        <f t="shared" si="60"/>
        <v>#DIV/0!</v>
      </c>
    </row>
    <row r="293" spans="1:28" x14ac:dyDescent="0.3">
      <c r="A293" s="6">
        <v>45356</v>
      </c>
      <c r="B293" s="35">
        <v>33.201432671096711</v>
      </c>
      <c r="C293" s="35">
        <v>3.4751312370751242</v>
      </c>
      <c r="D293" s="3">
        <v>25946086.917355739</v>
      </c>
      <c r="E293" s="3">
        <v>7014337.6258001029</v>
      </c>
      <c r="F293" s="3">
        <v>4740462.5195562867</v>
      </c>
      <c r="G293" s="65">
        <v>1602</v>
      </c>
      <c r="H293" s="35">
        <v>85.686666666666667</v>
      </c>
      <c r="I293" s="3">
        <v>1510</v>
      </c>
      <c r="J293" s="3">
        <v>12.628329754194903</v>
      </c>
      <c r="K293" s="3">
        <v>5.2333333333333334</v>
      </c>
      <c r="L293" s="35">
        <v>5554013</v>
      </c>
      <c r="M293" s="76">
        <v>-81019.787391651305</v>
      </c>
      <c r="N293" s="76">
        <v>58855142.273804985</v>
      </c>
      <c r="O293" s="76">
        <f t="shared" si="61"/>
        <v>0.19195854932847284</v>
      </c>
      <c r="P293" s="35">
        <f t="shared" si="52"/>
        <v>7.3949964208615695</v>
      </c>
      <c r="Q293" s="78">
        <f t="shared" si="53"/>
        <v>9.4367506141803323E-2</v>
      </c>
      <c r="R293" s="76">
        <f t="shared" si="54"/>
        <v>0.44084655843069331</v>
      </c>
      <c r="S293" s="76">
        <f t="shared" si="55"/>
        <v>0.11917969024980196</v>
      </c>
      <c r="T293" s="76">
        <f t="shared" si="56"/>
        <v>8.0544576674418361E-2</v>
      </c>
      <c r="U293" s="76">
        <v>1119325.7651011362</v>
      </c>
      <c r="V293" s="76">
        <v>-0.786108811757526</v>
      </c>
      <c r="W293" s="3">
        <f t="shared" si="50"/>
        <v>0</v>
      </c>
      <c r="X293" s="3">
        <f t="shared" si="51"/>
        <v>0</v>
      </c>
      <c r="Y293" s="11">
        <f t="shared" si="57"/>
        <v>0</v>
      </c>
      <c r="Z293" s="11">
        <f t="shared" si="58"/>
        <v>1.901831720827088E-2</v>
      </c>
      <c r="AA293" s="11">
        <f t="shared" si="59"/>
        <v>0.80512712896579686</v>
      </c>
      <c r="AB293" s="11" t="e">
        <f t="shared" si="60"/>
        <v>#DIV/0!</v>
      </c>
    </row>
    <row r="294" spans="1:28" x14ac:dyDescent="0.3">
      <c r="A294" s="6">
        <v>45357</v>
      </c>
      <c r="B294" s="35">
        <v>33.201432671096711</v>
      </c>
      <c r="C294" s="35">
        <v>3.4751312370751242</v>
      </c>
      <c r="D294" s="3">
        <v>25946086.917355739</v>
      </c>
      <c r="E294" s="3">
        <v>7014337.6258001029</v>
      </c>
      <c r="F294" s="3">
        <v>4740462.5195562867</v>
      </c>
      <c r="G294" s="65">
        <v>1650</v>
      </c>
      <c r="H294" s="35">
        <v>85.686666666666667</v>
      </c>
      <c r="I294" s="3">
        <v>1572</v>
      </c>
      <c r="J294" s="3">
        <v>12.628329754194903</v>
      </c>
      <c r="K294" s="3">
        <v>5.2333333333333334</v>
      </c>
      <c r="L294" s="35">
        <v>5554013</v>
      </c>
      <c r="M294" s="76">
        <v>-81019.787391651305</v>
      </c>
      <c r="N294" s="76">
        <v>58855142.273804985</v>
      </c>
      <c r="O294" s="76">
        <f t="shared" si="61"/>
        <v>0.19195854932847284</v>
      </c>
      <c r="P294" s="35">
        <f t="shared" si="52"/>
        <v>7.3949964208615695</v>
      </c>
      <c r="Q294" s="78">
        <f t="shared" si="53"/>
        <v>9.4367506141803323E-2</v>
      </c>
      <c r="R294" s="76">
        <f t="shared" si="54"/>
        <v>0.44084655843069331</v>
      </c>
      <c r="S294" s="76">
        <f t="shared" si="55"/>
        <v>0.11917969024980196</v>
      </c>
      <c r="T294" s="76">
        <f t="shared" si="56"/>
        <v>8.0544576674418361E-2</v>
      </c>
      <c r="U294" s="76">
        <v>1119325.7651011362</v>
      </c>
      <c r="V294" s="76">
        <v>-0.786108811757526</v>
      </c>
      <c r="W294" s="3">
        <f t="shared" si="50"/>
        <v>0</v>
      </c>
      <c r="X294" s="3">
        <f t="shared" si="51"/>
        <v>0</v>
      </c>
      <c r="Y294" s="11">
        <f t="shared" si="57"/>
        <v>0</v>
      </c>
      <c r="Z294" s="11">
        <f t="shared" si="58"/>
        <v>1.901831720827088E-2</v>
      </c>
      <c r="AA294" s="11">
        <f t="shared" si="59"/>
        <v>0.80512712896579686</v>
      </c>
      <c r="AB294" s="11" t="e">
        <f t="shared" si="60"/>
        <v>#DIV/0!</v>
      </c>
    </row>
    <row r="295" spans="1:28" x14ac:dyDescent="0.3">
      <c r="A295" s="6">
        <v>45358</v>
      </c>
      <c r="B295" s="35">
        <v>33.201432671096711</v>
      </c>
      <c r="C295" s="35">
        <v>3.4751312370751242</v>
      </c>
      <c r="D295" s="3">
        <v>25946086.917355739</v>
      </c>
      <c r="E295" s="3">
        <v>7014337.6258001029</v>
      </c>
      <c r="F295" s="3">
        <v>4740462.5195562867</v>
      </c>
      <c r="G295" s="65">
        <v>1610</v>
      </c>
      <c r="H295" s="35">
        <v>85.686666666666667</v>
      </c>
      <c r="I295" s="3">
        <v>1625</v>
      </c>
      <c r="J295" s="3">
        <v>12.628329754194903</v>
      </c>
      <c r="K295" s="3">
        <v>5.2333333333333334</v>
      </c>
      <c r="L295" s="35">
        <v>5554013</v>
      </c>
      <c r="M295" s="76">
        <v>-81019.787391651305</v>
      </c>
      <c r="N295" s="76">
        <v>58855142.273804985</v>
      </c>
      <c r="O295" s="76">
        <f t="shared" si="61"/>
        <v>0.19195854932847284</v>
      </c>
      <c r="P295" s="35">
        <f t="shared" si="52"/>
        <v>7.3949964208615695</v>
      </c>
      <c r="Q295" s="78">
        <f t="shared" si="53"/>
        <v>9.4367506141803323E-2</v>
      </c>
      <c r="R295" s="76">
        <f t="shared" si="54"/>
        <v>0.44084655843069331</v>
      </c>
      <c r="S295" s="76">
        <f t="shared" si="55"/>
        <v>0.11917969024980196</v>
      </c>
      <c r="T295" s="76">
        <f t="shared" si="56"/>
        <v>8.0544576674418361E-2</v>
      </c>
      <c r="U295" s="76">
        <v>1119325.7651011362</v>
      </c>
      <c r="V295" s="76">
        <v>-0.786108811757526</v>
      </c>
      <c r="W295" s="3">
        <f t="shared" ref="W295:W358" si="62">(E295/E294-1)/(I295/I294-1)</f>
        <v>0</v>
      </c>
      <c r="X295" s="3">
        <f t="shared" ref="X295:X358" si="63">(F295/F294-1)/(I295/I294-1)</f>
        <v>0</v>
      </c>
      <c r="Y295" s="11">
        <f t="shared" si="57"/>
        <v>0</v>
      </c>
      <c r="Z295" s="11">
        <f t="shared" si="58"/>
        <v>1.901831720827088E-2</v>
      </c>
      <c r="AA295" s="11">
        <f t="shared" si="59"/>
        <v>0.80512712896579686</v>
      </c>
      <c r="AB295" s="11" t="e">
        <f t="shared" si="60"/>
        <v>#DIV/0!</v>
      </c>
    </row>
    <row r="296" spans="1:28" x14ac:dyDescent="0.3">
      <c r="A296" s="6">
        <v>45359</v>
      </c>
      <c r="B296" s="35">
        <v>33.201432671096711</v>
      </c>
      <c r="C296" s="35">
        <v>3.4751312370751242</v>
      </c>
      <c r="D296" s="3">
        <v>25946086.917355739</v>
      </c>
      <c r="E296" s="3">
        <v>7014337.6258001029</v>
      </c>
      <c r="F296" s="3">
        <v>4740462.5195562867</v>
      </c>
      <c r="G296" s="65">
        <v>1605</v>
      </c>
      <c r="H296" s="35">
        <v>85.686666666666667</v>
      </c>
      <c r="I296" s="3">
        <v>1551</v>
      </c>
      <c r="J296" s="3">
        <v>12.628329754194903</v>
      </c>
      <c r="K296" s="3">
        <v>5.2333333333333334</v>
      </c>
      <c r="L296" s="35">
        <v>5554013</v>
      </c>
      <c r="M296" s="76">
        <v>-81019.787391651305</v>
      </c>
      <c r="N296" s="76">
        <v>58855142.273804985</v>
      </c>
      <c r="O296" s="76">
        <f t="shared" si="61"/>
        <v>0.19195854932847284</v>
      </c>
      <c r="P296" s="35">
        <f t="shared" si="52"/>
        <v>7.3949964208615695</v>
      </c>
      <c r="Q296" s="78">
        <f t="shared" si="53"/>
        <v>9.4367506141803323E-2</v>
      </c>
      <c r="R296" s="76">
        <f t="shared" si="54"/>
        <v>0.44084655843069331</v>
      </c>
      <c r="S296" s="76">
        <f t="shared" si="55"/>
        <v>0.11917969024980196</v>
      </c>
      <c r="T296" s="76">
        <f t="shared" si="56"/>
        <v>8.0544576674418361E-2</v>
      </c>
      <c r="U296" s="76">
        <v>1119325.7651011362</v>
      </c>
      <c r="V296" s="76">
        <v>-0.786108811757526</v>
      </c>
      <c r="W296" s="3">
        <f t="shared" si="62"/>
        <v>0</v>
      </c>
      <c r="X296" s="3">
        <f t="shared" si="63"/>
        <v>0</v>
      </c>
      <c r="Y296" s="11">
        <f t="shared" si="57"/>
        <v>0</v>
      </c>
      <c r="Z296" s="11">
        <f t="shared" si="58"/>
        <v>1.901831720827088E-2</v>
      </c>
      <c r="AA296" s="11">
        <f t="shared" si="59"/>
        <v>0.80512712896579686</v>
      </c>
      <c r="AB296" s="11" t="e">
        <f t="shared" si="60"/>
        <v>#DIV/0!</v>
      </c>
    </row>
    <row r="297" spans="1:28" x14ac:dyDescent="0.3">
      <c r="A297" s="6">
        <v>45362</v>
      </c>
      <c r="B297" s="35">
        <v>33.201432671096711</v>
      </c>
      <c r="C297" s="35">
        <v>3.4751312370751242</v>
      </c>
      <c r="D297" s="3">
        <v>25946086.917355739</v>
      </c>
      <c r="E297" s="3">
        <v>7014337.6258001029</v>
      </c>
      <c r="F297" s="3">
        <v>4740462.5195562867</v>
      </c>
      <c r="G297" s="65">
        <v>1600</v>
      </c>
      <c r="H297" s="35">
        <v>85.686666666666667</v>
      </c>
      <c r="I297" s="3">
        <v>1413</v>
      </c>
      <c r="J297" s="3">
        <v>12.628329754194903</v>
      </c>
      <c r="K297" s="3">
        <v>5.2333333333333334</v>
      </c>
      <c r="L297" s="35">
        <v>5554013</v>
      </c>
      <c r="M297" s="76">
        <v>-81019.787391651305</v>
      </c>
      <c r="N297" s="76">
        <v>58855142.273804985</v>
      </c>
      <c r="O297" s="76">
        <f t="shared" si="61"/>
        <v>0.19195854932847284</v>
      </c>
      <c r="P297" s="35">
        <f t="shared" si="52"/>
        <v>7.3949964208615695</v>
      </c>
      <c r="Q297" s="78">
        <f t="shared" si="53"/>
        <v>9.4367506141803323E-2</v>
      </c>
      <c r="R297" s="76">
        <f t="shared" si="54"/>
        <v>0.44084655843069331</v>
      </c>
      <c r="S297" s="76">
        <f t="shared" si="55"/>
        <v>0.11917969024980196</v>
      </c>
      <c r="T297" s="76">
        <f t="shared" si="56"/>
        <v>8.0544576674418361E-2</v>
      </c>
      <c r="U297" s="76">
        <v>1119325.7651011362</v>
      </c>
      <c r="V297" s="76">
        <v>-0.786108811757526</v>
      </c>
      <c r="W297" s="3">
        <f t="shared" si="62"/>
        <v>0</v>
      </c>
      <c r="X297" s="3">
        <f t="shared" si="63"/>
        <v>0</v>
      </c>
      <c r="Y297" s="11">
        <f t="shared" si="57"/>
        <v>0</v>
      </c>
      <c r="Z297" s="11">
        <f t="shared" si="58"/>
        <v>1.901831720827088E-2</v>
      </c>
      <c r="AA297" s="11">
        <f t="shared" si="59"/>
        <v>0.80512712896579686</v>
      </c>
      <c r="AB297" s="11" t="e">
        <f t="shared" si="60"/>
        <v>#DIV/0!</v>
      </c>
    </row>
    <row r="298" spans="1:28" x14ac:dyDescent="0.3">
      <c r="A298" s="6">
        <v>45363</v>
      </c>
      <c r="B298" s="35">
        <v>33.201432671096711</v>
      </c>
      <c r="C298" s="35">
        <v>3.4751312370751242</v>
      </c>
      <c r="D298" s="3">
        <v>25946086.917355739</v>
      </c>
      <c r="E298" s="3">
        <v>7014337.6258001029</v>
      </c>
      <c r="F298" s="3">
        <v>4740462.5195562867</v>
      </c>
      <c r="G298" s="65">
        <v>1610</v>
      </c>
      <c r="H298" s="35">
        <v>85.686666666666667</v>
      </c>
      <c r="I298" s="3">
        <v>1650</v>
      </c>
      <c r="J298" s="3">
        <v>12.628329754194903</v>
      </c>
      <c r="K298" s="3">
        <v>5.2333333333333334</v>
      </c>
      <c r="L298" s="35">
        <v>5554013</v>
      </c>
      <c r="M298" s="76">
        <v>-81019.787391651305</v>
      </c>
      <c r="N298" s="76">
        <v>58855142.273804985</v>
      </c>
      <c r="O298" s="76">
        <f t="shared" si="61"/>
        <v>0.19195854932847284</v>
      </c>
      <c r="P298" s="35">
        <f t="shared" si="52"/>
        <v>7.3949964208615695</v>
      </c>
      <c r="Q298" s="78">
        <f t="shared" si="53"/>
        <v>9.4367506141803323E-2</v>
      </c>
      <c r="R298" s="76">
        <f t="shared" si="54"/>
        <v>0.44084655843069331</v>
      </c>
      <c r="S298" s="76">
        <f t="shared" si="55"/>
        <v>0.11917969024980196</v>
      </c>
      <c r="T298" s="76">
        <f t="shared" si="56"/>
        <v>8.0544576674418361E-2</v>
      </c>
      <c r="U298" s="76">
        <v>1119325.7651011362</v>
      </c>
      <c r="V298" s="76">
        <v>-0.786108811757526</v>
      </c>
      <c r="W298" s="3">
        <f t="shared" si="62"/>
        <v>0</v>
      </c>
      <c r="X298" s="3">
        <f t="shared" si="63"/>
        <v>0</v>
      </c>
      <c r="Y298" s="11">
        <f t="shared" si="57"/>
        <v>0</v>
      </c>
      <c r="Z298" s="11">
        <f t="shared" si="58"/>
        <v>1.901831720827088E-2</v>
      </c>
      <c r="AA298" s="11">
        <f t="shared" si="59"/>
        <v>0.80512712896579686</v>
      </c>
      <c r="AB298" s="11" t="e">
        <f t="shared" si="60"/>
        <v>#DIV/0!</v>
      </c>
    </row>
    <row r="299" spans="1:28" x14ac:dyDescent="0.3">
      <c r="A299" s="6">
        <v>45364</v>
      </c>
      <c r="B299" s="35">
        <v>33.201432671096711</v>
      </c>
      <c r="C299" s="35">
        <v>3.4751312370751242</v>
      </c>
      <c r="D299" s="3">
        <v>25946086.917355739</v>
      </c>
      <c r="E299" s="3">
        <v>7014337.6258001029</v>
      </c>
      <c r="F299" s="3">
        <v>4740462.5195562867</v>
      </c>
      <c r="G299" s="65">
        <v>1605</v>
      </c>
      <c r="H299" s="35">
        <v>85.686666666666667</v>
      </c>
      <c r="I299" s="3">
        <v>1426.35</v>
      </c>
      <c r="J299" s="3">
        <v>12.628329754194903</v>
      </c>
      <c r="K299" s="3">
        <v>5.2333333333333334</v>
      </c>
      <c r="L299" s="35">
        <v>5554013</v>
      </c>
      <c r="M299" s="76">
        <v>-81019.787391651305</v>
      </c>
      <c r="N299" s="76">
        <v>58855142.273804985</v>
      </c>
      <c r="O299" s="76">
        <f t="shared" si="61"/>
        <v>0.19195854932847284</v>
      </c>
      <c r="P299" s="35">
        <f t="shared" si="52"/>
        <v>7.3949964208615695</v>
      </c>
      <c r="Q299" s="78">
        <f t="shared" si="53"/>
        <v>9.4367506141803323E-2</v>
      </c>
      <c r="R299" s="76">
        <f t="shared" si="54"/>
        <v>0.44084655843069331</v>
      </c>
      <c r="S299" s="76">
        <f t="shared" si="55"/>
        <v>0.11917969024980196</v>
      </c>
      <c r="T299" s="76">
        <f t="shared" si="56"/>
        <v>8.0544576674418361E-2</v>
      </c>
      <c r="U299" s="76">
        <v>1119325.7651011362</v>
      </c>
      <c r="V299" s="76">
        <v>-0.786108811757526</v>
      </c>
      <c r="W299" s="3">
        <f t="shared" si="62"/>
        <v>0</v>
      </c>
      <c r="X299" s="3">
        <f t="shared" si="63"/>
        <v>0</v>
      </c>
      <c r="Y299" s="11">
        <f t="shared" si="57"/>
        <v>0</v>
      </c>
      <c r="Z299" s="11">
        <f t="shared" si="58"/>
        <v>1.901831720827088E-2</v>
      </c>
      <c r="AA299" s="11">
        <f t="shared" si="59"/>
        <v>0.80512712896579686</v>
      </c>
      <c r="AB299" s="11" t="e">
        <f t="shared" si="60"/>
        <v>#DIV/0!</v>
      </c>
    </row>
    <row r="300" spans="1:28" x14ac:dyDescent="0.3">
      <c r="A300" s="6">
        <v>45365</v>
      </c>
      <c r="B300" s="35">
        <v>33.201432671096711</v>
      </c>
      <c r="C300" s="35">
        <v>3.4751312370751242</v>
      </c>
      <c r="D300" s="3">
        <v>25946086.917355739</v>
      </c>
      <c r="E300" s="3">
        <v>7014337.6258001029</v>
      </c>
      <c r="F300" s="3">
        <v>4740462.5195562867</v>
      </c>
      <c r="G300" s="65">
        <v>1590</v>
      </c>
      <c r="H300" s="35">
        <v>85.686666666666667</v>
      </c>
      <c r="I300" s="3">
        <v>1579.61</v>
      </c>
      <c r="J300" s="3">
        <v>12.628329754194903</v>
      </c>
      <c r="K300" s="3">
        <v>5.2333333333333334</v>
      </c>
      <c r="L300" s="35">
        <v>5554013</v>
      </c>
      <c r="M300" s="76">
        <v>-81019.787391651305</v>
      </c>
      <c r="N300" s="76">
        <v>58855142.273804985</v>
      </c>
      <c r="O300" s="76">
        <f t="shared" si="61"/>
        <v>0.19195854932847284</v>
      </c>
      <c r="P300" s="35">
        <f t="shared" si="52"/>
        <v>7.3949964208615695</v>
      </c>
      <c r="Q300" s="78">
        <f t="shared" si="53"/>
        <v>9.4367506141803323E-2</v>
      </c>
      <c r="R300" s="76">
        <f t="shared" si="54"/>
        <v>0.44084655843069331</v>
      </c>
      <c r="S300" s="76">
        <f t="shared" si="55"/>
        <v>0.11917969024980196</v>
      </c>
      <c r="T300" s="76">
        <f t="shared" si="56"/>
        <v>8.0544576674418361E-2</v>
      </c>
      <c r="U300" s="76">
        <v>1119325.7651011362</v>
      </c>
      <c r="V300" s="76">
        <v>-0.786108811757526</v>
      </c>
      <c r="W300" s="3">
        <f t="shared" si="62"/>
        <v>0</v>
      </c>
      <c r="X300" s="3">
        <f t="shared" si="63"/>
        <v>0</v>
      </c>
      <c r="Y300" s="11">
        <f t="shared" si="57"/>
        <v>0</v>
      </c>
      <c r="Z300" s="11">
        <f t="shared" si="58"/>
        <v>1.901831720827088E-2</v>
      </c>
      <c r="AA300" s="11">
        <f t="shared" si="59"/>
        <v>0.80512712896579686</v>
      </c>
      <c r="AB300" s="11" t="e">
        <f t="shared" si="60"/>
        <v>#DIV/0!</v>
      </c>
    </row>
    <row r="301" spans="1:28" x14ac:dyDescent="0.3">
      <c r="A301" s="6">
        <v>45366</v>
      </c>
      <c r="B301" s="35">
        <v>33.201432671096711</v>
      </c>
      <c r="C301" s="35">
        <v>3.4751312370751242</v>
      </c>
      <c r="D301" s="3">
        <v>25946086.917355739</v>
      </c>
      <c r="E301" s="3">
        <v>7014337.6258001029</v>
      </c>
      <c r="F301" s="3">
        <v>4740462.5195562867</v>
      </c>
      <c r="G301" s="65">
        <v>1600</v>
      </c>
      <c r="H301" s="35">
        <v>85.686666666666667</v>
      </c>
      <c r="I301" s="3">
        <v>1613</v>
      </c>
      <c r="J301" s="3">
        <v>12.628329754194903</v>
      </c>
      <c r="K301" s="3">
        <v>5.2333333333333334</v>
      </c>
      <c r="L301" s="35">
        <v>5554013</v>
      </c>
      <c r="M301" s="76">
        <v>-81019.787391651305</v>
      </c>
      <c r="N301" s="76">
        <v>58855142.273804985</v>
      </c>
      <c r="O301" s="76">
        <f t="shared" si="61"/>
        <v>0.19195854932847284</v>
      </c>
      <c r="P301" s="35">
        <f t="shared" si="52"/>
        <v>7.3949964208615695</v>
      </c>
      <c r="Q301" s="78">
        <f t="shared" si="53"/>
        <v>9.4367506141803323E-2</v>
      </c>
      <c r="R301" s="76">
        <f t="shared" si="54"/>
        <v>0.44084655843069331</v>
      </c>
      <c r="S301" s="76">
        <f t="shared" si="55"/>
        <v>0.11917969024980196</v>
      </c>
      <c r="T301" s="76">
        <f t="shared" si="56"/>
        <v>8.0544576674418361E-2</v>
      </c>
      <c r="U301" s="76">
        <v>1119325.7651011362</v>
      </c>
      <c r="V301" s="76">
        <v>-0.786108811757526</v>
      </c>
      <c r="W301" s="3">
        <f t="shared" si="62"/>
        <v>0</v>
      </c>
      <c r="X301" s="3">
        <f t="shared" si="63"/>
        <v>0</v>
      </c>
      <c r="Y301" s="11">
        <f t="shared" si="57"/>
        <v>0</v>
      </c>
      <c r="Z301" s="11">
        <f t="shared" si="58"/>
        <v>1.901831720827088E-2</v>
      </c>
      <c r="AA301" s="11">
        <f t="shared" si="59"/>
        <v>0.80512712896579686</v>
      </c>
      <c r="AB301" s="11" t="e">
        <f t="shared" si="60"/>
        <v>#DIV/0!</v>
      </c>
    </row>
    <row r="302" spans="1:28" x14ac:dyDescent="0.3">
      <c r="A302" s="6">
        <v>45369</v>
      </c>
      <c r="B302" s="35">
        <v>33.201432671096711</v>
      </c>
      <c r="C302" s="35">
        <v>3.4751312370751242</v>
      </c>
      <c r="D302" s="3">
        <v>25946086.917355739</v>
      </c>
      <c r="E302" s="3">
        <v>7014337.6258001029</v>
      </c>
      <c r="F302" s="3">
        <v>4740462.5195562867</v>
      </c>
      <c r="G302" s="65">
        <v>1520</v>
      </c>
      <c r="H302" s="35">
        <v>85.686666666666667</v>
      </c>
      <c r="I302" s="3">
        <v>1609</v>
      </c>
      <c r="J302" s="3">
        <v>12.628329754194903</v>
      </c>
      <c r="K302" s="3">
        <v>5.2333333333333334</v>
      </c>
      <c r="L302" s="35">
        <v>5554013</v>
      </c>
      <c r="M302" s="76">
        <v>-81019.787391651305</v>
      </c>
      <c r="N302" s="76">
        <v>58855142.273804985</v>
      </c>
      <c r="O302" s="76">
        <f t="shared" si="61"/>
        <v>0.19195854932847284</v>
      </c>
      <c r="P302" s="35">
        <f t="shared" si="52"/>
        <v>7.3949964208615695</v>
      </c>
      <c r="Q302" s="78">
        <f t="shared" si="53"/>
        <v>9.4367506141803323E-2</v>
      </c>
      <c r="R302" s="76">
        <f t="shared" si="54"/>
        <v>0.44084655843069331</v>
      </c>
      <c r="S302" s="76">
        <f t="shared" si="55"/>
        <v>0.11917969024980196</v>
      </c>
      <c r="T302" s="76">
        <f t="shared" si="56"/>
        <v>8.0544576674418361E-2</v>
      </c>
      <c r="U302" s="76">
        <v>1119325.7651011362</v>
      </c>
      <c r="V302" s="76">
        <v>-0.786108811757526</v>
      </c>
      <c r="W302" s="3">
        <f t="shared" si="62"/>
        <v>0</v>
      </c>
      <c r="X302" s="3">
        <f t="shared" si="63"/>
        <v>0</v>
      </c>
      <c r="Y302" s="11">
        <f t="shared" si="57"/>
        <v>0</v>
      </c>
      <c r="Z302" s="11">
        <f t="shared" si="58"/>
        <v>1.901831720827088E-2</v>
      </c>
      <c r="AA302" s="11">
        <f t="shared" si="59"/>
        <v>0.80512712896579686</v>
      </c>
      <c r="AB302" s="11" t="e">
        <f t="shared" si="60"/>
        <v>#DIV/0!</v>
      </c>
    </row>
    <row r="303" spans="1:28" x14ac:dyDescent="0.3">
      <c r="A303" s="6">
        <v>45370</v>
      </c>
      <c r="B303" s="35">
        <v>33.201432671096711</v>
      </c>
      <c r="C303" s="35">
        <v>3.4751312370751242</v>
      </c>
      <c r="D303" s="3">
        <v>25946086.917355739</v>
      </c>
      <c r="E303" s="3">
        <v>7014337.6258001029</v>
      </c>
      <c r="F303" s="3">
        <v>4740462.5195562867</v>
      </c>
      <c r="G303" s="65">
        <v>1510</v>
      </c>
      <c r="H303" s="35">
        <v>85.686666666666667</v>
      </c>
      <c r="I303" s="3">
        <v>1615</v>
      </c>
      <c r="J303" s="3">
        <v>12.628329754194903</v>
      </c>
      <c r="K303" s="3">
        <v>5.2333333333333334</v>
      </c>
      <c r="L303" s="35">
        <v>5554013</v>
      </c>
      <c r="M303" s="76">
        <v>-81019.787391651305</v>
      </c>
      <c r="N303" s="76">
        <v>58855142.273804985</v>
      </c>
      <c r="O303" s="76">
        <f t="shared" si="61"/>
        <v>0.19195854932847284</v>
      </c>
      <c r="P303" s="35">
        <f t="shared" si="52"/>
        <v>7.3949964208615695</v>
      </c>
      <c r="Q303" s="78">
        <f t="shared" si="53"/>
        <v>9.4367506141803323E-2</v>
      </c>
      <c r="R303" s="76">
        <f t="shared" si="54"/>
        <v>0.44084655843069331</v>
      </c>
      <c r="S303" s="76">
        <f t="shared" si="55"/>
        <v>0.11917969024980196</v>
      </c>
      <c r="T303" s="76">
        <f t="shared" si="56"/>
        <v>8.0544576674418361E-2</v>
      </c>
      <c r="U303" s="76">
        <v>1119325.7651011362</v>
      </c>
      <c r="V303" s="76">
        <v>-0.786108811757526</v>
      </c>
      <c r="W303" s="3">
        <f t="shared" si="62"/>
        <v>0</v>
      </c>
      <c r="X303" s="3">
        <f t="shared" si="63"/>
        <v>0</v>
      </c>
      <c r="Y303" s="11">
        <f t="shared" si="57"/>
        <v>0</v>
      </c>
      <c r="Z303" s="11">
        <f t="shared" si="58"/>
        <v>1.901831720827088E-2</v>
      </c>
      <c r="AA303" s="11">
        <f t="shared" si="59"/>
        <v>0.80512712896579686</v>
      </c>
      <c r="AB303" s="11" t="e">
        <f t="shared" si="60"/>
        <v>#DIV/0!</v>
      </c>
    </row>
    <row r="304" spans="1:28" x14ac:dyDescent="0.3">
      <c r="A304" s="6">
        <v>45371</v>
      </c>
      <c r="B304" s="35">
        <v>33.201432671096711</v>
      </c>
      <c r="C304" s="35">
        <v>3.4751312370751242</v>
      </c>
      <c r="D304" s="3">
        <v>25946086.917355739</v>
      </c>
      <c r="E304" s="3">
        <v>7014337.6258001029</v>
      </c>
      <c r="F304" s="3">
        <v>4740462.5195562867</v>
      </c>
      <c r="G304" s="65">
        <v>1480</v>
      </c>
      <c r="H304" s="35">
        <v>85.686666666666667</v>
      </c>
      <c r="I304" s="3">
        <v>1520</v>
      </c>
      <c r="J304" s="3">
        <v>12.628329754194903</v>
      </c>
      <c r="K304" s="3">
        <v>5.2333333333333334</v>
      </c>
      <c r="L304" s="35">
        <v>5554013</v>
      </c>
      <c r="M304" s="76">
        <v>-81019.787391651305</v>
      </c>
      <c r="N304" s="76">
        <v>58855142.273804985</v>
      </c>
      <c r="O304" s="76">
        <f t="shared" si="61"/>
        <v>0.19195854932847284</v>
      </c>
      <c r="P304" s="35">
        <f t="shared" si="52"/>
        <v>7.3949964208615695</v>
      </c>
      <c r="Q304" s="78">
        <f t="shared" si="53"/>
        <v>9.4367506141803323E-2</v>
      </c>
      <c r="R304" s="76">
        <f t="shared" si="54"/>
        <v>0.44084655843069331</v>
      </c>
      <c r="S304" s="76">
        <f t="shared" si="55"/>
        <v>0.11917969024980196</v>
      </c>
      <c r="T304" s="76">
        <f t="shared" si="56"/>
        <v>8.0544576674418361E-2</v>
      </c>
      <c r="U304" s="76">
        <v>1119325.7651011362</v>
      </c>
      <c r="V304" s="76">
        <v>-0.786108811757526</v>
      </c>
      <c r="W304" s="3">
        <f t="shared" si="62"/>
        <v>0</v>
      </c>
      <c r="X304" s="3">
        <f t="shared" si="63"/>
        <v>0</v>
      </c>
      <c r="Y304" s="11">
        <f t="shared" si="57"/>
        <v>0</v>
      </c>
      <c r="Z304" s="11">
        <f t="shared" si="58"/>
        <v>1.901831720827088E-2</v>
      </c>
      <c r="AA304" s="11">
        <f t="shared" si="59"/>
        <v>0.80512712896579686</v>
      </c>
      <c r="AB304" s="11" t="e">
        <f t="shared" si="60"/>
        <v>#DIV/0!</v>
      </c>
    </row>
    <row r="305" spans="1:28" x14ac:dyDescent="0.3">
      <c r="A305" s="6">
        <v>45372</v>
      </c>
      <c r="B305" s="35">
        <v>33.201432671096711</v>
      </c>
      <c r="C305" s="35">
        <v>3.4751312370751242</v>
      </c>
      <c r="D305" s="3">
        <v>25946086.917355739</v>
      </c>
      <c r="E305" s="3">
        <v>7014337.6258001029</v>
      </c>
      <c r="F305" s="3">
        <v>4740462.5195562867</v>
      </c>
      <c r="G305" s="65">
        <v>1425</v>
      </c>
      <c r="H305" s="35">
        <v>85.686666666666667</v>
      </c>
      <c r="I305" s="3">
        <v>1490</v>
      </c>
      <c r="J305" s="3">
        <v>12.628329754194903</v>
      </c>
      <c r="K305" s="3">
        <v>5.2333333333333334</v>
      </c>
      <c r="L305" s="35">
        <v>5554013</v>
      </c>
      <c r="M305" s="76">
        <v>-81019.787391651305</v>
      </c>
      <c r="N305" s="76">
        <v>58855142.273804985</v>
      </c>
      <c r="O305" s="76">
        <f t="shared" si="61"/>
        <v>0.19195854932847284</v>
      </c>
      <c r="P305" s="35">
        <f t="shared" si="52"/>
        <v>7.3949964208615695</v>
      </c>
      <c r="Q305" s="78">
        <f t="shared" si="53"/>
        <v>9.4367506141803323E-2</v>
      </c>
      <c r="R305" s="76">
        <f t="shared" si="54"/>
        <v>0.44084655843069331</v>
      </c>
      <c r="S305" s="76">
        <f t="shared" si="55"/>
        <v>0.11917969024980196</v>
      </c>
      <c r="T305" s="76">
        <f t="shared" si="56"/>
        <v>8.0544576674418361E-2</v>
      </c>
      <c r="U305" s="76">
        <v>1119325.7651011362</v>
      </c>
      <c r="V305" s="76">
        <v>-0.786108811757526</v>
      </c>
      <c r="W305" s="3">
        <f t="shared" si="62"/>
        <v>0</v>
      </c>
      <c r="X305" s="3">
        <f t="shared" si="63"/>
        <v>0</v>
      </c>
      <c r="Y305" s="11">
        <f t="shared" si="57"/>
        <v>0</v>
      </c>
      <c r="Z305" s="11">
        <f t="shared" si="58"/>
        <v>1.901831720827088E-2</v>
      </c>
      <c r="AA305" s="11">
        <f t="shared" si="59"/>
        <v>0.80512712896579686</v>
      </c>
      <c r="AB305" s="11" t="e">
        <f t="shared" si="60"/>
        <v>#DIV/0!</v>
      </c>
    </row>
    <row r="306" spans="1:28" x14ac:dyDescent="0.3">
      <c r="A306" s="6">
        <v>45373</v>
      </c>
      <c r="B306" s="35">
        <v>33.201432671096711</v>
      </c>
      <c r="C306" s="35">
        <v>3.4751312370751242</v>
      </c>
      <c r="D306" s="3">
        <v>25946086.917355739</v>
      </c>
      <c r="E306" s="3">
        <v>7014337.6258001029</v>
      </c>
      <c r="F306" s="3">
        <v>4740462.5195562867</v>
      </c>
      <c r="G306" s="65">
        <v>1300</v>
      </c>
      <c r="H306" s="35">
        <v>85.686666666666667</v>
      </c>
      <c r="I306" s="3">
        <v>1315</v>
      </c>
      <c r="J306" s="3">
        <v>12.628329754194903</v>
      </c>
      <c r="K306" s="3">
        <v>5.2333333333333334</v>
      </c>
      <c r="L306" s="35">
        <v>5554013</v>
      </c>
      <c r="M306" s="76">
        <v>-81019.787391651305</v>
      </c>
      <c r="N306" s="76">
        <v>58855142.273804985</v>
      </c>
      <c r="O306" s="76">
        <f t="shared" si="61"/>
        <v>0.19195854932847284</v>
      </c>
      <c r="P306" s="35">
        <f t="shared" si="52"/>
        <v>7.3949964208615695</v>
      </c>
      <c r="Q306" s="78">
        <f t="shared" si="53"/>
        <v>9.4367506141803323E-2</v>
      </c>
      <c r="R306" s="76">
        <f t="shared" si="54"/>
        <v>0.44084655843069331</v>
      </c>
      <c r="S306" s="76">
        <f t="shared" si="55"/>
        <v>0.11917969024980196</v>
      </c>
      <c r="T306" s="76">
        <f t="shared" si="56"/>
        <v>8.0544576674418361E-2</v>
      </c>
      <c r="U306" s="76">
        <v>1119325.7651011362</v>
      </c>
      <c r="V306" s="76">
        <v>-0.786108811757526</v>
      </c>
      <c r="W306" s="3">
        <f t="shared" si="62"/>
        <v>0</v>
      </c>
      <c r="X306" s="3">
        <f t="shared" si="63"/>
        <v>0</v>
      </c>
      <c r="Y306" s="11">
        <f t="shared" si="57"/>
        <v>0</v>
      </c>
      <c r="Z306" s="11">
        <f t="shared" si="58"/>
        <v>1.901831720827088E-2</v>
      </c>
      <c r="AA306" s="11">
        <f t="shared" si="59"/>
        <v>0.80512712896579686</v>
      </c>
      <c r="AB306" s="11" t="e">
        <f t="shared" si="60"/>
        <v>#DIV/0!</v>
      </c>
    </row>
    <row r="307" spans="1:28" x14ac:dyDescent="0.3">
      <c r="A307" s="6">
        <v>45376</v>
      </c>
      <c r="B307" s="35">
        <v>33.201432671096711</v>
      </c>
      <c r="C307" s="35">
        <v>3.4751312370751242</v>
      </c>
      <c r="D307" s="3">
        <v>25946086.917355739</v>
      </c>
      <c r="E307" s="3">
        <v>7014337.6258001029</v>
      </c>
      <c r="F307" s="3">
        <v>4740462.5195562867</v>
      </c>
      <c r="G307" s="65">
        <v>1300</v>
      </c>
      <c r="H307" s="35">
        <v>85.686666666666667</v>
      </c>
      <c r="I307" s="3">
        <v>1390</v>
      </c>
      <c r="J307" s="3">
        <v>12.628329754194903</v>
      </c>
      <c r="K307" s="3">
        <v>5.2333333333333334</v>
      </c>
      <c r="L307" s="35">
        <v>5554013</v>
      </c>
      <c r="M307" s="76">
        <v>-81019.787391651305</v>
      </c>
      <c r="N307" s="76">
        <v>58855142.273804985</v>
      </c>
      <c r="O307" s="76">
        <f t="shared" si="61"/>
        <v>0.19195854932847284</v>
      </c>
      <c r="P307" s="35">
        <f t="shared" si="52"/>
        <v>7.3949964208615695</v>
      </c>
      <c r="Q307" s="78">
        <f t="shared" si="53"/>
        <v>9.4367506141803323E-2</v>
      </c>
      <c r="R307" s="76">
        <f t="shared" si="54"/>
        <v>0.44084655843069331</v>
      </c>
      <c r="S307" s="76">
        <f t="shared" si="55"/>
        <v>0.11917969024980196</v>
      </c>
      <c r="T307" s="76">
        <f t="shared" si="56"/>
        <v>8.0544576674418361E-2</v>
      </c>
      <c r="U307" s="76">
        <v>1119325.7651011362</v>
      </c>
      <c r="V307" s="76">
        <v>-0.786108811757526</v>
      </c>
      <c r="W307" s="3">
        <f t="shared" si="62"/>
        <v>0</v>
      </c>
      <c r="X307" s="3">
        <f t="shared" si="63"/>
        <v>0</v>
      </c>
      <c r="Y307" s="11">
        <f t="shared" si="57"/>
        <v>0</v>
      </c>
      <c r="Z307" s="11">
        <f t="shared" si="58"/>
        <v>1.901831720827088E-2</v>
      </c>
      <c r="AA307" s="11">
        <f t="shared" si="59"/>
        <v>0.80512712896579686</v>
      </c>
      <c r="AB307" s="11" t="e">
        <f t="shared" si="60"/>
        <v>#DIV/0!</v>
      </c>
    </row>
    <row r="308" spans="1:28" x14ac:dyDescent="0.3">
      <c r="A308" s="6">
        <v>45377</v>
      </c>
      <c r="B308" s="35">
        <v>33.201432671096711</v>
      </c>
      <c r="C308" s="35">
        <v>3.4751312370751242</v>
      </c>
      <c r="D308" s="3">
        <v>25946086.917355739</v>
      </c>
      <c r="E308" s="3">
        <v>7014337.6258001029</v>
      </c>
      <c r="F308" s="3">
        <v>4740462.5195562867</v>
      </c>
      <c r="G308" s="65">
        <v>1310</v>
      </c>
      <c r="H308" s="35">
        <v>85.686666666666667</v>
      </c>
      <c r="I308" s="3">
        <v>1405</v>
      </c>
      <c r="J308" s="3">
        <v>12.628329754194903</v>
      </c>
      <c r="K308" s="3">
        <v>5.2333333333333334</v>
      </c>
      <c r="L308" s="35">
        <v>5554013</v>
      </c>
      <c r="M308" s="76">
        <v>-81019.787391651305</v>
      </c>
      <c r="N308" s="76">
        <v>58855142.273804985</v>
      </c>
      <c r="O308" s="76">
        <f t="shared" si="61"/>
        <v>0.19195854932847284</v>
      </c>
      <c r="P308" s="35">
        <f t="shared" si="52"/>
        <v>7.3949964208615695</v>
      </c>
      <c r="Q308" s="78">
        <f t="shared" si="53"/>
        <v>9.4367506141803323E-2</v>
      </c>
      <c r="R308" s="76">
        <f t="shared" si="54"/>
        <v>0.44084655843069331</v>
      </c>
      <c r="S308" s="76">
        <f t="shared" si="55"/>
        <v>0.11917969024980196</v>
      </c>
      <c r="T308" s="76">
        <f t="shared" si="56"/>
        <v>8.0544576674418361E-2</v>
      </c>
      <c r="U308" s="76">
        <v>1119325.7651011362</v>
      </c>
      <c r="V308" s="76">
        <v>-0.786108811757526</v>
      </c>
      <c r="W308" s="3">
        <f t="shared" si="62"/>
        <v>0</v>
      </c>
      <c r="X308" s="3">
        <f t="shared" si="63"/>
        <v>0</v>
      </c>
      <c r="Y308" s="11">
        <f t="shared" si="57"/>
        <v>0</v>
      </c>
      <c r="Z308" s="11">
        <f t="shared" si="58"/>
        <v>1.901831720827088E-2</v>
      </c>
      <c r="AA308" s="11">
        <f t="shared" si="59"/>
        <v>0.80512712896579686</v>
      </c>
      <c r="AB308" s="11" t="e">
        <f t="shared" si="60"/>
        <v>#DIV/0!</v>
      </c>
    </row>
    <row r="309" spans="1:28" x14ac:dyDescent="0.3">
      <c r="A309" s="6">
        <v>45378</v>
      </c>
      <c r="B309" s="35">
        <v>33.201432671096711</v>
      </c>
      <c r="C309" s="35">
        <v>3.4751312370751242</v>
      </c>
      <c r="D309" s="3">
        <v>25946086.917355739</v>
      </c>
      <c r="E309" s="3">
        <v>7014337.6258001029</v>
      </c>
      <c r="F309" s="3">
        <v>4740462.5195562867</v>
      </c>
      <c r="G309" s="65">
        <v>1270</v>
      </c>
      <c r="H309" s="35">
        <v>85.686666666666667</v>
      </c>
      <c r="I309" s="3">
        <v>1351</v>
      </c>
      <c r="J309" s="3">
        <v>12.628329754194903</v>
      </c>
      <c r="K309" s="3">
        <v>5.2333333333333334</v>
      </c>
      <c r="L309" s="35">
        <v>5554013</v>
      </c>
      <c r="M309" s="76">
        <v>-81019.787391651305</v>
      </c>
      <c r="N309" s="76">
        <v>58855142.273804985</v>
      </c>
      <c r="O309" s="76">
        <f t="shared" si="61"/>
        <v>0.19195854932847284</v>
      </c>
      <c r="P309" s="35">
        <f t="shared" si="52"/>
        <v>7.3949964208615695</v>
      </c>
      <c r="Q309" s="78">
        <f t="shared" si="53"/>
        <v>9.4367506141803323E-2</v>
      </c>
      <c r="R309" s="76">
        <f t="shared" si="54"/>
        <v>0.44084655843069331</v>
      </c>
      <c r="S309" s="76">
        <f t="shared" si="55"/>
        <v>0.11917969024980196</v>
      </c>
      <c r="T309" s="76">
        <f t="shared" si="56"/>
        <v>8.0544576674418361E-2</v>
      </c>
      <c r="U309" s="76">
        <v>1119325.7651011362</v>
      </c>
      <c r="V309" s="76">
        <v>-0.786108811757526</v>
      </c>
      <c r="W309" s="3">
        <f t="shared" si="62"/>
        <v>0</v>
      </c>
      <c r="X309" s="3">
        <f t="shared" si="63"/>
        <v>0</v>
      </c>
      <c r="Y309" s="11">
        <f t="shared" si="57"/>
        <v>0</v>
      </c>
      <c r="Z309" s="11">
        <f t="shared" si="58"/>
        <v>1.901831720827088E-2</v>
      </c>
      <c r="AA309" s="11">
        <f t="shared" si="59"/>
        <v>0.80512712896579686</v>
      </c>
      <c r="AB309" s="11" t="e">
        <f t="shared" si="60"/>
        <v>#DIV/0!</v>
      </c>
    </row>
    <row r="310" spans="1:28" x14ac:dyDescent="0.3">
      <c r="A310" s="6">
        <v>45379</v>
      </c>
      <c r="B310" s="35">
        <v>33.201432671096711</v>
      </c>
      <c r="C310" s="35">
        <v>3.4751312370751242</v>
      </c>
      <c r="D310" s="3">
        <v>25946086.917355739</v>
      </c>
      <c r="E310" s="3">
        <v>7014337.6258001029</v>
      </c>
      <c r="F310" s="3">
        <v>4740462.5195562867</v>
      </c>
      <c r="G310" s="65">
        <v>1255</v>
      </c>
      <c r="H310" s="35">
        <v>85.686666666666667</v>
      </c>
      <c r="I310" s="3">
        <v>1320</v>
      </c>
      <c r="J310" s="3">
        <v>12.628329754194903</v>
      </c>
      <c r="K310" s="3">
        <v>5.2333333333333334</v>
      </c>
      <c r="L310" s="35">
        <v>5554013</v>
      </c>
      <c r="M310" s="76">
        <v>-81019.787391651305</v>
      </c>
      <c r="N310" s="76">
        <v>58855142.273804985</v>
      </c>
      <c r="O310" s="76">
        <f t="shared" si="61"/>
        <v>0.19195854932847284</v>
      </c>
      <c r="P310" s="35">
        <f t="shared" si="52"/>
        <v>7.3949964208615695</v>
      </c>
      <c r="Q310" s="78">
        <f t="shared" si="53"/>
        <v>9.4367506141803323E-2</v>
      </c>
      <c r="R310" s="76">
        <f t="shared" si="54"/>
        <v>0.44084655843069331</v>
      </c>
      <c r="S310" s="76">
        <f t="shared" si="55"/>
        <v>0.11917969024980196</v>
      </c>
      <c r="T310" s="76">
        <f t="shared" si="56"/>
        <v>8.0544576674418361E-2</v>
      </c>
      <c r="U310" s="76">
        <v>1119325.7651011362</v>
      </c>
      <c r="V310" s="76">
        <v>-0.786108811757526</v>
      </c>
      <c r="W310" s="3">
        <f t="shared" si="62"/>
        <v>0</v>
      </c>
      <c r="X310" s="3">
        <f t="shared" si="63"/>
        <v>0</v>
      </c>
      <c r="Y310" s="11">
        <f t="shared" si="57"/>
        <v>0</v>
      </c>
      <c r="Z310" s="11">
        <f t="shared" si="58"/>
        <v>1.901831720827088E-2</v>
      </c>
      <c r="AA310" s="11">
        <f t="shared" si="59"/>
        <v>0.80512712896579686</v>
      </c>
      <c r="AB310" s="11" t="e">
        <f t="shared" si="60"/>
        <v>#DIV/0!</v>
      </c>
    </row>
    <row r="311" spans="1:28" x14ac:dyDescent="0.3">
      <c r="A311" s="6">
        <v>45384</v>
      </c>
      <c r="B311" s="35">
        <v>33.694665316054511</v>
      </c>
      <c r="C311" s="35">
        <v>3.3577311967053047</v>
      </c>
      <c r="D311" s="3">
        <v>28729353.042362191</v>
      </c>
      <c r="E311" s="3">
        <v>5964984.8026004173</v>
      </c>
      <c r="F311" s="3">
        <v>4366509.6593006616</v>
      </c>
      <c r="G311" s="65">
        <v>1250</v>
      </c>
      <c r="H311" s="35">
        <v>88.564999999999998</v>
      </c>
      <c r="I311" s="3">
        <v>1320</v>
      </c>
      <c r="J311" s="3">
        <v>16.352023238573345</v>
      </c>
      <c r="K311" s="3">
        <v>5.2433333333333332</v>
      </c>
      <c r="L311" s="35">
        <v>8372073</v>
      </c>
      <c r="M311" s="76">
        <v>-81019.787391651305</v>
      </c>
      <c r="N311" s="76">
        <v>58855142.273804985</v>
      </c>
      <c r="O311" s="76">
        <f t="shared" si="61"/>
        <v>0.19195854932847284</v>
      </c>
      <c r="P311" s="35">
        <f t="shared" si="52"/>
        <v>11.108689905240013</v>
      </c>
      <c r="Q311" s="78">
        <f t="shared" si="53"/>
        <v>0.14224879384458153</v>
      </c>
      <c r="R311" s="76">
        <f t="shared" si="54"/>
        <v>0.48813666796875516</v>
      </c>
      <c r="S311" s="76">
        <f t="shared" si="55"/>
        <v>0.10135027411623962</v>
      </c>
      <c r="T311" s="76">
        <f t="shared" si="56"/>
        <v>7.4190792692112664E-2</v>
      </c>
      <c r="U311" s="76">
        <v>1119325.7651011362</v>
      </c>
      <c r="V311" s="76">
        <v>-0.786108811757526</v>
      </c>
      <c r="W311" s="3" t="e">
        <f t="shared" si="62"/>
        <v>#DIV/0!</v>
      </c>
      <c r="X311" s="3" t="e">
        <f t="shared" si="63"/>
        <v>#DIV/0!</v>
      </c>
      <c r="Y311" s="11" t="e">
        <f t="shared" si="57"/>
        <v>#DIV/0!</v>
      </c>
      <c r="Z311" s="11">
        <f t="shared" si="58"/>
        <v>1.901831720827088E-2</v>
      </c>
      <c r="AA311" s="11">
        <f t="shared" si="59"/>
        <v>0.80512712896579686</v>
      </c>
      <c r="AB311" s="11" t="e">
        <f t="shared" si="60"/>
        <v>#DIV/0!</v>
      </c>
    </row>
    <row r="312" spans="1:28" x14ac:dyDescent="0.3">
      <c r="A312" s="6">
        <v>45385</v>
      </c>
      <c r="B312" s="35">
        <v>33.694665316054511</v>
      </c>
      <c r="C312" s="35">
        <v>3.3577311967053047</v>
      </c>
      <c r="D312" s="3">
        <v>28729353.042362191</v>
      </c>
      <c r="E312" s="3">
        <v>5964984.8026004173</v>
      </c>
      <c r="F312" s="3">
        <v>4366509.6593006616</v>
      </c>
      <c r="G312" s="65">
        <v>1255</v>
      </c>
      <c r="H312" s="35">
        <v>88.564999999999998</v>
      </c>
      <c r="I312" s="3">
        <v>1280</v>
      </c>
      <c r="J312" s="3">
        <v>16.352023238573345</v>
      </c>
      <c r="K312" s="3">
        <v>5.2433333333333332</v>
      </c>
      <c r="L312" s="35">
        <v>8372073</v>
      </c>
      <c r="M312" s="76">
        <v>-81019.787391651305</v>
      </c>
      <c r="N312" s="76">
        <v>58855142.273804985</v>
      </c>
      <c r="O312" s="76">
        <f t="shared" si="61"/>
        <v>0.19195854932847284</v>
      </c>
      <c r="P312" s="35">
        <f t="shared" ref="P312:P375" si="64">J312-K312</f>
        <v>11.108689905240013</v>
      </c>
      <c r="Q312" s="78">
        <f t="shared" si="53"/>
        <v>0.14224879384458153</v>
      </c>
      <c r="R312" s="76">
        <f t="shared" si="54"/>
        <v>0.48813666796875516</v>
      </c>
      <c r="S312" s="76">
        <f t="shared" si="55"/>
        <v>0.10135027411623962</v>
      </c>
      <c r="T312" s="76">
        <f t="shared" si="56"/>
        <v>7.4190792692112664E-2</v>
      </c>
      <c r="U312" s="76">
        <v>1119325.7651011362</v>
      </c>
      <c r="V312" s="76">
        <v>-0.786108811757526</v>
      </c>
      <c r="W312" s="3">
        <f t="shared" si="62"/>
        <v>0</v>
      </c>
      <c r="X312" s="3">
        <f t="shared" si="63"/>
        <v>0</v>
      </c>
      <c r="Y312" s="11">
        <f t="shared" si="57"/>
        <v>0</v>
      </c>
      <c r="Z312" s="11">
        <f t="shared" si="58"/>
        <v>1.901831720827088E-2</v>
      </c>
      <c r="AA312" s="11">
        <f t="shared" si="59"/>
        <v>0.80512712896579686</v>
      </c>
      <c r="AB312" s="11" t="e">
        <f t="shared" si="60"/>
        <v>#DIV/0!</v>
      </c>
    </row>
    <row r="313" spans="1:28" x14ac:dyDescent="0.3">
      <c r="A313" s="6">
        <v>45386</v>
      </c>
      <c r="B313" s="35">
        <v>33.694665316054511</v>
      </c>
      <c r="C313" s="35">
        <v>3.3577311967053047</v>
      </c>
      <c r="D313" s="3">
        <v>28729353.042362191</v>
      </c>
      <c r="E313" s="3">
        <v>5964984.8026004173</v>
      </c>
      <c r="F313" s="3">
        <v>4366509.6593006616</v>
      </c>
      <c r="G313" s="65">
        <v>1220</v>
      </c>
      <c r="H313" s="35">
        <v>88.564999999999998</v>
      </c>
      <c r="I313" s="3">
        <v>1260</v>
      </c>
      <c r="J313" s="3">
        <v>16.352023238573345</v>
      </c>
      <c r="K313" s="3">
        <v>5.2433333333333332</v>
      </c>
      <c r="L313" s="35">
        <v>8372073</v>
      </c>
      <c r="M313" s="76">
        <v>-81019.787391651305</v>
      </c>
      <c r="N313" s="76">
        <v>58855142.273804985</v>
      </c>
      <c r="O313" s="76">
        <f t="shared" si="61"/>
        <v>0.19195854932847284</v>
      </c>
      <c r="P313" s="35">
        <f t="shared" si="64"/>
        <v>11.108689905240013</v>
      </c>
      <c r="Q313" s="78">
        <f t="shared" si="53"/>
        <v>0.14224879384458153</v>
      </c>
      <c r="R313" s="76">
        <f t="shared" si="54"/>
        <v>0.48813666796875516</v>
      </c>
      <c r="S313" s="76">
        <f t="shared" si="55"/>
        <v>0.10135027411623962</v>
      </c>
      <c r="T313" s="76">
        <f t="shared" si="56"/>
        <v>7.4190792692112664E-2</v>
      </c>
      <c r="U313" s="76">
        <v>1119325.7651011362</v>
      </c>
      <c r="V313" s="76">
        <v>-0.786108811757526</v>
      </c>
      <c r="W313" s="3">
        <f t="shared" si="62"/>
        <v>0</v>
      </c>
      <c r="X313" s="3">
        <f t="shared" si="63"/>
        <v>0</v>
      </c>
      <c r="Y313" s="11">
        <f t="shared" si="57"/>
        <v>0</v>
      </c>
      <c r="Z313" s="11">
        <f t="shared" si="58"/>
        <v>1.901831720827088E-2</v>
      </c>
      <c r="AA313" s="11">
        <f t="shared" si="59"/>
        <v>0.80512712896579686</v>
      </c>
      <c r="AB313" s="11" t="e">
        <f t="shared" si="60"/>
        <v>#DIV/0!</v>
      </c>
    </row>
    <row r="314" spans="1:28" x14ac:dyDescent="0.3">
      <c r="A314" s="6">
        <v>45387</v>
      </c>
      <c r="B314" s="35">
        <v>33.694665316054511</v>
      </c>
      <c r="C314" s="35">
        <v>3.3577311967053047</v>
      </c>
      <c r="D314" s="3">
        <v>28729353.042362191</v>
      </c>
      <c r="E314" s="3">
        <v>5964984.8026004173</v>
      </c>
      <c r="F314" s="3">
        <v>4366509.6593006616</v>
      </c>
      <c r="G314" s="65">
        <v>1130</v>
      </c>
      <c r="H314" s="35">
        <v>88.564999999999998</v>
      </c>
      <c r="I314" s="3">
        <v>1229</v>
      </c>
      <c r="J314" s="3">
        <v>16.352023238573345</v>
      </c>
      <c r="K314" s="3">
        <v>5.2433333333333332</v>
      </c>
      <c r="L314" s="35">
        <v>8372073</v>
      </c>
      <c r="M314" s="76">
        <v>-81019.787391651305</v>
      </c>
      <c r="N314" s="76">
        <v>58855142.273804985</v>
      </c>
      <c r="O314" s="76">
        <f t="shared" si="61"/>
        <v>0.19195854932847284</v>
      </c>
      <c r="P314" s="35">
        <f t="shared" si="64"/>
        <v>11.108689905240013</v>
      </c>
      <c r="Q314" s="78">
        <f t="shared" ref="Q314:Q377" si="65">L314/N314</f>
        <v>0.14224879384458153</v>
      </c>
      <c r="R314" s="76">
        <f t="shared" ref="R314:R377" si="66">D314/N314</f>
        <v>0.48813666796875516</v>
      </c>
      <c r="S314" s="76">
        <f t="shared" ref="S314:S377" si="67">E314/N314</f>
        <v>0.10135027411623962</v>
      </c>
      <c r="T314" s="76">
        <f t="shared" ref="T314:T377" si="68">F314/N314</f>
        <v>7.4190792692112664E-2</v>
      </c>
      <c r="U314" s="76">
        <v>1119325.7651011362</v>
      </c>
      <c r="V314" s="76">
        <v>-0.786108811757526</v>
      </c>
      <c r="W314" s="3">
        <f t="shared" si="62"/>
        <v>0</v>
      </c>
      <c r="X314" s="3">
        <f t="shared" si="63"/>
        <v>0</v>
      </c>
      <c r="Y314" s="11">
        <f t="shared" si="57"/>
        <v>0</v>
      </c>
      <c r="Z314" s="11">
        <f t="shared" si="58"/>
        <v>1.901831720827088E-2</v>
      </c>
      <c r="AA314" s="11">
        <f t="shared" si="59"/>
        <v>0.80512712896579686</v>
      </c>
      <c r="AB314" s="11" t="e">
        <f t="shared" si="60"/>
        <v>#DIV/0!</v>
      </c>
    </row>
    <row r="315" spans="1:28" x14ac:dyDescent="0.3">
      <c r="A315" s="6">
        <v>45390</v>
      </c>
      <c r="B315" s="35">
        <v>33.694665316054511</v>
      </c>
      <c r="C315" s="35">
        <v>3.3577311967053047</v>
      </c>
      <c r="D315" s="3">
        <v>28729353.042362191</v>
      </c>
      <c r="E315" s="3">
        <v>5964984.8026004173</v>
      </c>
      <c r="F315" s="3">
        <v>4366509.6593006616</v>
      </c>
      <c r="G315" s="65">
        <v>1100</v>
      </c>
      <c r="H315" s="35">
        <v>88.564999999999998</v>
      </c>
      <c r="I315" s="3">
        <v>1258</v>
      </c>
      <c r="J315" s="3">
        <v>16.352023238573345</v>
      </c>
      <c r="K315" s="3">
        <v>5.2433333333333332</v>
      </c>
      <c r="L315" s="35">
        <v>8372073</v>
      </c>
      <c r="M315" s="76">
        <v>-81019.787391651305</v>
      </c>
      <c r="N315" s="76">
        <v>58855142.273804985</v>
      </c>
      <c r="O315" s="76">
        <f t="shared" si="61"/>
        <v>0.19195854932847284</v>
      </c>
      <c r="P315" s="35">
        <f t="shared" si="64"/>
        <v>11.108689905240013</v>
      </c>
      <c r="Q315" s="78">
        <f t="shared" si="65"/>
        <v>0.14224879384458153</v>
      </c>
      <c r="R315" s="76">
        <f t="shared" si="66"/>
        <v>0.48813666796875516</v>
      </c>
      <c r="S315" s="76">
        <f t="shared" si="67"/>
        <v>0.10135027411623962</v>
      </c>
      <c r="T315" s="76">
        <f t="shared" si="68"/>
        <v>7.4190792692112664E-2</v>
      </c>
      <c r="U315" s="76">
        <v>1119325.7651011362</v>
      </c>
      <c r="V315" s="76">
        <v>-0.786108811757526</v>
      </c>
      <c r="W315" s="3">
        <f t="shared" si="62"/>
        <v>0</v>
      </c>
      <c r="X315" s="3">
        <f t="shared" si="63"/>
        <v>0</v>
      </c>
      <c r="Y315" s="11">
        <f t="shared" si="57"/>
        <v>0</v>
      </c>
      <c r="Z315" s="11">
        <f t="shared" si="58"/>
        <v>1.901831720827088E-2</v>
      </c>
      <c r="AA315" s="11">
        <f t="shared" si="59"/>
        <v>0.80512712896579686</v>
      </c>
      <c r="AB315" s="11" t="e">
        <f t="shared" si="60"/>
        <v>#DIV/0!</v>
      </c>
    </row>
    <row r="316" spans="1:28" x14ac:dyDescent="0.3">
      <c r="A316" s="6">
        <v>45394</v>
      </c>
      <c r="B316" s="35">
        <v>33.694665316054511</v>
      </c>
      <c r="C316" s="35">
        <v>3.3577311967053047</v>
      </c>
      <c r="D316" s="3">
        <v>28729353.042362191</v>
      </c>
      <c r="E316" s="3">
        <v>5964984.8026004173</v>
      </c>
      <c r="F316" s="3">
        <v>4366509.6593006616</v>
      </c>
      <c r="G316" s="65">
        <v>1047</v>
      </c>
      <c r="H316" s="35">
        <v>88.564999999999998</v>
      </c>
      <c r="I316" s="3">
        <v>1240</v>
      </c>
      <c r="J316" s="3">
        <v>16.352023238573345</v>
      </c>
      <c r="K316" s="3">
        <v>5.2433333333333332</v>
      </c>
      <c r="L316" s="35">
        <v>8372073</v>
      </c>
      <c r="M316" s="76">
        <v>-81019.787391651305</v>
      </c>
      <c r="N316" s="76">
        <v>58855142.273804985</v>
      </c>
      <c r="O316" s="76">
        <f t="shared" si="61"/>
        <v>0.19195854932847284</v>
      </c>
      <c r="P316" s="35">
        <f t="shared" si="64"/>
        <v>11.108689905240013</v>
      </c>
      <c r="Q316" s="78">
        <f t="shared" si="65"/>
        <v>0.14224879384458153</v>
      </c>
      <c r="R316" s="76">
        <f t="shared" si="66"/>
        <v>0.48813666796875516</v>
      </c>
      <c r="S316" s="76">
        <f t="shared" si="67"/>
        <v>0.10135027411623962</v>
      </c>
      <c r="T316" s="76">
        <f t="shared" si="68"/>
        <v>7.4190792692112664E-2</v>
      </c>
      <c r="U316" s="76">
        <v>1119325.7651011362</v>
      </c>
      <c r="V316" s="76">
        <v>-0.786108811757526</v>
      </c>
      <c r="W316" s="3">
        <f t="shared" si="62"/>
        <v>0</v>
      </c>
      <c r="X316" s="3">
        <f t="shared" si="63"/>
        <v>0</v>
      </c>
      <c r="Y316" s="11">
        <f t="shared" si="57"/>
        <v>0</v>
      </c>
      <c r="Z316" s="11">
        <f t="shared" si="58"/>
        <v>1.901831720827088E-2</v>
      </c>
      <c r="AA316" s="11">
        <f t="shared" si="59"/>
        <v>0.80512712896579686</v>
      </c>
      <c r="AB316" s="11" t="e">
        <f t="shared" si="60"/>
        <v>#DIV/0!</v>
      </c>
    </row>
    <row r="317" spans="1:28" x14ac:dyDescent="0.3">
      <c r="A317" s="6">
        <v>45397</v>
      </c>
      <c r="B317" s="35">
        <v>33.694665316054511</v>
      </c>
      <c r="C317" s="35">
        <v>3.3577311967053047</v>
      </c>
      <c r="D317" s="3">
        <v>28729353.042362191</v>
      </c>
      <c r="E317" s="3">
        <v>5964984.8026004173</v>
      </c>
      <c r="F317" s="3">
        <v>4366509.6593006616</v>
      </c>
      <c r="G317" s="65">
        <v>1050</v>
      </c>
      <c r="H317" s="35">
        <v>88.564999999999998</v>
      </c>
      <c r="I317" s="3">
        <v>1155</v>
      </c>
      <c r="J317" s="3">
        <v>16.352023238573345</v>
      </c>
      <c r="K317" s="3">
        <v>5.2433333333333332</v>
      </c>
      <c r="L317" s="35">
        <v>8372073</v>
      </c>
      <c r="M317" s="76">
        <v>-81019.787391651305</v>
      </c>
      <c r="N317" s="76">
        <v>58855142.273804985</v>
      </c>
      <c r="O317" s="76">
        <f t="shared" si="61"/>
        <v>0.19195854932847284</v>
      </c>
      <c r="P317" s="35">
        <f t="shared" si="64"/>
        <v>11.108689905240013</v>
      </c>
      <c r="Q317" s="78">
        <f t="shared" si="65"/>
        <v>0.14224879384458153</v>
      </c>
      <c r="R317" s="76">
        <f t="shared" si="66"/>
        <v>0.48813666796875516</v>
      </c>
      <c r="S317" s="76">
        <f t="shared" si="67"/>
        <v>0.10135027411623962</v>
      </c>
      <c r="T317" s="76">
        <f t="shared" si="68"/>
        <v>7.4190792692112664E-2</v>
      </c>
      <c r="U317" s="76">
        <v>1119325.7651011362</v>
      </c>
      <c r="V317" s="76">
        <v>-0.786108811757526</v>
      </c>
      <c r="W317" s="3">
        <f t="shared" si="62"/>
        <v>0</v>
      </c>
      <c r="X317" s="3">
        <f t="shared" si="63"/>
        <v>0</v>
      </c>
      <c r="Y317" s="11">
        <f t="shared" si="57"/>
        <v>0</v>
      </c>
      <c r="Z317" s="11">
        <f t="shared" si="58"/>
        <v>1.901831720827088E-2</v>
      </c>
      <c r="AA317" s="11">
        <f t="shared" si="59"/>
        <v>0.80512712896579686</v>
      </c>
      <c r="AB317" s="11" t="e">
        <f t="shared" si="60"/>
        <v>#DIV/0!</v>
      </c>
    </row>
    <row r="318" spans="1:28" x14ac:dyDescent="0.3">
      <c r="A318" s="6">
        <v>45398</v>
      </c>
      <c r="B318" s="35">
        <v>33.694665316054511</v>
      </c>
      <c r="C318" s="35">
        <v>3.3577311967053047</v>
      </c>
      <c r="D318" s="3">
        <v>28729353.042362191</v>
      </c>
      <c r="E318" s="3">
        <v>5964984.8026004173</v>
      </c>
      <c r="F318" s="3">
        <v>4366509.6593006616</v>
      </c>
      <c r="G318" s="65">
        <v>1100</v>
      </c>
      <c r="H318" s="35">
        <v>88.564999999999998</v>
      </c>
      <c r="I318" s="3">
        <v>1160</v>
      </c>
      <c r="J318" s="3">
        <v>16.352023238573345</v>
      </c>
      <c r="K318" s="3">
        <v>5.2433333333333332</v>
      </c>
      <c r="L318" s="35">
        <v>8372073</v>
      </c>
      <c r="M318" s="76">
        <v>-81019.787391651305</v>
      </c>
      <c r="N318" s="76">
        <v>58855142.273804985</v>
      </c>
      <c r="O318" s="76">
        <f t="shared" si="61"/>
        <v>0</v>
      </c>
      <c r="P318" s="35">
        <f t="shared" si="64"/>
        <v>11.108689905240013</v>
      </c>
      <c r="Q318" s="78">
        <f t="shared" si="65"/>
        <v>0.14224879384458153</v>
      </c>
      <c r="R318" s="76">
        <f t="shared" si="66"/>
        <v>0.48813666796875516</v>
      </c>
      <c r="S318" s="76">
        <f t="shared" si="67"/>
        <v>0.10135027411623962</v>
      </c>
      <c r="T318" s="76">
        <f t="shared" si="68"/>
        <v>7.4190792692112664E-2</v>
      </c>
      <c r="U318" s="76">
        <v>1119325.7651011362</v>
      </c>
      <c r="V318" s="76">
        <v>-0.786108811757526</v>
      </c>
      <c r="W318" s="3">
        <f t="shared" si="62"/>
        <v>0</v>
      </c>
      <c r="X318" s="3">
        <f t="shared" si="63"/>
        <v>0</v>
      </c>
      <c r="Y318" s="11">
        <f t="shared" si="57"/>
        <v>0</v>
      </c>
      <c r="Z318" s="11">
        <f t="shared" si="58"/>
        <v>1.901831720827088E-2</v>
      </c>
      <c r="AA318" s="11">
        <f t="shared" si="59"/>
        <v>0.80512712896579686</v>
      </c>
      <c r="AB318" s="11" t="e">
        <f t="shared" si="60"/>
        <v>#DIV/0!</v>
      </c>
    </row>
    <row r="319" spans="1:28" x14ac:dyDescent="0.3">
      <c r="A319" s="6">
        <v>45399</v>
      </c>
      <c r="B319" s="35">
        <v>33.694665316054511</v>
      </c>
      <c r="C319" s="35">
        <v>3.3577311967053047</v>
      </c>
      <c r="D319" s="3">
        <v>28729353.042362191</v>
      </c>
      <c r="E319" s="3">
        <v>5964984.8026004173</v>
      </c>
      <c r="F319" s="3">
        <v>4366509.6593006616</v>
      </c>
      <c r="G319" s="65">
        <v>1150.6600000000001</v>
      </c>
      <c r="H319" s="35">
        <v>88.564999999999998</v>
      </c>
      <c r="I319" s="3">
        <v>1051</v>
      </c>
      <c r="J319" s="3">
        <v>16.352023238573345</v>
      </c>
      <c r="K319" s="3">
        <v>5.2433333333333332</v>
      </c>
      <c r="L319" s="35">
        <v>8372073</v>
      </c>
      <c r="M319" s="76">
        <v>-81019.787391651305</v>
      </c>
      <c r="N319" s="76">
        <v>58855142.273804985</v>
      </c>
      <c r="O319" s="76">
        <f t="shared" si="61"/>
        <v>0</v>
      </c>
      <c r="P319" s="35">
        <f t="shared" si="64"/>
        <v>11.108689905240013</v>
      </c>
      <c r="Q319" s="78">
        <f t="shared" si="65"/>
        <v>0.14224879384458153</v>
      </c>
      <c r="R319" s="76">
        <f t="shared" si="66"/>
        <v>0.48813666796875516</v>
      </c>
      <c r="S319" s="76">
        <f t="shared" si="67"/>
        <v>0.10135027411623962</v>
      </c>
      <c r="T319" s="76">
        <f t="shared" si="68"/>
        <v>7.4190792692112664E-2</v>
      </c>
      <c r="U319" s="76">
        <v>1119325.7651011362</v>
      </c>
      <c r="V319" s="76">
        <v>-0.786108811757526</v>
      </c>
      <c r="W319" s="3">
        <f t="shared" si="62"/>
        <v>0</v>
      </c>
      <c r="X319" s="3">
        <f t="shared" si="63"/>
        <v>0</v>
      </c>
      <c r="Y319" s="11">
        <f t="shared" si="57"/>
        <v>0</v>
      </c>
      <c r="Z319" s="11">
        <f t="shared" si="58"/>
        <v>1.901831720827088E-2</v>
      </c>
      <c r="AA319" s="11">
        <f t="shared" si="59"/>
        <v>0.80512712896579686</v>
      </c>
      <c r="AB319" s="11" t="e">
        <f t="shared" si="60"/>
        <v>#DIV/0!</v>
      </c>
    </row>
    <row r="320" spans="1:28" x14ac:dyDescent="0.3">
      <c r="A320" s="6">
        <v>45400</v>
      </c>
      <c r="B320" s="35">
        <v>33.694665316054511</v>
      </c>
      <c r="C320" s="35">
        <v>3.3577311967053047</v>
      </c>
      <c r="D320" s="3">
        <v>28729353.042362191</v>
      </c>
      <c r="E320" s="3">
        <v>5964984.8026004173</v>
      </c>
      <c r="F320" s="3">
        <v>4366509.6593006616</v>
      </c>
      <c r="G320" s="65">
        <v>1262</v>
      </c>
      <c r="H320" s="35">
        <v>88.564999999999998</v>
      </c>
      <c r="I320" s="3">
        <v>1115</v>
      </c>
      <c r="J320" s="3">
        <v>16.352023238573345</v>
      </c>
      <c r="K320" s="3">
        <v>5.2433333333333332</v>
      </c>
      <c r="L320" s="35">
        <v>8372073</v>
      </c>
      <c r="M320" s="76">
        <v>-81019.787391651305</v>
      </c>
      <c r="N320" s="76">
        <v>58855142.273804985</v>
      </c>
      <c r="O320" s="76">
        <f t="shared" si="61"/>
        <v>0</v>
      </c>
      <c r="P320" s="35">
        <f t="shared" si="64"/>
        <v>11.108689905240013</v>
      </c>
      <c r="Q320" s="78">
        <f t="shared" si="65"/>
        <v>0.14224879384458153</v>
      </c>
      <c r="R320" s="76">
        <f t="shared" si="66"/>
        <v>0.48813666796875516</v>
      </c>
      <c r="S320" s="76">
        <f t="shared" si="67"/>
        <v>0.10135027411623962</v>
      </c>
      <c r="T320" s="76">
        <f t="shared" si="68"/>
        <v>7.4190792692112664E-2</v>
      </c>
      <c r="U320" s="76">
        <v>1119325.7651011362</v>
      </c>
      <c r="V320" s="76">
        <v>-0.786108811757526</v>
      </c>
      <c r="W320" s="3">
        <f t="shared" si="62"/>
        <v>0</v>
      </c>
      <c r="X320" s="3">
        <f t="shared" si="63"/>
        <v>0</v>
      </c>
      <c r="Y320" s="11">
        <f t="shared" si="57"/>
        <v>0</v>
      </c>
      <c r="Z320" s="11">
        <f t="shared" si="58"/>
        <v>1.901831720827088E-2</v>
      </c>
      <c r="AA320" s="11">
        <f t="shared" si="59"/>
        <v>0.80512712896579686</v>
      </c>
      <c r="AB320" s="11" t="e">
        <f t="shared" si="60"/>
        <v>#DIV/0!</v>
      </c>
    </row>
    <row r="321" spans="1:28" x14ac:dyDescent="0.3">
      <c r="A321" s="6">
        <v>45401</v>
      </c>
      <c r="B321" s="35">
        <v>33.694665316054511</v>
      </c>
      <c r="C321" s="35">
        <v>3.3577311967053047</v>
      </c>
      <c r="D321" s="3">
        <v>28729353.042362191</v>
      </c>
      <c r="E321" s="3">
        <v>5964984.8026004173</v>
      </c>
      <c r="F321" s="3">
        <v>4366509.6593006616</v>
      </c>
      <c r="G321" s="65">
        <v>1275</v>
      </c>
      <c r="H321" s="35">
        <v>88.564999999999998</v>
      </c>
      <c r="I321" s="3">
        <v>1000</v>
      </c>
      <c r="J321" s="3">
        <v>16.352023238573345</v>
      </c>
      <c r="K321" s="3">
        <v>5.2433333333333332</v>
      </c>
      <c r="L321" s="35">
        <v>8372073</v>
      </c>
      <c r="M321" s="76">
        <v>-81019.787391651305</v>
      </c>
      <c r="N321" s="76">
        <v>58855142.273804985</v>
      </c>
      <c r="O321" s="76">
        <f t="shared" si="61"/>
        <v>0</v>
      </c>
      <c r="P321" s="35">
        <f t="shared" si="64"/>
        <v>11.108689905240013</v>
      </c>
      <c r="Q321" s="78">
        <f t="shared" si="65"/>
        <v>0.14224879384458153</v>
      </c>
      <c r="R321" s="76">
        <f t="shared" si="66"/>
        <v>0.48813666796875516</v>
      </c>
      <c r="S321" s="76">
        <f t="shared" si="67"/>
        <v>0.10135027411623962</v>
      </c>
      <c r="T321" s="76">
        <f t="shared" si="68"/>
        <v>7.4190792692112664E-2</v>
      </c>
      <c r="U321" s="76">
        <v>1119325.7651011362</v>
      </c>
      <c r="V321" s="76">
        <v>-0.786108811757526</v>
      </c>
      <c r="W321" s="3">
        <f t="shared" si="62"/>
        <v>0</v>
      </c>
      <c r="X321" s="3">
        <f t="shared" si="63"/>
        <v>0</v>
      </c>
      <c r="Y321" s="11">
        <f t="shared" si="57"/>
        <v>0</v>
      </c>
      <c r="Z321" s="11">
        <f t="shared" si="58"/>
        <v>1.901831720827088E-2</v>
      </c>
      <c r="AA321" s="11">
        <f t="shared" si="59"/>
        <v>0.80512712896579686</v>
      </c>
      <c r="AB321" s="11" t="e">
        <f t="shared" si="60"/>
        <v>#DIV/0!</v>
      </c>
    </row>
    <row r="322" spans="1:28" x14ac:dyDescent="0.3">
      <c r="A322" s="6">
        <v>45404</v>
      </c>
      <c r="B322" s="35">
        <v>33.694665316054511</v>
      </c>
      <c r="C322" s="35">
        <v>3.3577311967053047</v>
      </c>
      <c r="D322" s="3">
        <v>28729353.042362191</v>
      </c>
      <c r="E322" s="3">
        <v>5964984.8026004173</v>
      </c>
      <c r="F322" s="3">
        <v>4366509.6593006616</v>
      </c>
      <c r="G322" s="65">
        <v>1335</v>
      </c>
      <c r="H322" s="35">
        <v>88.564999999999998</v>
      </c>
      <c r="I322" s="3">
        <v>1200</v>
      </c>
      <c r="J322" s="3">
        <v>16.352023238573345</v>
      </c>
      <c r="K322" s="3">
        <v>5.2433333333333332</v>
      </c>
      <c r="L322" s="35">
        <v>8372073</v>
      </c>
      <c r="M322" s="76">
        <v>-81019.787391651305</v>
      </c>
      <c r="N322" s="76">
        <v>58855142.273804985</v>
      </c>
      <c r="O322" s="76">
        <f t="shared" si="61"/>
        <v>0</v>
      </c>
      <c r="P322" s="35">
        <f t="shared" si="64"/>
        <v>11.108689905240013</v>
      </c>
      <c r="Q322" s="78">
        <f t="shared" si="65"/>
        <v>0.14224879384458153</v>
      </c>
      <c r="R322" s="76">
        <f t="shared" si="66"/>
        <v>0.48813666796875516</v>
      </c>
      <c r="S322" s="76">
        <f t="shared" si="67"/>
        <v>0.10135027411623962</v>
      </c>
      <c r="T322" s="76">
        <f t="shared" si="68"/>
        <v>7.4190792692112664E-2</v>
      </c>
      <c r="U322" s="76">
        <v>1119325.7651011362</v>
      </c>
      <c r="V322" s="76">
        <v>-0.786108811757526</v>
      </c>
      <c r="W322" s="3">
        <f t="shared" si="62"/>
        <v>0</v>
      </c>
      <c r="X322" s="3">
        <f t="shared" si="63"/>
        <v>0</v>
      </c>
      <c r="Y322" s="11">
        <f t="shared" si="57"/>
        <v>0</v>
      </c>
      <c r="Z322" s="11">
        <f t="shared" si="58"/>
        <v>1.901831720827088E-2</v>
      </c>
      <c r="AA322" s="11">
        <f t="shared" si="59"/>
        <v>0.80512712896579686</v>
      </c>
      <c r="AB322" s="11" t="e">
        <f t="shared" si="60"/>
        <v>#DIV/0!</v>
      </c>
    </row>
    <row r="323" spans="1:28" x14ac:dyDescent="0.3">
      <c r="A323" s="6">
        <v>45405</v>
      </c>
      <c r="B323" s="35">
        <v>33.694665316054511</v>
      </c>
      <c r="C323" s="35">
        <v>3.3577311967053047</v>
      </c>
      <c r="D323" s="3">
        <v>28729353.042362191</v>
      </c>
      <c r="E323" s="3">
        <v>5964984.8026004173</v>
      </c>
      <c r="F323" s="3">
        <v>4366509.6593006616</v>
      </c>
      <c r="G323" s="65">
        <v>1425</v>
      </c>
      <c r="H323" s="35">
        <v>88.564999999999998</v>
      </c>
      <c r="I323" s="3">
        <v>1290</v>
      </c>
      <c r="J323" s="3">
        <v>16.352023238573345</v>
      </c>
      <c r="K323" s="3">
        <v>5.2433333333333332</v>
      </c>
      <c r="L323" s="35">
        <v>8372073</v>
      </c>
      <c r="M323" s="76">
        <v>-81019.787391651305</v>
      </c>
      <c r="N323" s="76">
        <v>58855142.273804985</v>
      </c>
      <c r="O323" s="76">
        <f t="shared" si="61"/>
        <v>0</v>
      </c>
      <c r="P323" s="35">
        <f t="shared" si="64"/>
        <v>11.108689905240013</v>
      </c>
      <c r="Q323" s="78">
        <f t="shared" si="65"/>
        <v>0.14224879384458153</v>
      </c>
      <c r="R323" s="76">
        <f t="shared" si="66"/>
        <v>0.48813666796875516</v>
      </c>
      <c r="S323" s="76">
        <f t="shared" si="67"/>
        <v>0.10135027411623962</v>
      </c>
      <c r="T323" s="76">
        <f t="shared" si="68"/>
        <v>7.4190792692112664E-2</v>
      </c>
      <c r="U323" s="76">
        <v>1119325.7651011362</v>
      </c>
      <c r="V323" s="76">
        <v>-0.786108811757526</v>
      </c>
      <c r="W323" s="3">
        <f t="shared" si="62"/>
        <v>0</v>
      </c>
      <c r="X323" s="3">
        <f t="shared" si="63"/>
        <v>0</v>
      </c>
      <c r="Y323" s="11">
        <f t="shared" ref="Y323:Y386" si="69">(W323*S323)/((X323-1)*T323)</f>
        <v>0</v>
      </c>
      <c r="Z323" s="11">
        <f t="shared" ref="Z323:Z386" si="70">U323/N323</f>
        <v>1.901831720827088E-2</v>
      </c>
      <c r="AA323" s="11">
        <f t="shared" ref="AA323:AA386" si="71">Z323-V323</f>
        <v>0.80512712896579686</v>
      </c>
      <c r="AB323" s="11" t="e">
        <f t="shared" ref="AB323:AB386" si="72">AA323/Y323</f>
        <v>#DIV/0!</v>
      </c>
    </row>
    <row r="324" spans="1:28" x14ac:dyDescent="0.3">
      <c r="A324" s="6">
        <v>45406</v>
      </c>
      <c r="B324" s="35">
        <v>33.694665316054511</v>
      </c>
      <c r="C324" s="35">
        <v>3.3577311967053047</v>
      </c>
      <c r="D324" s="3">
        <v>28729353.042362191</v>
      </c>
      <c r="E324" s="3">
        <v>5964984.8026004173</v>
      </c>
      <c r="F324" s="3">
        <v>4366509.6593006616</v>
      </c>
      <c r="G324" s="65">
        <v>1368</v>
      </c>
      <c r="H324" s="35">
        <v>88.564999999999998</v>
      </c>
      <c r="I324" s="3">
        <v>1110</v>
      </c>
      <c r="J324" s="3">
        <v>16.352023238573345</v>
      </c>
      <c r="K324" s="3">
        <v>5.2433333333333332</v>
      </c>
      <c r="L324" s="35">
        <v>8372073</v>
      </c>
      <c r="M324" s="76">
        <v>-81019.787391651305</v>
      </c>
      <c r="N324" s="76">
        <v>58855142.273804985</v>
      </c>
      <c r="O324" s="76">
        <f t="shared" ref="O324:O386" si="73">(E376+F376)/N324</f>
        <v>0</v>
      </c>
      <c r="P324" s="35">
        <f t="shared" si="64"/>
        <v>11.108689905240013</v>
      </c>
      <c r="Q324" s="78">
        <f t="shared" si="65"/>
        <v>0.14224879384458153</v>
      </c>
      <c r="R324" s="76">
        <f t="shared" si="66"/>
        <v>0.48813666796875516</v>
      </c>
      <c r="S324" s="76">
        <f t="shared" si="67"/>
        <v>0.10135027411623962</v>
      </c>
      <c r="T324" s="76">
        <f t="shared" si="68"/>
        <v>7.4190792692112664E-2</v>
      </c>
      <c r="U324" s="76">
        <v>1119325.7651011362</v>
      </c>
      <c r="V324" s="76">
        <v>-0.786108811757526</v>
      </c>
      <c r="W324" s="3">
        <f t="shared" si="62"/>
        <v>0</v>
      </c>
      <c r="X324" s="3">
        <f t="shared" si="63"/>
        <v>0</v>
      </c>
      <c r="Y324" s="11">
        <f t="shared" si="69"/>
        <v>0</v>
      </c>
      <c r="Z324" s="11">
        <f t="shared" si="70"/>
        <v>1.901831720827088E-2</v>
      </c>
      <c r="AA324" s="11">
        <f t="shared" si="71"/>
        <v>0.80512712896579686</v>
      </c>
      <c r="AB324" s="11" t="e">
        <f t="shared" si="72"/>
        <v>#DIV/0!</v>
      </c>
    </row>
    <row r="325" spans="1:28" x14ac:dyDescent="0.3">
      <c r="A325" s="6">
        <v>45407</v>
      </c>
      <c r="B325" s="35">
        <v>33.694665316054511</v>
      </c>
      <c r="C325" s="35">
        <v>3.3577311967053047</v>
      </c>
      <c r="D325" s="3">
        <v>28729353.042362191</v>
      </c>
      <c r="E325" s="3">
        <v>5964984.8026004173</v>
      </c>
      <c r="F325" s="3">
        <v>4366509.6593006616</v>
      </c>
      <c r="G325" s="65">
        <v>1345.26</v>
      </c>
      <c r="H325" s="35">
        <v>88.564999999999998</v>
      </c>
      <c r="I325" s="3">
        <v>1278</v>
      </c>
      <c r="J325" s="3">
        <v>16.352023238573345</v>
      </c>
      <c r="K325" s="3">
        <v>5.2433333333333332</v>
      </c>
      <c r="L325" s="35">
        <v>8372073</v>
      </c>
      <c r="M325" s="76">
        <v>-81019.787391651305</v>
      </c>
      <c r="N325" s="76">
        <v>58855142.273804985</v>
      </c>
      <c r="O325" s="76">
        <f t="shared" si="73"/>
        <v>0</v>
      </c>
      <c r="P325" s="35">
        <f t="shared" si="64"/>
        <v>11.108689905240013</v>
      </c>
      <c r="Q325" s="78">
        <f t="shared" si="65"/>
        <v>0.14224879384458153</v>
      </c>
      <c r="R325" s="76">
        <f t="shared" si="66"/>
        <v>0.48813666796875516</v>
      </c>
      <c r="S325" s="76">
        <f t="shared" si="67"/>
        <v>0.10135027411623962</v>
      </c>
      <c r="T325" s="76">
        <f t="shared" si="68"/>
        <v>7.4190792692112664E-2</v>
      </c>
      <c r="U325" s="76">
        <v>1119325.7651011362</v>
      </c>
      <c r="V325" s="76">
        <v>-0.786108811757526</v>
      </c>
      <c r="W325" s="3">
        <f t="shared" si="62"/>
        <v>0</v>
      </c>
      <c r="X325" s="3">
        <f t="shared" si="63"/>
        <v>0</v>
      </c>
      <c r="Y325" s="11">
        <f t="shared" si="69"/>
        <v>0</v>
      </c>
      <c r="Z325" s="11">
        <f t="shared" si="70"/>
        <v>1.901831720827088E-2</v>
      </c>
      <c r="AA325" s="11">
        <f t="shared" si="71"/>
        <v>0.80512712896579686</v>
      </c>
      <c r="AB325" s="11" t="e">
        <f t="shared" si="72"/>
        <v>#DIV/0!</v>
      </c>
    </row>
    <row r="326" spans="1:28" x14ac:dyDescent="0.3">
      <c r="A326" s="6">
        <v>45408</v>
      </c>
      <c r="B326" s="35">
        <v>33.694665316054511</v>
      </c>
      <c r="C326" s="35">
        <v>3.3577311967053047</v>
      </c>
      <c r="D326" s="3">
        <v>28729353.042362191</v>
      </c>
      <c r="E326" s="3">
        <v>5964984.8026004173</v>
      </c>
      <c r="F326" s="3">
        <v>4366509.6593006616</v>
      </c>
      <c r="G326" s="65">
        <v>1344.74</v>
      </c>
      <c r="H326" s="35">
        <v>88.564999999999998</v>
      </c>
      <c r="I326" s="3">
        <v>1380</v>
      </c>
      <c r="J326" s="3">
        <v>16.352023238573345</v>
      </c>
      <c r="K326" s="3">
        <v>5.2433333333333332</v>
      </c>
      <c r="L326" s="35">
        <v>8372073</v>
      </c>
      <c r="M326" s="76">
        <v>-81019.787391651305</v>
      </c>
      <c r="N326" s="76">
        <v>58855142.273804985</v>
      </c>
      <c r="O326" s="76">
        <f t="shared" si="73"/>
        <v>0</v>
      </c>
      <c r="P326" s="35">
        <f t="shared" si="64"/>
        <v>11.108689905240013</v>
      </c>
      <c r="Q326" s="78">
        <f t="shared" si="65"/>
        <v>0.14224879384458153</v>
      </c>
      <c r="R326" s="76">
        <f t="shared" si="66"/>
        <v>0.48813666796875516</v>
      </c>
      <c r="S326" s="76">
        <f t="shared" si="67"/>
        <v>0.10135027411623962</v>
      </c>
      <c r="T326" s="76">
        <f t="shared" si="68"/>
        <v>7.4190792692112664E-2</v>
      </c>
      <c r="U326" s="76">
        <v>1119325.7651011362</v>
      </c>
      <c r="V326" s="76">
        <v>-0.786108811757526</v>
      </c>
      <c r="W326" s="3">
        <f t="shared" si="62"/>
        <v>0</v>
      </c>
      <c r="X326" s="3">
        <f t="shared" si="63"/>
        <v>0</v>
      </c>
      <c r="Y326" s="11">
        <f t="shared" si="69"/>
        <v>0</v>
      </c>
      <c r="Z326" s="11">
        <f t="shared" si="70"/>
        <v>1.901831720827088E-2</v>
      </c>
      <c r="AA326" s="11">
        <f t="shared" si="71"/>
        <v>0.80512712896579686</v>
      </c>
      <c r="AB326" s="11" t="e">
        <f t="shared" si="72"/>
        <v>#DIV/0!</v>
      </c>
    </row>
    <row r="327" spans="1:28" x14ac:dyDescent="0.3">
      <c r="A327" s="6">
        <v>45411</v>
      </c>
      <c r="B327" s="35">
        <v>33.694665316054511</v>
      </c>
      <c r="C327" s="35">
        <v>3.3577311967053047</v>
      </c>
      <c r="D327" s="3">
        <v>28729353.042362191</v>
      </c>
      <c r="E327" s="3">
        <v>5964984.8026004173</v>
      </c>
      <c r="F327" s="3">
        <v>4366509.6593006616</v>
      </c>
      <c r="G327" s="65">
        <v>1346.05</v>
      </c>
      <c r="H327" s="35">
        <v>88.564999999999998</v>
      </c>
      <c r="I327" s="3">
        <v>1115</v>
      </c>
      <c r="J327" s="3">
        <v>16.352023238573345</v>
      </c>
      <c r="K327" s="3">
        <v>5.2433333333333332</v>
      </c>
      <c r="L327" s="35">
        <v>8372073</v>
      </c>
      <c r="M327" s="76">
        <v>-81019.787391651305</v>
      </c>
      <c r="N327" s="76">
        <v>58855142.273804985</v>
      </c>
      <c r="O327" s="76">
        <f t="shared" si="73"/>
        <v>0</v>
      </c>
      <c r="P327" s="35">
        <f t="shared" si="64"/>
        <v>11.108689905240013</v>
      </c>
      <c r="Q327" s="78">
        <f t="shared" si="65"/>
        <v>0.14224879384458153</v>
      </c>
      <c r="R327" s="76">
        <f t="shared" si="66"/>
        <v>0.48813666796875516</v>
      </c>
      <c r="S327" s="76">
        <f t="shared" si="67"/>
        <v>0.10135027411623962</v>
      </c>
      <c r="T327" s="76">
        <f t="shared" si="68"/>
        <v>7.4190792692112664E-2</v>
      </c>
      <c r="U327" s="76">
        <v>1119325.7651011362</v>
      </c>
      <c r="V327" s="76">
        <v>-0.786108811757526</v>
      </c>
      <c r="W327" s="3">
        <f t="shared" si="62"/>
        <v>0</v>
      </c>
      <c r="X327" s="3">
        <f t="shared" si="63"/>
        <v>0</v>
      </c>
      <c r="Y327" s="11">
        <f t="shared" si="69"/>
        <v>0</v>
      </c>
      <c r="Z327" s="11">
        <f t="shared" si="70"/>
        <v>1.901831720827088E-2</v>
      </c>
      <c r="AA327" s="11">
        <f t="shared" si="71"/>
        <v>0.80512712896579686</v>
      </c>
      <c r="AB327" s="11" t="e">
        <f t="shared" si="72"/>
        <v>#DIV/0!</v>
      </c>
    </row>
    <row r="328" spans="1:28" x14ac:dyDescent="0.3">
      <c r="A328" s="6">
        <v>45412</v>
      </c>
      <c r="B328" s="35">
        <v>33.694665316054511</v>
      </c>
      <c r="C328" s="35">
        <v>3.3577311967053047</v>
      </c>
      <c r="D328" s="3">
        <v>28729353.042362191</v>
      </c>
      <c r="E328" s="3">
        <v>5964984.8026004173</v>
      </c>
      <c r="F328" s="3">
        <v>4366509.6593006616</v>
      </c>
      <c r="G328" s="65">
        <v>1399.21</v>
      </c>
      <c r="H328" s="35">
        <v>88.564999999999998</v>
      </c>
      <c r="I328" s="3">
        <v>1440</v>
      </c>
      <c r="J328" s="3">
        <v>16.352023238573345</v>
      </c>
      <c r="K328" s="3">
        <v>5.2433333333333332</v>
      </c>
      <c r="L328" s="35">
        <v>8372073</v>
      </c>
      <c r="M328" s="76">
        <v>-81019.787391651305</v>
      </c>
      <c r="N328" s="76">
        <v>58855142.273804985</v>
      </c>
      <c r="O328" s="76">
        <f t="shared" si="73"/>
        <v>0</v>
      </c>
      <c r="P328" s="35">
        <f t="shared" si="64"/>
        <v>11.108689905240013</v>
      </c>
      <c r="Q328" s="78">
        <f t="shared" si="65"/>
        <v>0.14224879384458153</v>
      </c>
      <c r="R328" s="76">
        <f t="shared" si="66"/>
        <v>0.48813666796875516</v>
      </c>
      <c r="S328" s="76">
        <f t="shared" si="67"/>
        <v>0.10135027411623962</v>
      </c>
      <c r="T328" s="76">
        <f t="shared" si="68"/>
        <v>7.4190792692112664E-2</v>
      </c>
      <c r="U328" s="76">
        <v>1119325.7651011362</v>
      </c>
      <c r="V328" s="76">
        <v>-0.786108811757526</v>
      </c>
      <c r="W328" s="3">
        <f t="shared" si="62"/>
        <v>0</v>
      </c>
      <c r="X328" s="3">
        <f t="shared" si="63"/>
        <v>0</v>
      </c>
      <c r="Y328" s="11">
        <f t="shared" si="69"/>
        <v>0</v>
      </c>
      <c r="Z328" s="11">
        <f t="shared" si="70"/>
        <v>1.901831720827088E-2</v>
      </c>
      <c r="AA328" s="11">
        <f t="shared" si="71"/>
        <v>0.80512712896579686</v>
      </c>
      <c r="AB328" s="11" t="e">
        <f t="shared" si="72"/>
        <v>#DIV/0!</v>
      </c>
    </row>
    <row r="329" spans="1:28" x14ac:dyDescent="0.3">
      <c r="A329" s="6">
        <v>45414</v>
      </c>
      <c r="B329" s="35">
        <v>33.953014355024749</v>
      </c>
      <c r="C329" s="35">
        <v>3.2502101428971697</v>
      </c>
      <c r="D329" s="3">
        <v>17517884.007610783</v>
      </c>
      <c r="E329" s="3">
        <v>6672415.4254938997</v>
      </c>
      <c r="F329" s="3">
        <v>4625332.3059065808</v>
      </c>
      <c r="G329" s="65">
        <v>1435</v>
      </c>
      <c r="H329" s="35">
        <v>88.564999999999998</v>
      </c>
      <c r="I329" s="3">
        <v>1420</v>
      </c>
      <c r="J329" s="3">
        <v>16.352023238573345</v>
      </c>
      <c r="K329" s="3">
        <v>5.2433333333333332</v>
      </c>
      <c r="L329" s="35">
        <v>8372073</v>
      </c>
      <c r="M329" s="76">
        <v>-81019.787391651305</v>
      </c>
      <c r="N329" s="76">
        <v>58855142.273804985</v>
      </c>
      <c r="O329" s="76">
        <f t="shared" si="73"/>
        <v>0</v>
      </c>
      <c r="P329" s="35">
        <f t="shared" si="64"/>
        <v>11.108689905240013</v>
      </c>
      <c r="Q329" s="78">
        <f t="shared" si="65"/>
        <v>0.14224879384458153</v>
      </c>
      <c r="R329" s="76">
        <f t="shared" si="66"/>
        <v>0.29764406865443216</v>
      </c>
      <c r="S329" s="76">
        <f t="shared" si="67"/>
        <v>0.11337013500795889</v>
      </c>
      <c r="T329" s="76">
        <f t="shared" si="68"/>
        <v>7.858841432051393E-2</v>
      </c>
      <c r="U329" s="76">
        <v>1119325.7651011362</v>
      </c>
      <c r="V329" s="76">
        <v>-0.786108811757526</v>
      </c>
      <c r="W329" s="3">
        <f t="shared" si="62"/>
        <v>-8.5389999361148305</v>
      </c>
      <c r="X329" s="3">
        <f t="shared" si="63"/>
        <v>-4.2677635021219329</v>
      </c>
      <c r="Y329" s="11">
        <f t="shared" si="69"/>
        <v>2.3384111819577154</v>
      </c>
      <c r="Z329" s="11">
        <f t="shared" si="70"/>
        <v>1.901831720827088E-2</v>
      </c>
      <c r="AA329" s="11">
        <f t="shared" si="71"/>
        <v>0.80512712896579686</v>
      </c>
      <c r="AB329" s="11">
        <f t="shared" si="72"/>
        <v>0.34430519969193152</v>
      </c>
    </row>
    <row r="330" spans="1:28" x14ac:dyDescent="0.3">
      <c r="A330" s="6">
        <v>45415</v>
      </c>
      <c r="B330" s="35">
        <v>33.953014355024749</v>
      </c>
      <c r="C330" s="35">
        <v>3.2502101428971697</v>
      </c>
      <c r="D330" s="3">
        <v>17517884.007610783</v>
      </c>
      <c r="E330" s="3">
        <v>6672415.4254938997</v>
      </c>
      <c r="F330" s="3">
        <v>4625332.3059065808</v>
      </c>
      <c r="G330" s="65">
        <v>1430.68</v>
      </c>
      <c r="H330" s="35">
        <v>88.564999999999998</v>
      </c>
      <c r="I330" s="3">
        <v>1380</v>
      </c>
      <c r="J330" s="3">
        <v>16.352023238573345</v>
      </c>
      <c r="K330" s="3">
        <v>5.2433333333333332</v>
      </c>
      <c r="L330" s="35">
        <v>8372073</v>
      </c>
      <c r="M330" s="76">
        <v>-81019.787391651305</v>
      </c>
      <c r="N330" s="76">
        <v>58855142.273804985</v>
      </c>
      <c r="O330" s="76">
        <f t="shared" si="73"/>
        <v>0</v>
      </c>
      <c r="P330" s="35">
        <f t="shared" si="64"/>
        <v>11.108689905240013</v>
      </c>
      <c r="Q330" s="78">
        <f t="shared" si="65"/>
        <v>0.14224879384458153</v>
      </c>
      <c r="R330" s="76">
        <f t="shared" si="66"/>
        <v>0.29764406865443216</v>
      </c>
      <c r="S330" s="76">
        <f t="shared" si="67"/>
        <v>0.11337013500795889</v>
      </c>
      <c r="T330" s="76">
        <f t="shared" si="68"/>
        <v>7.858841432051393E-2</v>
      </c>
      <c r="U330" s="76">
        <v>1119325.7651011362</v>
      </c>
      <c r="V330" s="76">
        <v>-0.786108811757526</v>
      </c>
      <c r="W330" s="3">
        <f t="shared" si="62"/>
        <v>0</v>
      </c>
      <c r="X330" s="3">
        <f t="shared" si="63"/>
        <v>0</v>
      </c>
      <c r="Y330" s="11">
        <f t="shared" si="69"/>
        <v>0</v>
      </c>
      <c r="Z330" s="11">
        <f t="shared" si="70"/>
        <v>1.901831720827088E-2</v>
      </c>
      <c r="AA330" s="11">
        <f t="shared" si="71"/>
        <v>0.80512712896579686</v>
      </c>
      <c r="AB330" s="11" t="e">
        <f t="shared" si="72"/>
        <v>#DIV/0!</v>
      </c>
    </row>
    <row r="331" spans="1:28" x14ac:dyDescent="0.3">
      <c r="A331" s="6">
        <v>45418</v>
      </c>
      <c r="B331" s="35">
        <v>33.953014355024749</v>
      </c>
      <c r="C331" s="35">
        <v>3.2502101428971697</v>
      </c>
      <c r="D331" s="3">
        <v>17517884.007610783</v>
      </c>
      <c r="E331" s="3">
        <v>6672415.4254938997</v>
      </c>
      <c r="F331" s="3">
        <v>4625332.3059065808</v>
      </c>
      <c r="G331" s="65">
        <v>1431.74</v>
      </c>
      <c r="H331" s="35">
        <v>88.564999999999998</v>
      </c>
      <c r="I331" s="3">
        <v>1390</v>
      </c>
      <c r="J331" s="3">
        <v>16.352023238573345</v>
      </c>
      <c r="K331" s="3">
        <v>5.2433333333333332</v>
      </c>
      <c r="L331" s="35">
        <v>8372073</v>
      </c>
      <c r="M331" s="76">
        <v>-81019.787391651305</v>
      </c>
      <c r="N331" s="76">
        <v>58855142.273804985</v>
      </c>
      <c r="O331" s="76">
        <f t="shared" si="73"/>
        <v>0</v>
      </c>
      <c r="P331" s="35">
        <f t="shared" si="64"/>
        <v>11.108689905240013</v>
      </c>
      <c r="Q331" s="78">
        <f t="shared" si="65"/>
        <v>0.14224879384458153</v>
      </c>
      <c r="R331" s="76">
        <f t="shared" si="66"/>
        <v>0.29764406865443216</v>
      </c>
      <c r="S331" s="76">
        <f t="shared" si="67"/>
        <v>0.11337013500795889</v>
      </c>
      <c r="T331" s="76">
        <f t="shared" si="68"/>
        <v>7.858841432051393E-2</v>
      </c>
      <c r="U331" s="76">
        <v>1119325.7651011362</v>
      </c>
      <c r="V331" s="76">
        <v>-0.786108811757526</v>
      </c>
      <c r="W331" s="3">
        <f t="shared" si="62"/>
        <v>0</v>
      </c>
      <c r="X331" s="3">
        <f t="shared" si="63"/>
        <v>0</v>
      </c>
      <c r="Y331" s="11">
        <f t="shared" si="69"/>
        <v>0</v>
      </c>
      <c r="Z331" s="11">
        <f t="shared" si="70"/>
        <v>1.901831720827088E-2</v>
      </c>
      <c r="AA331" s="11">
        <f t="shared" si="71"/>
        <v>0.80512712896579686</v>
      </c>
      <c r="AB331" s="11" t="e">
        <f t="shared" si="72"/>
        <v>#DIV/0!</v>
      </c>
    </row>
    <row r="332" spans="1:28" x14ac:dyDescent="0.3">
      <c r="A332" s="6">
        <v>45419</v>
      </c>
      <c r="B332" s="35">
        <v>33.953014355024749</v>
      </c>
      <c r="C332" s="35">
        <v>3.2502101428971697</v>
      </c>
      <c r="D332" s="3">
        <v>17517884.007610783</v>
      </c>
      <c r="E332" s="3">
        <v>6672415.4254938997</v>
      </c>
      <c r="F332" s="3">
        <v>4625332.3059065808</v>
      </c>
      <c r="G332" s="65">
        <v>1445.26</v>
      </c>
      <c r="H332" s="35">
        <v>88.564999999999998</v>
      </c>
      <c r="I332" s="3">
        <v>1350</v>
      </c>
      <c r="J332" s="3">
        <v>16.352023238573345</v>
      </c>
      <c r="K332" s="3">
        <v>5.2433333333333332</v>
      </c>
      <c r="L332" s="35">
        <v>8372073</v>
      </c>
      <c r="M332" s="76">
        <v>-81019.787391651305</v>
      </c>
      <c r="N332" s="76">
        <v>58855142.273804985</v>
      </c>
      <c r="O332" s="76">
        <f t="shared" si="73"/>
        <v>0</v>
      </c>
      <c r="P332" s="35">
        <f t="shared" si="64"/>
        <v>11.108689905240013</v>
      </c>
      <c r="Q332" s="78">
        <f t="shared" si="65"/>
        <v>0.14224879384458153</v>
      </c>
      <c r="R332" s="76">
        <f t="shared" si="66"/>
        <v>0.29764406865443216</v>
      </c>
      <c r="S332" s="76">
        <f t="shared" si="67"/>
        <v>0.11337013500795889</v>
      </c>
      <c r="T332" s="76">
        <f t="shared" si="68"/>
        <v>7.858841432051393E-2</v>
      </c>
      <c r="U332" s="76">
        <v>1119325.7651011362</v>
      </c>
      <c r="V332" s="76">
        <v>-0.786108811757526</v>
      </c>
      <c r="W332" s="3">
        <f t="shared" si="62"/>
        <v>0</v>
      </c>
      <c r="X332" s="3">
        <f t="shared" si="63"/>
        <v>0</v>
      </c>
      <c r="Y332" s="11">
        <f t="shared" si="69"/>
        <v>0</v>
      </c>
      <c r="Z332" s="11">
        <f t="shared" si="70"/>
        <v>1.901831720827088E-2</v>
      </c>
      <c r="AA332" s="11">
        <f t="shared" si="71"/>
        <v>0.80512712896579686</v>
      </c>
      <c r="AB332" s="11" t="e">
        <f t="shared" si="72"/>
        <v>#DIV/0!</v>
      </c>
    </row>
    <row r="333" spans="1:28" x14ac:dyDescent="0.3">
      <c r="A333" s="6">
        <v>45420</v>
      </c>
      <c r="B333" s="35">
        <v>33.953014355024749</v>
      </c>
      <c r="C333" s="35">
        <v>3.2502101428971697</v>
      </c>
      <c r="D333" s="3">
        <v>17517884.007610783</v>
      </c>
      <c r="E333" s="3">
        <v>6672415.4254938997</v>
      </c>
      <c r="F333" s="3">
        <v>4625332.3059065808</v>
      </c>
      <c r="G333" s="65">
        <v>1450</v>
      </c>
      <c r="H333" s="35">
        <v>88.564999999999998</v>
      </c>
      <c r="I333" s="3">
        <v>1384</v>
      </c>
      <c r="J333" s="3">
        <v>16.352023238573345</v>
      </c>
      <c r="K333" s="3">
        <v>5.2433333333333332</v>
      </c>
      <c r="L333" s="35">
        <v>8372073</v>
      </c>
      <c r="M333" s="76">
        <v>-81019.787391651305</v>
      </c>
      <c r="N333" s="76">
        <v>58855142.273804985</v>
      </c>
      <c r="O333" s="76">
        <f t="shared" si="73"/>
        <v>0</v>
      </c>
      <c r="P333" s="35">
        <f t="shared" si="64"/>
        <v>11.108689905240013</v>
      </c>
      <c r="Q333" s="78">
        <f t="shared" si="65"/>
        <v>0.14224879384458153</v>
      </c>
      <c r="R333" s="76">
        <f t="shared" si="66"/>
        <v>0.29764406865443216</v>
      </c>
      <c r="S333" s="76">
        <f t="shared" si="67"/>
        <v>0.11337013500795889</v>
      </c>
      <c r="T333" s="76">
        <f t="shared" si="68"/>
        <v>7.858841432051393E-2</v>
      </c>
      <c r="U333" s="76">
        <v>1119325.7651011362</v>
      </c>
      <c r="V333" s="76">
        <v>-0.786108811757526</v>
      </c>
      <c r="W333" s="3">
        <f t="shared" si="62"/>
        <v>0</v>
      </c>
      <c r="X333" s="3">
        <f t="shared" si="63"/>
        <v>0</v>
      </c>
      <c r="Y333" s="11">
        <f t="shared" si="69"/>
        <v>0</v>
      </c>
      <c r="Z333" s="11">
        <f t="shared" si="70"/>
        <v>1.901831720827088E-2</v>
      </c>
      <c r="AA333" s="11">
        <f t="shared" si="71"/>
        <v>0.80512712896579686</v>
      </c>
      <c r="AB333" s="11" t="e">
        <f t="shared" si="72"/>
        <v>#DIV/0!</v>
      </c>
    </row>
    <row r="334" spans="1:28" x14ac:dyDescent="0.3">
      <c r="A334" s="6">
        <v>45421</v>
      </c>
      <c r="B334" s="35">
        <v>33.953014355024749</v>
      </c>
      <c r="C334" s="35">
        <v>3.2502101428971697</v>
      </c>
      <c r="D334" s="3">
        <v>17517884.007610783</v>
      </c>
      <c r="E334" s="3">
        <v>6672415.4254938997</v>
      </c>
      <c r="F334" s="3">
        <v>4625332.3059065808</v>
      </c>
      <c r="G334" s="65">
        <v>1484.37</v>
      </c>
      <c r="H334" s="35">
        <v>88.564999999999998</v>
      </c>
      <c r="I334" s="3">
        <v>1400</v>
      </c>
      <c r="J334" s="3">
        <v>16.352023238573345</v>
      </c>
      <c r="K334" s="3">
        <v>5.2433333333333332</v>
      </c>
      <c r="L334" s="35">
        <v>8372073</v>
      </c>
      <c r="M334" s="76">
        <v>-81019.787391651305</v>
      </c>
      <c r="N334" s="76">
        <v>58855142.273804985</v>
      </c>
      <c r="O334" s="76">
        <f t="shared" si="73"/>
        <v>0</v>
      </c>
      <c r="P334" s="35">
        <f t="shared" si="64"/>
        <v>11.108689905240013</v>
      </c>
      <c r="Q334" s="78">
        <f t="shared" si="65"/>
        <v>0.14224879384458153</v>
      </c>
      <c r="R334" s="76">
        <f t="shared" si="66"/>
        <v>0.29764406865443216</v>
      </c>
      <c r="S334" s="76">
        <f t="shared" si="67"/>
        <v>0.11337013500795889</v>
      </c>
      <c r="T334" s="76">
        <f t="shared" si="68"/>
        <v>7.858841432051393E-2</v>
      </c>
      <c r="U334" s="76">
        <v>1119325.7651011362</v>
      </c>
      <c r="V334" s="76">
        <v>-0.786108811757526</v>
      </c>
      <c r="W334" s="3">
        <f t="shared" si="62"/>
        <v>0</v>
      </c>
      <c r="X334" s="3">
        <f t="shared" si="63"/>
        <v>0</v>
      </c>
      <c r="Y334" s="11">
        <f t="shared" si="69"/>
        <v>0</v>
      </c>
      <c r="Z334" s="11">
        <f t="shared" si="70"/>
        <v>1.901831720827088E-2</v>
      </c>
      <c r="AA334" s="11">
        <f t="shared" si="71"/>
        <v>0.80512712896579686</v>
      </c>
      <c r="AB334" s="11" t="e">
        <f t="shared" si="72"/>
        <v>#DIV/0!</v>
      </c>
    </row>
    <row r="335" spans="1:28" x14ac:dyDescent="0.3">
      <c r="A335" s="6">
        <v>45422</v>
      </c>
      <c r="B335" s="35">
        <v>33.953014355024749</v>
      </c>
      <c r="C335" s="35">
        <v>3.2502101428971697</v>
      </c>
      <c r="D335" s="3">
        <v>17517884.007610783</v>
      </c>
      <c r="E335" s="3">
        <v>6672415.4254938997</v>
      </c>
      <c r="F335" s="3">
        <v>4625332.3059065808</v>
      </c>
      <c r="G335" s="65">
        <v>1492.26</v>
      </c>
      <c r="H335" s="35">
        <v>88.564999999999998</v>
      </c>
      <c r="I335" s="3">
        <v>1460</v>
      </c>
      <c r="J335" s="3">
        <v>16.352023238573345</v>
      </c>
      <c r="K335" s="3">
        <v>5.2433333333333332</v>
      </c>
      <c r="L335" s="35">
        <v>8372073</v>
      </c>
      <c r="M335" s="76">
        <v>-81019.787391651305</v>
      </c>
      <c r="N335" s="76">
        <v>58855142.273804985</v>
      </c>
      <c r="O335" s="76">
        <f t="shared" si="73"/>
        <v>0</v>
      </c>
      <c r="P335" s="35">
        <f t="shared" si="64"/>
        <v>11.108689905240013</v>
      </c>
      <c r="Q335" s="78">
        <f t="shared" si="65"/>
        <v>0.14224879384458153</v>
      </c>
      <c r="R335" s="76">
        <f t="shared" si="66"/>
        <v>0.29764406865443216</v>
      </c>
      <c r="S335" s="76">
        <f t="shared" si="67"/>
        <v>0.11337013500795889</v>
      </c>
      <c r="T335" s="76">
        <f t="shared" si="68"/>
        <v>7.858841432051393E-2</v>
      </c>
      <c r="U335" s="76">
        <v>1119325.7651011362</v>
      </c>
      <c r="V335" s="76">
        <v>-0.786108811757526</v>
      </c>
      <c r="W335" s="3">
        <f t="shared" si="62"/>
        <v>0</v>
      </c>
      <c r="X335" s="3">
        <f t="shared" si="63"/>
        <v>0</v>
      </c>
      <c r="Y335" s="11">
        <f t="shared" si="69"/>
        <v>0</v>
      </c>
      <c r="Z335" s="11">
        <f t="shared" si="70"/>
        <v>1.901831720827088E-2</v>
      </c>
      <c r="AA335" s="11">
        <f t="shared" si="71"/>
        <v>0.80512712896579686</v>
      </c>
      <c r="AB335" s="11" t="e">
        <f t="shared" si="72"/>
        <v>#DIV/0!</v>
      </c>
    </row>
    <row r="336" spans="1:28" x14ac:dyDescent="0.3">
      <c r="A336" s="6">
        <v>45425</v>
      </c>
      <c r="B336" s="35">
        <v>33.953014355024749</v>
      </c>
      <c r="C336" s="35">
        <v>3.2502101428971697</v>
      </c>
      <c r="D336" s="3">
        <v>17517884.007610783</v>
      </c>
      <c r="E336" s="3">
        <v>6672415.4254938997</v>
      </c>
      <c r="F336" s="3">
        <v>4625332.3059065808</v>
      </c>
      <c r="G336" s="65">
        <v>1502.89</v>
      </c>
      <c r="H336" s="35">
        <v>88.564999999999998</v>
      </c>
      <c r="I336" s="3">
        <v>1475</v>
      </c>
      <c r="J336" s="3">
        <v>16.352023238573345</v>
      </c>
      <c r="K336" s="3">
        <v>5.2433333333333332</v>
      </c>
      <c r="L336" s="35">
        <v>8372073</v>
      </c>
      <c r="M336" s="76">
        <v>-81019.787391651305</v>
      </c>
      <c r="N336" s="76">
        <v>58855142.273804985</v>
      </c>
      <c r="O336" s="76">
        <f t="shared" si="73"/>
        <v>0</v>
      </c>
      <c r="P336" s="35">
        <f t="shared" si="64"/>
        <v>11.108689905240013</v>
      </c>
      <c r="Q336" s="78">
        <f t="shared" si="65"/>
        <v>0.14224879384458153</v>
      </c>
      <c r="R336" s="76">
        <f t="shared" si="66"/>
        <v>0.29764406865443216</v>
      </c>
      <c r="S336" s="76">
        <f t="shared" si="67"/>
        <v>0.11337013500795889</v>
      </c>
      <c r="T336" s="76">
        <f t="shared" si="68"/>
        <v>7.858841432051393E-2</v>
      </c>
      <c r="U336" s="76">
        <v>1119325.7651011362</v>
      </c>
      <c r="V336" s="76">
        <v>-0.786108811757526</v>
      </c>
      <c r="W336" s="3">
        <f t="shared" si="62"/>
        <v>0</v>
      </c>
      <c r="X336" s="3">
        <f t="shared" si="63"/>
        <v>0</v>
      </c>
      <c r="Y336" s="11">
        <f t="shared" si="69"/>
        <v>0</v>
      </c>
      <c r="Z336" s="11">
        <f t="shared" si="70"/>
        <v>1.901831720827088E-2</v>
      </c>
      <c r="AA336" s="11">
        <f t="shared" si="71"/>
        <v>0.80512712896579686</v>
      </c>
      <c r="AB336" s="11" t="e">
        <f t="shared" si="72"/>
        <v>#DIV/0!</v>
      </c>
    </row>
    <row r="337" spans="1:28" x14ac:dyDescent="0.3">
      <c r="A337" s="6">
        <v>45426</v>
      </c>
      <c r="B337" s="35">
        <v>33.953014355024749</v>
      </c>
      <c r="C337" s="35">
        <v>3.2502101428971697</v>
      </c>
      <c r="D337" s="3">
        <v>17517884.007610783</v>
      </c>
      <c r="E337" s="3">
        <v>6672415.4254938997</v>
      </c>
      <c r="F337" s="3">
        <v>4625332.3059065808</v>
      </c>
      <c r="G337" s="65">
        <v>1535</v>
      </c>
      <c r="H337" s="35">
        <v>88.564999999999998</v>
      </c>
      <c r="I337" s="3">
        <v>1475</v>
      </c>
      <c r="J337" s="3">
        <v>16.352023238573345</v>
      </c>
      <c r="K337" s="3">
        <v>5.2433333333333332</v>
      </c>
      <c r="L337" s="35">
        <v>8372073</v>
      </c>
      <c r="M337" s="76">
        <v>-81019.787391651305</v>
      </c>
      <c r="N337" s="76">
        <v>58855142.273804985</v>
      </c>
      <c r="O337" s="76">
        <f t="shared" si="73"/>
        <v>0</v>
      </c>
      <c r="P337" s="35">
        <f t="shared" si="64"/>
        <v>11.108689905240013</v>
      </c>
      <c r="Q337" s="78">
        <f t="shared" si="65"/>
        <v>0.14224879384458153</v>
      </c>
      <c r="R337" s="76">
        <f t="shared" si="66"/>
        <v>0.29764406865443216</v>
      </c>
      <c r="S337" s="76">
        <f t="shared" si="67"/>
        <v>0.11337013500795889</v>
      </c>
      <c r="T337" s="76">
        <f t="shared" si="68"/>
        <v>7.858841432051393E-2</v>
      </c>
      <c r="U337" s="76">
        <v>1119325.7651011362</v>
      </c>
      <c r="V337" s="76">
        <v>-0.786108811757526</v>
      </c>
      <c r="W337" s="3" t="e">
        <f t="shared" si="62"/>
        <v>#DIV/0!</v>
      </c>
      <c r="X337" s="3" t="e">
        <f t="shared" si="63"/>
        <v>#DIV/0!</v>
      </c>
      <c r="Y337" s="11" t="e">
        <f t="shared" si="69"/>
        <v>#DIV/0!</v>
      </c>
      <c r="Z337" s="11">
        <f t="shared" si="70"/>
        <v>1.901831720827088E-2</v>
      </c>
      <c r="AA337" s="11">
        <f t="shared" si="71"/>
        <v>0.80512712896579686</v>
      </c>
      <c r="AB337" s="11" t="e">
        <f t="shared" si="72"/>
        <v>#DIV/0!</v>
      </c>
    </row>
    <row r="338" spans="1:28" x14ac:dyDescent="0.3">
      <c r="A338" s="6">
        <v>45427</v>
      </c>
      <c r="B338" s="35">
        <v>33.953014355024749</v>
      </c>
      <c r="C338" s="35">
        <v>3.2502101428971697</v>
      </c>
      <c r="D338" s="3">
        <v>17517884.007610783</v>
      </c>
      <c r="E338" s="3">
        <v>6672415.4254938997</v>
      </c>
      <c r="F338" s="3">
        <v>4625332.3059065808</v>
      </c>
      <c r="G338" s="65">
        <v>1517.58</v>
      </c>
      <c r="H338" s="35">
        <v>88.564999999999998</v>
      </c>
      <c r="I338" s="3">
        <v>1440</v>
      </c>
      <c r="J338" s="3">
        <v>16.352023238573345</v>
      </c>
      <c r="K338" s="3">
        <v>5.2433333333333332</v>
      </c>
      <c r="L338" s="35">
        <v>8372073</v>
      </c>
      <c r="M338" s="76">
        <v>-81019.787391651305</v>
      </c>
      <c r="N338" s="76">
        <v>58855142.273804985</v>
      </c>
      <c r="O338" s="76">
        <f t="shared" si="73"/>
        <v>0</v>
      </c>
      <c r="P338" s="35">
        <f t="shared" si="64"/>
        <v>11.108689905240013</v>
      </c>
      <c r="Q338" s="78">
        <f t="shared" si="65"/>
        <v>0.14224879384458153</v>
      </c>
      <c r="R338" s="76">
        <f t="shared" si="66"/>
        <v>0.29764406865443216</v>
      </c>
      <c r="S338" s="76">
        <f t="shared" si="67"/>
        <v>0.11337013500795889</v>
      </c>
      <c r="T338" s="76">
        <f t="shared" si="68"/>
        <v>7.858841432051393E-2</v>
      </c>
      <c r="U338" s="76">
        <v>1119325.7651011362</v>
      </c>
      <c r="V338" s="76">
        <v>-0.786108811757526</v>
      </c>
      <c r="W338" s="3">
        <f t="shared" si="62"/>
        <v>0</v>
      </c>
      <c r="X338" s="3">
        <f t="shared" si="63"/>
        <v>0</v>
      </c>
      <c r="Y338" s="11">
        <f t="shared" si="69"/>
        <v>0</v>
      </c>
      <c r="Z338" s="11">
        <f t="shared" si="70"/>
        <v>1.901831720827088E-2</v>
      </c>
      <c r="AA338" s="11">
        <f t="shared" si="71"/>
        <v>0.80512712896579686</v>
      </c>
      <c r="AB338" s="11" t="e">
        <f t="shared" si="72"/>
        <v>#DIV/0!</v>
      </c>
    </row>
    <row r="339" spans="1:28" x14ac:dyDescent="0.3">
      <c r="A339" s="6">
        <v>45428</v>
      </c>
      <c r="B339" s="35">
        <v>33.953014355024749</v>
      </c>
      <c r="C339" s="35">
        <v>3.2502101428971697</v>
      </c>
      <c r="D339" s="3">
        <v>17517884.007610783</v>
      </c>
      <c r="E339" s="3">
        <v>6672415.4254938997</v>
      </c>
      <c r="F339" s="3">
        <v>4625332.3059065808</v>
      </c>
      <c r="G339" s="65">
        <v>1457.37</v>
      </c>
      <c r="H339" s="35">
        <v>88.564999999999998</v>
      </c>
      <c r="I339" s="3">
        <v>1560</v>
      </c>
      <c r="J339" s="3">
        <v>16.352023238573345</v>
      </c>
      <c r="K339" s="3">
        <v>5.2433333333333332</v>
      </c>
      <c r="L339" s="35">
        <v>8372073</v>
      </c>
      <c r="M339" s="76">
        <v>-81019.787391651305</v>
      </c>
      <c r="N339" s="76">
        <v>58855142.273804985</v>
      </c>
      <c r="O339" s="76">
        <f t="shared" si="73"/>
        <v>0</v>
      </c>
      <c r="P339" s="35">
        <f t="shared" si="64"/>
        <v>11.108689905240013</v>
      </c>
      <c r="Q339" s="78">
        <f t="shared" si="65"/>
        <v>0.14224879384458153</v>
      </c>
      <c r="R339" s="76">
        <f t="shared" si="66"/>
        <v>0.29764406865443216</v>
      </c>
      <c r="S339" s="76">
        <f t="shared" si="67"/>
        <v>0.11337013500795889</v>
      </c>
      <c r="T339" s="76">
        <f t="shared" si="68"/>
        <v>7.858841432051393E-2</v>
      </c>
      <c r="U339" s="76">
        <v>1119325.7651011362</v>
      </c>
      <c r="V339" s="76">
        <v>-0.786108811757526</v>
      </c>
      <c r="W339" s="3">
        <f t="shared" si="62"/>
        <v>0</v>
      </c>
      <c r="X339" s="3">
        <f t="shared" si="63"/>
        <v>0</v>
      </c>
      <c r="Y339" s="11">
        <f t="shared" si="69"/>
        <v>0</v>
      </c>
      <c r="Z339" s="11">
        <f t="shared" si="70"/>
        <v>1.901831720827088E-2</v>
      </c>
      <c r="AA339" s="11">
        <f t="shared" si="71"/>
        <v>0.80512712896579686</v>
      </c>
      <c r="AB339" s="11" t="e">
        <f t="shared" si="72"/>
        <v>#DIV/0!</v>
      </c>
    </row>
    <row r="340" spans="1:28" x14ac:dyDescent="0.3">
      <c r="A340" s="6">
        <v>45429</v>
      </c>
      <c r="B340" s="35">
        <v>33.953014355024749</v>
      </c>
      <c r="C340" s="35">
        <v>3.2502101428971697</v>
      </c>
      <c r="D340" s="3">
        <v>17517884.007610783</v>
      </c>
      <c r="E340" s="3">
        <v>6672415.4254938997</v>
      </c>
      <c r="F340" s="3">
        <v>4625332.3059065808</v>
      </c>
      <c r="G340" s="65">
        <v>1469.84</v>
      </c>
      <c r="H340" s="35">
        <v>88.564999999999998</v>
      </c>
      <c r="I340" s="3">
        <v>1538</v>
      </c>
      <c r="J340" s="3">
        <v>16.352023238573345</v>
      </c>
      <c r="K340" s="3">
        <v>5.2433333333333332</v>
      </c>
      <c r="L340" s="35">
        <v>8372073</v>
      </c>
      <c r="M340" s="76">
        <v>-81019.787391651305</v>
      </c>
      <c r="N340" s="76">
        <v>58855142.273804985</v>
      </c>
      <c r="O340" s="76">
        <f t="shared" si="73"/>
        <v>0</v>
      </c>
      <c r="P340" s="35">
        <f t="shared" si="64"/>
        <v>11.108689905240013</v>
      </c>
      <c r="Q340" s="78">
        <f t="shared" si="65"/>
        <v>0.14224879384458153</v>
      </c>
      <c r="R340" s="76">
        <f t="shared" si="66"/>
        <v>0.29764406865443216</v>
      </c>
      <c r="S340" s="76">
        <f t="shared" si="67"/>
        <v>0.11337013500795889</v>
      </c>
      <c r="T340" s="76">
        <f t="shared" si="68"/>
        <v>7.858841432051393E-2</v>
      </c>
      <c r="U340" s="76">
        <v>1119325.7651011362</v>
      </c>
      <c r="V340" s="76">
        <v>-0.786108811757526</v>
      </c>
      <c r="W340" s="3">
        <f t="shared" si="62"/>
        <v>0</v>
      </c>
      <c r="X340" s="3">
        <f t="shared" si="63"/>
        <v>0</v>
      </c>
      <c r="Y340" s="11">
        <f t="shared" si="69"/>
        <v>0</v>
      </c>
      <c r="Z340" s="11">
        <f t="shared" si="70"/>
        <v>1.901831720827088E-2</v>
      </c>
      <c r="AA340" s="11">
        <f t="shared" si="71"/>
        <v>0.80512712896579686</v>
      </c>
      <c r="AB340" s="11" t="e">
        <f t="shared" si="72"/>
        <v>#DIV/0!</v>
      </c>
    </row>
    <row r="341" spans="1:28" x14ac:dyDescent="0.3">
      <c r="A341" s="6">
        <v>45432</v>
      </c>
      <c r="B341" s="35">
        <v>33.953014355024749</v>
      </c>
      <c r="C341" s="35">
        <v>3.2502101428971697</v>
      </c>
      <c r="D341" s="3">
        <v>17517884.007610783</v>
      </c>
      <c r="E341" s="3">
        <v>6672415.4254938997</v>
      </c>
      <c r="F341" s="3">
        <v>4625332.3059065808</v>
      </c>
      <c r="G341" s="65">
        <v>1492.63</v>
      </c>
      <c r="H341" s="35">
        <v>88.564999999999998</v>
      </c>
      <c r="I341" s="3">
        <v>1530</v>
      </c>
      <c r="J341" s="3">
        <v>16.352023238573345</v>
      </c>
      <c r="K341" s="3">
        <v>5.2433333333333332</v>
      </c>
      <c r="L341" s="35">
        <v>8372073</v>
      </c>
      <c r="M341" s="76">
        <v>-81019.787391651305</v>
      </c>
      <c r="N341" s="76">
        <v>58855142.273804985</v>
      </c>
      <c r="O341" s="76">
        <f t="shared" si="73"/>
        <v>0</v>
      </c>
      <c r="P341" s="35">
        <f t="shared" si="64"/>
        <v>11.108689905240013</v>
      </c>
      <c r="Q341" s="78">
        <f t="shared" si="65"/>
        <v>0.14224879384458153</v>
      </c>
      <c r="R341" s="76">
        <f t="shared" si="66"/>
        <v>0.29764406865443216</v>
      </c>
      <c r="S341" s="76">
        <f t="shared" si="67"/>
        <v>0.11337013500795889</v>
      </c>
      <c r="T341" s="76">
        <f t="shared" si="68"/>
        <v>7.858841432051393E-2</v>
      </c>
      <c r="U341" s="76">
        <v>1119325.7651011362</v>
      </c>
      <c r="V341" s="76">
        <v>-0.786108811757526</v>
      </c>
      <c r="W341" s="3">
        <f t="shared" si="62"/>
        <v>0</v>
      </c>
      <c r="X341" s="3">
        <f t="shared" si="63"/>
        <v>0</v>
      </c>
      <c r="Y341" s="11">
        <f t="shared" si="69"/>
        <v>0</v>
      </c>
      <c r="Z341" s="11">
        <f t="shared" si="70"/>
        <v>1.901831720827088E-2</v>
      </c>
      <c r="AA341" s="11">
        <f t="shared" si="71"/>
        <v>0.80512712896579686</v>
      </c>
      <c r="AB341" s="11" t="e">
        <f t="shared" si="72"/>
        <v>#DIV/0!</v>
      </c>
    </row>
    <row r="342" spans="1:28" x14ac:dyDescent="0.3">
      <c r="A342" s="6">
        <v>45433</v>
      </c>
      <c r="B342" s="35">
        <v>33.953014355024749</v>
      </c>
      <c r="C342" s="35">
        <v>3.2502101428971697</v>
      </c>
      <c r="D342" s="3">
        <v>17517884.007610783</v>
      </c>
      <c r="E342" s="3">
        <v>6672415.4254938997</v>
      </c>
      <c r="F342" s="3">
        <v>4625332.3059065808</v>
      </c>
      <c r="G342" s="65">
        <v>1510.53</v>
      </c>
      <c r="H342" s="35">
        <v>88.564999999999998</v>
      </c>
      <c r="I342" s="3">
        <v>1465</v>
      </c>
      <c r="J342" s="3">
        <v>16.352023238573345</v>
      </c>
      <c r="K342" s="3">
        <v>5.2433333333333332</v>
      </c>
      <c r="L342" s="35">
        <v>8372073</v>
      </c>
      <c r="M342" s="76">
        <v>-81019.787391651305</v>
      </c>
      <c r="N342" s="76">
        <v>58855142.273804985</v>
      </c>
      <c r="O342" s="76">
        <f t="shared" si="73"/>
        <v>0</v>
      </c>
      <c r="P342" s="35">
        <f t="shared" si="64"/>
        <v>11.108689905240013</v>
      </c>
      <c r="Q342" s="78">
        <f t="shared" si="65"/>
        <v>0.14224879384458153</v>
      </c>
      <c r="R342" s="76">
        <f t="shared" si="66"/>
        <v>0.29764406865443216</v>
      </c>
      <c r="S342" s="76">
        <f t="shared" si="67"/>
        <v>0.11337013500795889</v>
      </c>
      <c r="T342" s="76">
        <f t="shared" si="68"/>
        <v>7.858841432051393E-2</v>
      </c>
      <c r="U342" s="76">
        <v>1119325.7651011362</v>
      </c>
      <c r="V342" s="76">
        <v>-0.786108811757526</v>
      </c>
      <c r="W342" s="3">
        <f t="shared" si="62"/>
        <v>0</v>
      </c>
      <c r="X342" s="3">
        <f t="shared" si="63"/>
        <v>0</v>
      </c>
      <c r="Y342" s="11">
        <f t="shared" si="69"/>
        <v>0</v>
      </c>
      <c r="Z342" s="11">
        <f t="shared" si="70"/>
        <v>1.901831720827088E-2</v>
      </c>
      <c r="AA342" s="11">
        <f t="shared" si="71"/>
        <v>0.80512712896579686</v>
      </c>
      <c r="AB342" s="11" t="e">
        <f t="shared" si="72"/>
        <v>#DIV/0!</v>
      </c>
    </row>
    <row r="343" spans="1:28" x14ac:dyDescent="0.3">
      <c r="A343" s="6">
        <v>45434</v>
      </c>
      <c r="B343" s="35">
        <v>33.953014355024749</v>
      </c>
      <c r="C343" s="35">
        <v>3.2502101428971697</v>
      </c>
      <c r="D343" s="3">
        <v>17517884.007610783</v>
      </c>
      <c r="E343" s="3">
        <v>6672415.4254938997</v>
      </c>
      <c r="F343" s="3">
        <v>4625332.3059065808</v>
      </c>
      <c r="G343" s="65">
        <v>1510</v>
      </c>
      <c r="H343" s="35">
        <v>88.564999999999998</v>
      </c>
      <c r="I343" s="3">
        <v>1450</v>
      </c>
      <c r="J343" s="3">
        <v>16.352023238573345</v>
      </c>
      <c r="K343" s="3">
        <v>5.2433333333333332</v>
      </c>
      <c r="L343" s="35">
        <v>8372073</v>
      </c>
      <c r="M343" s="76">
        <v>-81019.787391651305</v>
      </c>
      <c r="N343" s="76">
        <v>58855142.273804985</v>
      </c>
      <c r="O343" s="76">
        <f t="shared" si="73"/>
        <v>0</v>
      </c>
      <c r="P343" s="35">
        <f t="shared" si="64"/>
        <v>11.108689905240013</v>
      </c>
      <c r="Q343" s="78">
        <f t="shared" si="65"/>
        <v>0.14224879384458153</v>
      </c>
      <c r="R343" s="76">
        <f t="shared" si="66"/>
        <v>0.29764406865443216</v>
      </c>
      <c r="S343" s="76">
        <f t="shared" si="67"/>
        <v>0.11337013500795889</v>
      </c>
      <c r="T343" s="76">
        <f t="shared" si="68"/>
        <v>7.858841432051393E-2</v>
      </c>
      <c r="U343" s="76">
        <v>1119325.7651011362</v>
      </c>
      <c r="V343" s="76">
        <v>-0.786108811757526</v>
      </c>
      <c r="W343" s="3">
        <f t="shared" si="62"/>
        <v>0</v>
      </c>
      <c r="X343" s="3">
        <f t="shared" si="63"/>
        <v>0</v>
      </c>
      <c r="Y343" s="11">
        <f t="shared" si="69"/>
        <v>0</v>
      </c>
      <c r="Z343" s="11">
        <f t="shared" si="70"/>
        <v>1.901831720827088E-2</v>
      </c>
      <c r="AA343" s="11">
        <f t="shared" si="71"/>
        <v>0.80512712896579686</v>
      </c>
      <c r="AB343" s="11" t="e">
        <f t="shared" si="72"/>
        <v>#DIV/0!</v>
      </c>
    </row>
    <row r="344" spans="1:28" x14ac:dyDescent="0.3">
      <c r="A344" s="6">
        <v>45435</v>
      </c>
      <c r="B344" s="35">
        <v>33.953014355024749</v>
      </c>
      <c r="C344" s="35">
        <v>3.2502101428971697</v>
      </c>
      <c r="D344" s="3">
        <v>17517884.007610783</v>
      </c>
      <c r="E344" s="3">
        <v>6672415.4254938997</v>
      </c>
      <c r="F344" s="3">
        <v>4625332.3059065808</v>
      </c>
      <c r="G344" s="65">
        <v>1511.05</v>
      </c>
      <c r="H344" s="35">
        <v>88.564999999999998</v>
      </c>
      <c r="I344" s="3">
        <v>1450</v>
      </c>
      <c r="J344" s="3">
        <v>16.352023238573345</v>
      </c>
      <c r="K344" s="3">
        <v>5.2433333333333332</v>
      </c>
      <c r="L344" s="35">
        <v>8372073</v>
      </c>
      <c r="M344" s="76">
        <v>-81019.787391651305</v>
      </c>
      <c r="N344" s="76">
        <v>58855142.273804985</v>
      </c>
      <c r="O344" s="76">
        <f t="shared" si="73"/>
        <v>0</v>
      </c>
      <c r="P344" s="35">
        <f t="shared" si="64"/>
        <v>11.108689905240013</v>
      </c>
      <c r="Q344" s="78">
        <f t="shared" si="65"/>
        <v>0.14224879384458153</v>
      </c>
      <c r="R344" s="76">
        <f t="shared" si="66"/>
        <v>0.29764406865443216</v>
      </c>
      <c r="S344" s="76">
        <f t="shared" si="67"/>
        <v>0.11337013500795889</v>
      </c>
      <c r="T344" s="76">
        <f t="shared" si="68"/>
        <v>7.858841432051393E-2</v>
      </c>
      <c r="U344" s="76">
        <v>1119325.7651011362</v>
      </c>
      <c r="V344" s="76">
        <v>-0.786108811757526</v>
      </c>
      <c r="W344" s="3" t="e">
        <f t="shared" si="62"/>
        <v>#DIV/0!</v>
      </c>
      <c r="X344" s="3" t="e">
        <f t="shared" si="63"/>
        <v>#DIV/0!</v>
      </c>
      <c r="Y344" s="11" t="e">
        <f t="shared" si="69"/>
        <v>#DIV/0!</v>
      </c>
      <c r="Z344" s="11">
        <f t="shared" si="70"/>
        <v>1.901831720827088E-2</v>
      </c>
      <c r="AA344" s="11">
        <f t="shared" si="71"/>
        <v>0.80512712896579686</v>
      </c>
      <c r="AB344" s="11" t="e">
        <f t="shared" si="72"/>
        <v>#DIV/0!</v>
      </c>
    </row>
    <row r="345" spans="1:28" x14ac:dyDescent="0.3">
      <c r="A345" s="6">
        <v>45436</v>
      </c>
      <c r="B345" s="35">
        <v>33.953014355024749</v>
      </c>
      <c r="C345" s="35">
        <v>3.2502101428971697</v>
      </c>
      <c r="D345" s="3">
        <v>17517884.007610783</v>
      </c>
      <c r="E345" s="3">
        <v>6672415.4254938997</v>
      </c>
      <c r="F345" s="3">
        <v>4625332.3059065808</v>
      </c>
      <c r="G345" s="65">
        <v>1505.2</v>
      </c>
      <c r="H345" s="35">
        <v>88.564999999999998</v>
      </c>
      <c r="I345" s="3">
        <v>1482</v>
      </c>
      <c r="J345" s="3">
        <v>16.352023238573345</v>
      </c>
      <c r="K345" s="3">
        <v>5.2433333333333332</v>
      </c>
      <c r="L345" s="35">
        <v>8372073</v>
      </c>
      <c r="M345" s="76">
        <v>-81019.787391651305</v>
      </c>
      <c r="N345" s="76">
        <v>58855142.273804985</v>
      </c>
      <c r="O345" s="76">
        <f t="shared" si="73"/>
        <v>0</v>
      </c>
      <c r="P345" s="35">
        <f t="shared" si="64"/>
        <v>11.108689905240013</v>
      </c>
      <c r="Q345" s="78">
        <f t="shared" si="65"/>
        <v>0.14224879384458153</v>
      </c>
      <c r="R345" s="76">
        <f t="shared" si="66"/>
        <v>0.29764406865443216</v>
      </c>
      <c r="S345" s="76">
        <f t="shared" si="67"/>
        <v>0.11337013500795889</v>
      </c>
      <c r="T345" s="76">
        <f t="shared" si="68"/>
        <v>7.858841432051393E-2</v>
      </c>
      <c r="U345" s="76">
        <v>1119325.7651011362</v>
      </c>
      <c r="V345" s="76">
        <v>-0.786108811757526</v>
      </c>
      <c r="W345" s="3">
        <f t="shared" si="62"/>
        <v>0</v>
      </c>
      <c r="X345" s="3">
        <f t="shared" si="63"/>
        <v>0</v>
      </c>
      <c r="Y345" s="11">
        <f t="shared" si="69"/>
        <v>0</v>
      </c>
      <c r="Z345" s="11">
        <f t="shared" si="70"/>
        <v>1.901831720827088E-2</v>
      </c>
      <c r="AA345" s="11">
        <f t="shared" si="71"/>
        <v>0.80512712896579686</v>
      </c>
      <c r="AB345" s="11" t="e">
        <f t="shared" si="72"/>
        <v>#DIV/0!</v>
      </c>
    </row>
    <row r="346" spans="1:28" x14ac:dyDescent="0.3">
      <c r="A346" s="6">
        <v>45439</v>
      </c>
      <c r="B346" s="35">
        <v>33.953014355024749</v>
      </c>
      <c r="C346" s="35">
        <v>3.2502101428971697</v>
      </c>
      <c r="D346" s="3">
        <v>17517884.007610783</v>
      </c>
      <c r="E346" s="3">
        <v>6672415.4254938997</v>
      </c>
      <c r="F346" s="3">
        <v>4625332.3059065808</v>
      </c>
      <c r="G346" s="65">
        <v>1490</v>
      </c>
      <c r="H346" s="35">
        <v>88.564999999999998</v>
      </c>
      <c r="I346" s="3">
        <v>1500</v>
      </c>
      <c r="J346" s="3">
        <v>16.352023238573345</v>
      </c>
      <c r="K346" s="3">
        <v>5.2433333333333332</v>
      </c>
      <c r="L346" s="35">
        <v>8372073</v>
      </c>
      <c r="M346" s="76">
        <v>-81019.787391651305</v>
      </c>
      <c r="N346" s="76">
        <v>58855142.273804985</v>
      </c>
      <c r="O346" s="76">
        <f t="shared" si="73"/>
        <v>0</v>
      </c>
      <c r="P346" s="35">
        <f t="shared" si="64"/>
        <v>11.108689905240013</v>
      </c>
      <c r="Q346" s="78">
        <f t="shared" si="65"/>
        <v>0.14224879384458153</v>
      </c>
      <c r="R346" s="76">
        <f t="shared" si="66"/>
        <v>0.29764406865443216</v>
      </c>
      <c r="S346" s="76">
        <f t="shared" si="67"/>
        <v>0.11337013500795889</v>
      </c>
      <c r="T346" s="76">
        <f t="shared" si="68"/>
        <v>7.858841432051393E-2</v>
      </c>
      <c r="U346" s="76">
        <v>1119325.7651011362</v>
      </c>
      <c r="V346" s="76">
        <v>-0.786108811757526</v>
      </c>
      <c r="W346" s="3">
        <f t="shared" si="62"/>
        <v>0</v>
      </c>
      <c r="X346" s="3">
        <f t="shared" si="63"/>
        <v>0</v>
      </c>
      <c r="Y346" s="11">
        <f t="shared" si="69"/>
        <v>0</v>
      </c>
      <c r="Z346" s="11">
        <f t="shared" si="70"/>
        <v>1.901831720827088E-2</v>
      </c>
      <c r="AA346" s="11">
        <f t="shared" si="71"/>
        <v>0.80512712896579686</v>
      </c>
      <c r="AB346" s="11" t="e">
        <f t="shared" si="72"/>
        <v>#DIV/0!</v>
      </c>
    </row>
    <row r="347" spans="1:28" x14ac:dyDescent="0.3">
      <c r="A347" s="6">
        <v>45440</v>
      </c>
      <c r="B347" s="35">
        <v>33.953014355024749</v>
      </c>
      <c r="C347" s="35">
        <v>3.2502101428971697</v>
      </c>
      <c r="D347" s="3">
        <v>17517884.007610783</v>
      </c>
      <c r="E347" s="3">
        <v>6672415.4254938997</v>
      </c>
      <c r="F347" s="3">
        <v>4625332.3059065808</v>
      </c>
      <c r="G347" s="65">
        <v>1482.74</v>
      </c>
      <c r="H347" s="35">
        <v>88.564999999999998</v>
      </c>
      <c r="I347" s="3">
        <v>1400</v>
      </c>
      <c r="J347" s="3">
        <v>16.352023238573345</v>
      </c>
      <c r="K347" s="3">
        <v>5.2433333333333332</v>
      </c>
      <c r="L347" s="35">
        <v>8372073</v>
      </c>
      <c r="M347" s="76">
        <v>-81019.787391651305</v>
      </c>
      <c r="N347" s="76">
        <v>58855142.273804985</v>
      </c>
      <c r="O347" s="76">
        <f t="shared" si="73"/>
        <v>0</v>
      </c>
      <c r="P347" s="35">
        <f t="shared" si="64"/>
        <v>11.108689905240013</v>
      </c>
      <c r="Q347" s="78">
        <f t="shared" si="65"/>
        <v>0.14224879384458153</v>
      </c>
      <c r="R347" s="76">
        <f t="shared" si="66"/>
        <v>0.29764406865443216</v>
      </c>
      <c r="S347" s="76">
        <f t="shared" si="67"/>
        <v>0.11337013500795889</v>
      </c>
      <c r="T347" s="76">
        <f t="shared" si="68"/>
        <v>7.858841432051393E-2</v>
      </c>
      <c r="U347" s="76">
        <v>1119325.7651011362</v>
      </c>
      <c r="V347" s="76">
        <v>-0.786108811757526</v>
      </c>
      <c r="W347" s="3">
        <f t="shared" si="62"/>
        <v>0</v>
      </c>
      <c r="X347" s="3">
        <f t="shared" si="63"/>
        <v>0</v>
      </c>
      <c r="Y347" s="11">
        <f t="shared" si="69"/>
        <v>0</v>
      </c>
      <c r="Z347" s="11">
        <f t="shared" si="70"/>
        <v>1.901831720827088E-2</v>
      </c>
      <c r="AA347" s="11">
        <f t="shared" si="71"/>
        <v>0.80512712896579686</v>
      </c>
      <c r="AB347" s="11" t="e">
        <f t="shared" si="72"/>
        <v>#DIV/0!</v>
      </c>
    </row>
    <row r="348" spans="1:28" x14ac:dyDescent="0.3">
      <c r="A348" s="6">
        <v>45441</v>
      </c>
      <c r="B348" s="35">
        <v>33.953014355024749</v>
      </c>
      <c r="C348" s="35">
        <v>3.2502101428971697</v>
      </c>
      <c r="D348" s="3">
        <v>17517884.007610783</v>
      </c>
      <c r="E348" s="3">
        <v>6672415.4254938997</v>
      </c>
      <c r="F348" s="3">
        <v>4625332.3059065808</v>
      </c>
      <c r="G348" s="65">
        <v>1485</v>
      </c>
      <c r="H348" s="35">
        <v>88.564999999999998</v>
      </c>
      <c r="I348" s="3">
        <v>1450</v>
      </c>
      <c r="J348" s="3">
        <v>16.352023238573345</v>
      </c>
      <c r="K348" s="3">
        <v>5.2433333333333332</v>
      </c>
      <c r="L348" s="35">
        <v>8372073</v>
      </c>
      <c r="M348" s="76">
        <v>-81019.787391651305</v>
      </c>
      <c r="N348" s="76">
        <v>58855142.273804985</v>
      </c>
      <c r="O348" s="76">
        <f t="shared" si="73"/>
        <v>0</v>
      </c>
      <c r="P348" s="35">
        <f t="shared" si="64"/>
        <v>11.108689905240013</v>
      </c>
      <c r="Q348" s="78">
        <f t="shared" si="65"/>
        <v>0.14224879384458153</v>
      </c>
      <c r="R348" s="76">
        <f t="shared" si="66"/>
        <v>0.29764406865443216</v>
      </c>
      <c r="S348" s="76">
        <f t="shared" si="67"/>
        <v>0.11337013500795889</v>
      </c>
      <c r="T348" s="76">
        <f t="shared" si="68"/>
        <v>7.858841432051393E-2</v>
      </c>
      <c r="U348" s="76">
        <v>1119325.7651011362</v>
      </c>
      <c r="V348" s="76">
        <v>-0.786108811757526</v>
      </c>
      <c r="W348" s="3">
        <f t="shared" si="62"/>
        <v>0</v>
      </c>
      <c r="X348" s="3">
        <f t="shared" si="63"/>
        <v>0</v>
      </c>
      <c r="Y348" s="11">
        <f t="shared" si="69"/>
        <v>0</v>
      </c>
      <c r="Z348" s="11">
        <f t="shared" si="70"/>
        <v>1.901831720827088E-2</v>
      </c>
      <c r="AA348" s="11">
        <f t="shared" si="71"/>
        <v>0.80512712896579686</v>
      </c>
      <c r="AB348" s="11" t="e">
        <f t="shared" si="72"/>
        <v>#DIV/0!</v>
      </c>
    </row>
    <row r="349" spans="1:28" x14ac:dyDescent="0.3">
      <c r="A349" s="6">
        <v>45442</v>
      </c>
      <c r="B349" s="35">
        <v>33.953014355024749</v>
      </c>
      <c r="C349" s="35">
        <v>3.2502101428971697</v>
      </c>
      <c r="D349" s="3">
        <v>17517884.007610783</v>
      </c>
      <c r="E349" s="3">
        <v>6672415.4254938997</v>
      </c>
      <c r="F349" s="3">
        <v>4625332.3059065808</v>
      </c>
      <c r="G349" s="65">
        <v>1480</v>
      </c>
      <c r="H349" s="35">
        <v>88.564999999999998</v>
      </c>
      <c r="I349" s="3">
        <v>1430</v>
      </c>
      <c r="J349" s="3">
        <v>16.352023238573345</v>
      </c>
      <c r="K349" s="3">
        <v>5.2433333333333332</v>
      </c>
      <c r="L349" s="35">
        <v>8372073</v>
      </c>
      <c r="M349" s="76">
        <v>-81019.787391651305</v>
      </c>
      <c r="N349" s="76">
        <v>58855142.273804985</v>
      </c>
      <c r="O349" s="76">
        <f t="shared" si="73"/>
        <v>0</v>
      </c>
      <c r="P349" s="35">
        <f t="shared" si="64"/>
        <v>11.108689905240013</v>
      </c>
      <c r="Q349" s="78">
        <f t="shared" si="65"/>
        <v>0.14224879384458153</v>
      </c>
      <c r="R349" s="76">
        <f t="shared" si="66"/>
        <v>0.29764406865443216</v>
      </c>
      <c r="S349" s="76">
        <f t="shared" si="67"/>
        <v>0.11337013500795889</v>
      </c>
      <c r="T349" s="76">
        <f t="shared" si="68"/>
        <v>7.858841432051393E-2</v>
      </c>
      <c r="U349" s="76">
        <v>1119325.7651011362</v>
      </c>
      <c r="V349" s="76">
        <v>-0.786108811757526</v>
      </c>
      <c r="W349" s="3">
        <f t="shared" si="62"/>
        <v>0</v>
      </c>
      <c r="X349" s="3">
        <f t="shared" si="63"/>
        <v>0</v>
      </c>
      <c r="Y349" s="11">
        <f t="shared" si="69"/>
        <v>0</v>
      </c>
      <c r="Z349" s="11">
        <f t="shared" si="70"/>
        <v>1.901831720827088E-2</v>
      </c>
      <c r="AA349" s="11">
        <f t="shared" si="71"/>
        <v>0.80512712896579686</v>
      </c>
      <c r="AB349" s="11" t="e">
        <f t="shared" si="72"/>
        <v>#DIV/0!</v>
      </c>
    </row>
    <row r="350" spans="1:28" x14ac:dyDescent="0.3">
      <c r="A350" s="6">
        <v>45443</v>
      </c>
      <c r="B350" s="35">
        <v>33.953014355024749</v>
      </c>
      <c r="C350" s="35">
        <v>3.2502101428971697</v>
      </c>
      <c r="D350" s="3">
        <v>17517884.007610783</v>
      </c>
      <c r="E350" s="3">
        <v>6672415.4254938997</v>
      </c>
      <c r="F350" s="3">
        <v>4625332.3059065808</v>
      </c>
      <c r="G350" s="65">
        <v>1500</v>
      </c>
      <c r="H350" s="35">
        <v>88.564999999999998</v>
      </c>
      <c r="I350" s="3">
        <v>1448.5</v>
      </c>
      <c r="J350" s="3">
        <v>16.352023238573345</v>
      </c>
      <c r="K350" s="3">
        <v>5.2433333333333332</v>
      </c>
      <c r="L350" s="35">
        <v>8372073</v>
      </c>
      <c r="M350" s="76">
        <v>-81019.787391651305</v>
      </c>
      <c r="N350" s="76">
        <v>58855142.273804985</v>
      </c>
      <c r="O350" s="76">
        <f t="shared" si="73"/>
        <v>0</v>
      </c>
      <c r="P350" s="35">
        <f t="shared" si="64"/>
        <v>11.108689905240013</v>
      </c>
      <c r="Q350" s="78">
        <f t="shared" si="65"/>
        <v>0.14224879384458153</v>
      </c>
      <c r="R350" s="76">
        <f t="shared" si="66"/>
        <v>0.29764406865443216</v>
      </c>
      <c r="S350" s="76">
        <f t="shared" si="67"/>
        <v>0.11337013500795889</v>
      </c>
      <c r="T350" s="76">
        <f t="shared" si="68"/>
        <v>7.858841432051393E-2</v>
      </c>
      <c r="U350" s="76">
        <v>1119325.7651011362</v>
      </c>
      <c r="V350" s="76">
        <v>-0.786108811757526</v>
      </c>
      <c r="W350" s="3">
        <f t="shared" si="62"/>
        <v>0</v>
      </c>
      <c r="X350" s="3">
        <f t="shared" si="63"/>
        <v>0</v>
      </c>
      <c r="Y350" s="11">
        <f t="shared" si="69"/>
        <v>0</v>
      </c>
      <c r="Z350" s="11">
        <f t="shared" si="70"/>
        <v>1.901831720827088E-2</v>
      </c>
      <c r="AA350" s="11">
        <f t="shared" si="71"/>
        <v>0.80512712896579686</v>
      </c>
      <c r="AB350" s="11" t="e">
        <f t="shared" si="72"/>
        <v>#DIV/0!</v>
      </c>
    </row>
    <row r="351" spans="1:28" x14ac:dyDescent="0.3">
      <c r="A351" s="6">
        <v>45446</v>
      </c>
      <c r="B351" s="35">
        <v>34.191671544968528</v>
      </c>
      <c r="C351" s="35">
        <v>2.975628529981611</v>
      </c>
      <c r="D351" s="3">
        <v>17517884.007610783</v>
      </c>
      <c r="E351" s="3">
        <v>6672415.4254938997</v>
      </c>
      <c r="F351" s="3">
        <v>4625332.3059065808</v>
      </c>
      <c r="G351" s="65">
        <v>1495</v>
      </c>
      <c r="H351" s="35">
        <v>88.564999999999998</v>
      </c>
      <c r="I351" s="3">
        <v>1522</v>
      </c>
      <c r="J351" s="3">
        <v>16.352023238573345</v>
      </c>
      <c r="K351" s="3">
        <v>5.2433333333333332</v>
      </c>
      <c r="L351" s="35">
        <v>8372073</v>
      </c>
      <c r="M351" s="76">
        <v>-81019.787391651305</v>
      </c>
      <c r="N351" s="76">
        <v>58855142.273804985</v>
      </c>
      <c r="O351" s="76">
        <f t="shared" si="73"/>
        <v>0</v>
      </c>
      <c r="P351" s="35">
        <f t="shared" si="64"/>
        <v>11.108689905240013</v>
      </c>
      <c r="Q351" s="78">
        <f t="shared" si="65"/>
        <v>0.14224879384458153</v>
      </c>
      <c r="R351" s="76">
        <f t="shared" si="66"/>
        <v>0.29764406865443216</v>
      </c>
      <c r="S351" s="76">
        <f t="shared" si="67"/>
        <v>0.11337013500795889</v>
      </c>
      <c r="T351" s="76">
        <f t="shared" si="68"/>
        <v>7.858841432051393E-2</v>
      </c>
      <c r="U351" s="76">
        <v>1119325.7651011362</v>
      </c>
      <c r="V351" s="76">
        <v>-0.786108811757526</v>
      </c>
      <c r="W351" s="3">
        <f t="shared" si="62"/>
        <v>0</v>
      </c>
      <c r="X351" s="3">
        <f t="shared" si="63"/>
        <v>0</v>
      </c>
      <c r="Y351" s="11">
        <f t="shared" si="69"/>
        <v>0</v>
      </c>
      <c r="Z351" s="11">
        <f t="shared" si="70"/>
        <v>1.901831720827088E-2</v>
      </c>
      <c r="AA351" s="11">
        <f t="shared" si="71"/>
        <v>0.80512712896579686</v>
      </c>
      <c r="AB351" s="11" t="e">
        <f t="shared" si="72"/>
        <v>#DIV/0!</v>
      </c>
    </row>
    <row r="352" spans="1:28" x14ac:dyDescent="0.3">
      <c r="A352" s="6">
        <v>45447</v>
      </c>
      <c r="B352" s="35">
        <v>34.191671544968528</v>
      </c>
      <c r="C352" s="35">
        <v>2.975628529981611</v>
      </c>
      <c r="D352" s="3">
        <v>17517884.007610783</v>
      </c>
      <c r="E352" s="3">
        <v>6672415.4254938997</v>
      </c>
      <c r="F352" s="3">
        <v>4625332.3059065808</v>
      </c>
      <c r="G352" s="65">
        <v>1490</v>
      </c>
      <c r="H352" s="35">
        <v>88.564999999999998</v>
      </c>
      <c r="I352" s="3">
        <v>1300</v>
      </c>
      <c r="J352" s="3">
        <v>16.352023238573345</v>
      </c>
      <c r="K352" s="3">
        <v>5.2433333333333332</v>
      </c>
      <c r="L352" s="35">
        <v>8372073</v>
      </c>
      <c r="M352" s="76">
        <v>-81019.787391651305</v>
      </c>
      <c r="N352" s="76">
        <v>58855142.273804985</v>
      </c>
      <c r="O352" s="76">
        <f t="shared" si="73"/>
        <v>0</v>
      </c>
      <c r="P352" s="35">
        <f t="shared" si="64"/>
        <v>11.108689905240013</v>
      </c>
      <c r="Q352" s="78">
        <f t="shared" si="65"/>
        <v>0.14224879384458153</v>
      </c>
      <c r="R352" s="76">
        <f t="shared" si="66"/>
        <v>0.29764406865443216</v>
      </c>
      <c r="S352" s="76">
        <f t="shared" si="67"/>
        <v>0.11337013500795889</v>
      </c>
      <c r="T352" s="76">
        <f t="shared" si="68"/>
        <v>7.858841432051393E-2</v>
      </c>
      <c r="U352" s="76">
        <v>1119325.7651011362</v>
      </c>
      <c r="V352" s="76">
        <v>-0.786108811757526</v>
      </c>
      <c r="W352" s="3">
        <f t="shared" si="62"/>
        <v>0</v>
      </c>
      <c r="X352" s="3">
        <f t="shared" si="63"/>
        <v>0</v>
      </c>
      <c r="Y352" s="11">
        <f t="shared" si="69"/>
        <v>0</v>
      </c>
      <c r="Z352" s="11">
        <f t="shared" si="70"/>
        <v>1.901831720827088E-2</v>
      </c>
      <c r="AA352" s="11">
        <f t="shared" si="71"/>
        <v>0.80512712896579686</v>
      </c>
      <c r="AB352" s="11" t="e">
        <f t="shared" si="72"/>
        <v>#DIV/0!</v>
      </c>
    </row>
    <row r="353" spans="1:28" x14ac:dyDescent="0.3">
      <c r="A353" s="6">
        <v>45448</v>
      </c>
      <c r="B353" s="35">
        <v>34.191671544968528</v>
      </c>
      <c r="C353" s="35">
        <v>2.975628529981611</v>
      </c>
      <c r="D353" s="3">
        <v>17517884.007610783</v>
      </c>
      <c r="E353" s="3">
        <v>6672415.4254938997</v>
      </c>
      <c r="F353" s="3">
        <v>4625332.3059065808</v>
      </c>
      <c r="G353" s="65">
        <v>1495</v>
      </c>
      <c r="H353" s="35">
        <v>88.564999999999998</v>
      </c>
      <c r="I353" s="3">
        <v>1467</v>
      </c>
      <c r="J353" s="3">
        <v>16.352023238573345</v>
      </c>
      <c r="K353" s="3">
        <v>5.2433333333333332</v>
      </c>
      <c r="L353" s="35">
        <v>8372073</v>
      </c>
      <c r="M353" s="76">
        <v>-81019.787391651305</v>
      </c>
      <c r="N353" s="76">
        <v>58855142.273804985</v>
      </c>
      <c r="O353" s="76">
        <f t="shared" si="73"/>
        <v>0</v>
      </c>
      <c r="P353" s="35">
        <f t="shared" si="64"/>
        <v>11.108689905240013</v>
      </c>
      <c r="Q353" s="78">
        <f t="shared" si="65"/>
        <v>0.14224879384458153</v>
      </c>
      <c r="R353" s="76">
        <f t="shared" si="66"/>
        <v>0.29764406865443216</v>
      </c>
      <c r="S353" s="76">
        <f t="shared" si="67"/>
        <v>0.11337013500795889</v>
      </c>
      <c r="T353" s="76">
        <f t="shared" si="68"/>
        <v>7.858841432051393E-2</v>
      </c>
      <c r="U353" s="76">
        <v>1119325.7651011362</v>
      </c>
      <c r="V353" s="76">
        <v>-0.786108811757526</v>
      </c>
      <c r="W353" s="3">
        <f t="shared" si="62"/>
        <v>0</v>
      </c>
      <c r="X353" s="3">
        <f t="shared" si="63"/>
        <v>0</v>
      </c>
      <c r="Y353" s="11">
        <f t="shared" si="69"/>
        <v>0</v>
      </c>
      <c r="Z353" s="11">
        <f t="shared" si="70"/>
        <v>1.901831720827088E-2</v>
      </c>
      <c r="AA353" s="11">
        <f t="shared" si="71"/>
        <v>0.80512712896579686</v>
      </c>
      <c r="AB353" s="11" t="e">
        <f t="shared" si="72"/>
        <v>#DIV/0!</v>
      </c>
    </row>
    <row r="354" spans="1:28" x14ac:dyDescent="0.3">
      <c r="A354" s="6">
        <v>45449</v>
      </c>
      <c r="B354" s="35">
        <v>34.191671544968528</v>
      </c>
      <c r="C354" s="35">
        <v>2.975628529981611</v>
      </c>
      <c r="D354" s="3">
        <v>17517884.007610783</v>
      </c>
      <c r="E354" s="3">
        <v>6672415.4254938997</v>
      </c>
      <c r="F354" s="3">
        <v>4625332.3059065808</v>
      </c>
      <c r="G354" s="65">
        <v>1485</v>
      </c>
      <c r="H354" s="35">
        <v>88.564999999999998</v>
      </c>
      <c r="I354" s="3">
        <v>1480</v>
      </c>
      <c r="J354" s="3">
        <v>16.352023238573345</v>
      </c>
      <c r="K354" s="3">
        <v>5.2433333333333332</v>
      </c>
      <c r="L354" s="35">
        <v>8372073</v>
      </c>
      <c r="M354" s="76">
        <v>-81019.787391651305</v>
      </c>
      <c r="N354" s="76">
        <v>58855142.273804985</v>
      </c>
      <c r="O354" s="76">
        <f t="shared" si="73"/>
        <v>0</v>
      </c>
      <c r="P354" s="35">
        <f t="shared" si="64"/>
        <v>11.108689905240013</v>
      </c>
      <c r="Q354" s="78">
        <f t="shared" si="65"/>
        <v>0.14224879384458153</v>
      </c>
      <c r="R354" s="76">
        <f t="shared" si="66"/>
        <v>0.29764406865443216</v>
      </c>
      <c r="S354" s="76">
        <f t="shared" si="67"/>
        <v>0.11337013500795889</v>
      </c>
      <c r="T354" s="76">
        <f t="shared" si="68"/>
        <v>7.858841432051393E-2</v>
      </c>
      <c r="U354" s="76">
        <v>1119325.7651011362</v>
      </c>
      <c r="V354" s="76">
        <v>-0.786108811757526</v>
      </c>
      <c r="W354" s="3">
        <f t="shared" si="62"/>
        <v>0</v>
      </c>
      <c r="X354" s="3">
        <f t="shared" si="63"/>
        <v>0</v>
      </c>
      <c r="Y354" s="11">
        <f t="shared" si="69"/>
        <v>0</v>
      </c>
      <c r="Z354" s="11">
        <f t="shared" si="70"/>
        <v>1.901831720827088E-2</v>
      </c>
      <c r="AA354" s="11">
        <f t="shared" si="71"/>
        <v>0.80512712896579686</v>
      </c>
      <c r="AB354" s="11" t="e">
        <f t="shared" si="72"/>
        <v>#DIV/0!</v>
      </c>
    </row>
    <row r="355" spans="1:28" x14ac:dyDescent="0.3">
      <c r="A355" s="6">
        <v>45450</v>
      </c>
      <c r="B355" s="35">
        <v>34.191671544968528</v>
      </c>
      <c r="C355" s="35">
        <v>2.975628529981611</v>
      </c>
      <c r="D355" s="3">
        <v>17517884.007610783</v>
      </c>
      <c r="E355" s="3">
        <v>6672415.4254938997</v>
      </c>
      <c r="F355" s="3">
        <v>4625332.3059065808</v>
      </c>
      <c r="G355" s="65">
        <v>1480</v>
      </c>
      <c r="H355" s="35">
        <v>88.564999999999998</v>
      </c>
      <c r="I355" s="3">
        <v>1485</v>
      </c>
      <c r="J355" s="3">
        <v>16.352023238573345</v>
      </c>
      <c r="K355" s="3">
        <v>5.2433333333333332</v>
      </c>
      <c r="L355" s="35">
        <v>8372073</v>
      </c>
      <c r="M355" s="76">
        <v>-81019.787391651305</v>
      </c>
      <c r="N355" s="76">
        <v>58855142.273804985</v>
      </c>
      <c r="O355" s="76">
        <f t="shared" si="73"/>
        <v>0</v>
      </c>
      <c r="P355" s="35">
        <f t="shared" si="64"/>
        <v>11.108689905240013</v>
      </c>
      <c r="Q355" s="78">
        <f t="shared" si="65"/>
        <v>0.14224879384458153</v>
      </c>
      <c r="R355" s="76">
        <f t="shared" si="66"/>
        <v>0.29764406865443216</v>
      </c>
      <c r="S355" s="76">
        <f t="shared" si="67"/>
        <v>0.11337013500795889</v>
      </c>
      <c r="T355" s="76">
        <f t="shared" si="68"/>
        <v>7.858841432051393E-2</v>
      </c>
      <c r="U355" s="76">
        <v>1119325.7651011362</v>
      </c>
      <c r="V355" s="76">
        <v>-0.786108811757526</v>
      </c>
      <c r="W355" s="3">
        <f t="shared" si="62"/>
        <v>0</v>
      </c>
      <c r="X355" s="3">
        <f t="shared" si="63"/>
        <v>0</v>
      </c>
      <c r="Y355" s="11">
        <f t="shared" si="69"/>
        <v>0</v>
      </c>
      <c r="Z355" s="11">
        <f t="shared" si="70"/>
        <v>1.901831720827088E-2</v>
      </c>
      <c r="AA355" s="11">
        <f t="shared" si="71"/>
        <v>0.80512712896579686</v>
      </c>
      <c r="AB355" s="11" t="e">
        <f t="shared" si="72"/>
        <v>#DIV/0!</v>
      </c>
    </row>
    <row r="356" spans="1:28" x14ac:dyDescent="0.3">
      <c r="A356" s="6">
        <v>45453</v>
      </c>
      <c r="B356" s="35">
        <v>34.191671544968528</v>
      </c>
      <c r="C356" s="35">
        <v>2.975628529981611</v>
      </c>
      <c r="D356" s="3">
        <v>17517884.007610783</v>
      </c>
      <c r="E356" s="3">
        <v>6672415.4254938997</v>
      </c>
      <c r="F356" s="3">
        <v>4625332.3059065808</v>
      </c>
      <c r="G356" s="65">
        <v>1490</v>
      </c>
      <c r="H356" s="35">
        <v>88.564999999999998</v>
      </c>
      <c r="I356" s="3">
        <v>1482</v>
      </c>
      <c r="J356" s="3">
        <v>16.352023238573345</v>
      </c>
      <c r="K356" s="3">
        <v>5.2433333333333332</v>
      </c>
      <c r="L356" s="35">
        <v>8372073</v>
      </c>
      <c r="M356" s="76">
        <v>-81019.787391651305</v>
      </c>
      <c r="N356" s="76">
        <v>58855142.273804985</v>
      </c>
      <c r="O356" s="76">
        <f t="shared" si="73"/>
        <v>0</v>
      </c>
      <c r="P356" s="35">
        <f t="shared" si="64"/>
        <v>11.108689905240013</v>
      </c>
      <c r="Q356" s="78">
        <f t="shared" si="65"/>
        <v>0.14224879384458153</v>
      </c>
      <c r="R356" s="76">
        <f t="shared" si="66"/>
        <v>0.29764406865443216</v>
      </c>
      <c r="S356" s="76">
        <f t="shared" si="67"/>
        <v>0.11337013500795889</v>
      </c>
      <c r="T356" s="76">
        <f t="shared" si="68"/>
        <v>7.858841432051393E-2</v>
      </c>
      <c r="U356" s="76">
        <v>1119325.7651011362</v>
      </c>
      <c r="V356" s="76">
        <v>-0.786108811757526</v>
      </c>
      <c r="W356" s="3">
        <f t="shared" si="62"/>
        <v>0</v>
      </c>
      <c r="X356" s="3">
        <f t="shared" si="63"/>
        <v>0</v>
      </c>
      <c r="Y356" s="11">
        <f t="shared" si="69"/>
        <v>0</v>
      </c>
      <c r="Z356" s="11">
        <f t="shared" si="70"/>
        <v>1.901831720827088E-2</v>
      </c>
      <c r="AA356" s="11">
        <f t="shared" si="71"/>
        <v>0.80512712896579686</v>
      </c>
      <c r="AB356" s="11" t="e">
        <f t="shared" si="72"/>
        <v>#DIV/0!</v>
      </c>
    </row>
    <row r="357" spans="1:28" x14ac:dyDescent="0.3">
      <c r="A357" s="6">
        <v>45454</v>
      </c>
      <c r="B357" s="35">
        <v>34.191671544968528</v>
      </c>
      <c r="C357" s="35">
        <v>2.975628529981611</v>
      </c>
      <c r="D357" s="3">
        <v>17517884.007610783</v>
      </c>
      <c r="E357" s="3">
        <v>6672415.4254938997</v>
      </c>
      <c r="F357" s="3">
        <v>4625332.3059065808</v>
      </c>
      <c r="G357" s="65">
        <v>1485</v>
      </c>
      <c r="H357" s="35">
        <v>88.564999999999998</v>
      </c>
      <c r="I357" s="3">
        <v>1420</v>
      </c>
      <c r="J357" s="3">
        <v>16.352023238573345</v>
      </c>
      <c r="K357" s="3">
        <v>5.2433333333333332</v>
      </c>
      <c r="L357" s="35">
        <v>8372073</v>
      </c>
      <c r="M357" s="76">
        <v>-81019.787391651305</v>
      </c>
      <c r="N357" s="76">
        <v>58855142.273804985</v>
      </c>
      <c r="O357" s="76">
        <f t="shared" si="73"/>
        <v>0</v>
      </c>
      <c r="P357" s="35">
        <f t="shared" si="64"/>
        <v>11.108689905240013</v>
      </c>
      <c r="Q357" s="78">
        <f t="shared" si="65"/>
        <v>0.14224879384458153</v>
      </c>
      <c r="R357" s="76">
        <f t="shared" si="66"/>
        <v>0.29764406865443216</v>
      </c>
      <c r="S357" s="76">
        <f t="shared" si="67"/>
        <v>0.11337013500795889</v>
      </c>
      <c r="T357" s="76">
        <f t="shared" si="68"/>
        <v>7.858841432051393E-2</v>
      </c>
      <c r="U357" s="76">
        <v>1119325.7651011362</v>
      </c>
      <c r="V357" s="76">
        <v>-0.786108811757526</v>
      </c>
      <c r="W357" s="3">
        <f t="shared" si="62"/>
        <v>0</v>
      </c>
      <c r="X357" s="3">
        <f t="shared" si="63"/>
        <v>0</v>
      </c>
      <c r="Y357" s="11">
        <f t="shared" si="69"/>
        <v>0</v>
      </c>
      <c r="Z357" s="11">
        <f t="shared" si="70"/>
        <v>1.901831720827088E-2</v>
      </c>
      <c r="AA357" s="11">
        <f t="shared" si="71"/>
        <v>0.80512712896579686</v>
      </c>
      <c r="AB357" s="11" t="e">
        <f t="shared" si="72"/>
        <v>#DIV/0!</v>
      </c>
    </row>
    <row r="358" spans="1:28" x14ac:dyDescent="0.3">
      <c r="A358" s="6">
        <v>45456</v>
      </c>
      <c r="B358" s="35">
        <v>34.191671544968528</v>
      </c>
      <c r="C358" s="35">
        <v>2.975628529981611</v>
      </c>
      <c r="D358" s="3">
        <v>17517884.007610783</v>
      </c>
      <c r="E358" s="3">
        <v>6672415.4254938997</v>
      </c>
      <c r="F358" s="3">
        <v>4625332.3059065808</v>
      </c>
      <c r="G358" s="65">
        <v>1482</v>
      </c>
      <c r="H358" s="35">
        <v>88.564999999999998</v>
      </c>
      <c r="I358" s="3">
        <v>1475</v>
      </c>
      <c r="J358" s="3">
        <v>16.352023238573345</v>
      </c>
      <c r="K358" s="3">
        <v>5.2433333333333332</v>
      </c>
      <c r="L358" s="35">
        <v>8372073</v>
      </c>
      <c r="M358" s="76">
        <v>-81019.787391651305</v>
      </c>
      <c r="N358" s="76">
        <v>58855142.273804985</v>
      </c>
      <c r="O358" s="76">
        <f t="shared" si="73"/>
        <v>0</v>
      </c>
      <c r="P358" s="35">
        <f t="shared" si="64"/>
        <v>11.108689905240013</v>
      </c>
      <c r="Q358" s="78">
        <f t="shared" si="65"/>
        <v>0.14224879384458153</v>
      </c>
      <c r="R358" s="76">
        <f t="shared" si="66"/>
        <v>0.29764406865443216</v>
      </c>
      <c r="S358" s="76">
        <f t="shared" si="67"/>
        <v>0.11337013500795889</v>
      </c>
      <c r="T358" s="76">
        <f t="shared" si="68"/>
        <v>7.858841432051393E-2</v>
      </c>
      <c r="U358" s="76">
        <v>1119325.7651011362</v>
      </c>
      <c r="V358" s="76">
        <v>-0.786108811757526</v>
      </c>
      <c r="W358" s="3">
        <f t="shared" si="62"/>
        <v>0</v>
      </c>
      <c r="X358" s="3">
        <f t="shared" si="63"/>
        <v>0</v>
      </c>
      <c r="Y358" s="11">
        <f t="shared" si="69"/>
        <v>0</v>
      </c>
      <c r="Z358" s="11">
        <f t="shared" si="70"/>
        <v>1.901831720827088E-2</v>
      </c>
      <c r="AA358" s="11">
        <f t="shared" si="71"/>
        <v>0.80512712896579686</v>
      </c>
      <c r="AB358" s="11" t="e">
        <f t="shared" si="72"/>
        <v>#DIV/0!</v>
      </c>
    </row>
    <row r="359" spans="1:28" x14ac:dyDescent="0.3">
      <c r="A359" s="6">
        <v>45457</v>
      </c>
      <c r="B359" s="35">
        <v>34.191671544968528</v>
      </c>
      <c r="C359" s="35">
        <v>2.975628529981611</v>
      </c>
      <c r="D359" s="3">
        <v>17517884.007610783</v>
      </c>
      <c r="E359" s="3">
        <v>6672415.4254938997</v>
      </c>
      <c r="F359" s="3">
        <v>4625332.3059065808</v>
      </c>
      <c r="G359" s="65">
        <v>1490</v>
      </c>
      <c r="H359" s="35">
        <v>88.564999999999998</v>
      </c>
      <c r="I359" s="3">
        <v>1479</v>
      </c>
      <c r="J359" s="3">
        <v>16.352023238573345</v>
      </c>
      <c r="K359" s="3">
        <v>5.2433333333333332</v>
      </c>
      <c r="L359" s="35">
        <v>8372073</v>
      </c>
      <c r="M359" s="76">
        <v>-81019.787391651305</v>
      </c>
      <c r="N359" s="76">
        <v>58855142.273804985</v>
      </c>
      <c r="O359" s="76">
        <f t="shared" si="73"/>
        <v>0</v>
      </c>
      <c r="P359" s="35">
        <f t="shared" si="64"/>
        <v>11.108689905240013</v>
      </c>
      <c r="Q359" s="78">
        <f t="shared" si="65"/>
        <v>0.14224879384458153</v>
      </c>
      <c r="R359" s="76">
        <f t="shared" si="66"/>
        <v>0.29764406865443216</v>
      </c>
      <c r="S359" s="76">
        <f t="shared" si="67"/>
        <v>0.11337013500795889</v>
      </c>
      <c r="T359" s="76">
        <f t="shared" si="68"/>
        <v>7.858841432051393E-2</v>
      </c>
      <c r="U359" s="76">
        <v>1119325.7651011362</v>
      </c>
      <c r="V359" s="76">
        <v>-0.786108811757526</v>
      </c>
      <c r="W359" s="3">
        <f t="shared" ref="W359:W422" si="74">(E359/E358-1)/(I359/I358-1)</f>
        <v>0</v>
      </c>
      <c r="X359" s="3">
        <f t="shared" ref="X359:X422" si="75">(F359/F358-1)/(I359/I358-1)</f>
        <v>0</v>
      </c>
      <c r="Y359" s="11">
        <f t="shared" si="69"/>
        <v>0</v>
      </c>
      <c r="Z359" s="11">
        <f t="shared" si="70"/>
        <v>1.901831720827088E-2</v>
      </c>
      <c r="AA359" s="11">
        <f t="shared" si="71"/>
        <v>0.80512712896579686</v>
      </c>
      <c r="AB359" s="11" t="e">
        <f t="shared" si="72"/>
        <v>#DIV/0!</v>
      </c>
    </row>
    <row r="360" spans="1:28" x14ac:dyDescent="0.3">
      <c r="A360" s="6">
        <v>45462</v>
      </c>
      <c r="B360" s="35">
        <v>34.191671544968528</v>
      </c>
      <c r="C360" s="35">
        <v>2.975628529981611</v>
      </c>
      <c r="D360" s="3">
        <v>17517884.007610783</v>
      </c>
      <c r="E360" s="3">
        <v>6672415.4254938997</v>
      </c>
      <c r="F360" s="3">
        <v>4625332.3059065808</v>
      </c>
      <c r="G360" s="65">
        <v>1487</v>
      </c>
      <c r="H360" s="35">
        <v>88.564999999999998</v>
      </c>
      <c r="I360" s="3">
        <v>1486</v>
      </c>
      <c r="J360" s="3">
        <v>16.352023238573345</v>
      </c>
      <c r="K360" s="3">
        <v>5.2433333333333332</v>
      </c>
      <c r="L360" s="35">
        <v>8372073</v>
      </c>
      <c r="M360" s="76">
        <v>-81019.787391651305</v>
      </c>
      <c r="N360" s="76">
        <v>58855142.273804985</v>
      </c>
      <c r="O360" s="76">
        <f t="shared" si="73"/>
        <v>0</v>
      </c>
      <c r="P360" s="35">
        <f t="shared" si="64"/>
        <v>11.108689905240013</v>
      </c>
      <c r="Q360" s="78">
        <f t="shared" si="65"/>
        <v>0.14224879384458153</v>
      </c>
      <c r="R360" s="76">
        <f t="shared" si="66"/>
        <v>0.29764406865443216</v>
      </c>
      <c r="S360" s="76">
        <f t="shared" si="67"/>
        <v>0.11337013500795889</v>
      </c>
      <c r="T360" s="76">
        <f t="shared" si="68"/>
        <v>7.858841432051393E-2</v>
      </c>
      <c r="U360" s="76">
        <v>1119325.7651011362</v>
      </c>
      <c r="V360" s="76">
        <v>-0.786108811757526</v>
      </c>
      <c r="W360" s="3">
        <f t="shared" si="74"/>
        <v>0</v>
      </c>
      <c r="X360" s="3">
        <f t="shared" si="75"/>
        <v>0</v>
      </c>
      <c r="Y360" s="11">
        <f t="shared" si="69"/>
        <v>0</v>
      </c>
      <c r="Z360" s="11">
        <f t="shared" si="70"/>
        <v>1.901831720827088E-2</v>
      </c>
      <c r="AA360" s="11">
        <f t="shared" si="71"/>
        <v>0.80512712896579686</v>
      </c>
      <c r="AB360" s="11" t="e">
        <f t="shared" si="72"/>
        <v>#DIV/0!</v>
      </c>
    </row>
    <row r="361" spans="1:28" x14ac:dyDescent="0.3">
      <c r="A361" s="6">
        <v>45463</v>
      </c>
      <c r="B361" s="35">
        <v>34.191671544968528</v>
      </c>
      <c r="C361" s="35">
        <v>2.975628529981611</v>
      </c>
      <c r="D361" s="3">
        <v>17517884.007610783</v>
      </c>
      <c r="E361" s="3">
        <v>6672415.4254938997</v>
      </c>
      <c r="F361" s="3">
        <v>4625332.3059065808</v>
      </c>
      <c r="G361" s="65">
        <v>1500</v>
      </c>
      <c r="H361" s="35">
        <v>88.564999999999998</v>
      </c>
      <c r="I361" s="3">
        <v>1494</v>
      </c>
      <c r="J361" s="3">
        <v>16.352023238573345</v>
      </c>
      <c r="K361" s="3">
        <v>5.2433333333333332</v>
      </c>
      <c r="L361" s="35">
        <v>8372073</v>
      </c>
      <c r="M361" s="76">
        <v>-81019.787391651305</v>
      </c>
      <c r="N361" s="76">
        <v>58855142.273804985</v>
      </c>
      <c r="O361" s="76">
        <f t="shared" si="73"/>
        <v>0</v>
      </c>
      <c r="P361" s="35">
        <f t="shared" si="64"/>
        <v>11.108689905240013</v>
      </c>
      <c r="Q361" s="78">
        <f t="shared" si="65"/>
        <v>0.14224879384458153</v>
      </c>
      <c r="R361" s="76">
        <f t="shared" si="66"/>
        <v>0.29764406865443216</v>
      </c>
      <c r="S361" s="76">
        <f t="shared" si="67"/>
        <v>0.11337013500795889</v>
      </c>
      <c r="T361" s="76">
        <f t="shared" si="68"/>
        <v>7.858841432051393E-2</v>
      </c>
      <c r="U361" s="76">
        <v>1119325.7651011362</v>
      </c>
      <c r="V361" s="76">
        <v>-0.786108811757526</v>
      </c>
      <c r="W361" s="3">
        <f t="shared" si="74"/>
        <v>0</v>
      </c>
      <c r="X361" s="3">
        <f t="shared" si="75"/>
        <v>0</v>
      </c>
      <c r="Y361" s="11">
        <f t="shared" si="69"/>
        <v>0</v>
      </c>
      <c r="Z361" s="11">
        <f t="shared" si="70"/>
        <v>1.901831720827088E-2</v>
      </c>
      <c r="AA361" s="11">
        <f t="shared" si="71"/>
        <v>0.80512712896579686</v>
      </c>
      <c r="AB361" s="11" t="e">
        <f t="shared" si="72"/>
        <v>#DIV/0!</v>
      </c>
    </row>
    <row r="362" spans="1:28" x14ac:dyDescent="0.3">
      <c r="A362" s="6">
        <v>45464</v>
      </c>
      <c r="B362" s="35">
        <v>34.191671544968528</v>
      </c>
      <c r="C362" s="35">
        <v>2.975628529981611</v>
      </c>
      <c r="D362" s="3">
        <v>17517884.007610783</v>
      </c>
      <c r="E362" s="3">
        <v>6672415.4254938997</v>
      </c>
      <c r="F362" s="3">
        <v>4625332.3059065808</v>
      </c>
      <c r="G362" s="65">
        <v>1500</v>
      </c>
      <c r="H362" s="35">
        <v>88.564999999999998</v>
      </c>
      <c r="I362" s="3">
        <v>1476.13</v>
      </c>
      <c r="J362" s="3">
        <v>16.352023238573345</v>
      </c>
      <c r="K362" s="3">
        <v>5.2433333333333332</v>
      </c>
      <c r="L362" s="35">
        <v>8372073</v>
      </c>
      <c r="M362" s="76">
        <v>-81019.787391651305</v>
      </c>
      <c r="N362" s="76">
        <v>58855142.273804985</v>
      </c>
      <c r="O362" s="76">
        <f t="shared" si="73"/>
        <v>0</v>
      </c>
      <c r="P362" s="35">
        <f t="shared" si="64"/>
        <v>11.108689905240013</v>
      </c>
      <c r="Q362" s="78">
        <f t="shared" si="65"/>
        <v>0.14224879384458153</v>
      </c>
      <c r="R362" s="76">
        <f t="shared" si="66"/>
        <v>0.29764406865443216</v>
      </c>
      <c r="S362" s="76">
        <f t="shared" si="67"/>
        <v>0.11337013500795889</v>
      </c>
      <c r="T362" s="76">
        <f t="shared" si="68"/>
        <v>7.858841432051393E-2</v>
      </c>
      <c r="U362" s="76">
        <v>1119325.7651011362</v>
      </c>
      <c r="V362" s="76">
        <v>-0.786108811757526</v>
      </c>
      <c r="W362" s="3">
        <f t="shared" si="74"/>
        <v>0</v>
      </c>
      <c r="X362" s="3">
        <f t="shared" si="75"/>
        <v>0</v>
      </c>
      <c r="Y362" s="11">
        <f t="shared" si="69"/>
        <v>0</v>
      </c>
      <c r="Z362" s="11">
        <f t="shared" si="70"/>
        <v>1.901831720827088E-2</v>
      </c>
      <c r="AA362" s="11">
        <f t="shared" si="71"/>
        <v>0.80512712896579686</v>
      </c>
      <c r="AB362" s="11" t="e">
        <f t="shared" si="72"/>
        <v>#DIV/0!</v>
      </c>
    </row>
    <row r="363" spans="1:28" x14ac:dyDescent="0.3">
      <c r="A363" s="6">
        <v>45467</v>
      </c>
      <c r="B363" s="35">
        <v>34.191671544968528</v>
      </c>
      <c r="C363" s="35">
        <v>2.975628529981611</v>
      </c>
      <c r="D363" s="3">
        <v>17517884.007610783</v>
      </c>
      <c r="E363" s="3">
        <v>6672415.4254938997</v>
      </c>
      <c r="F363" s="3">
        <v>4625332.3059065808</v>
      </c>
      <c r="G363" s="65">
        <v>1505</v>
      </c>
      <c r="H363" s="35">
        <v>88.564999999999998</v>
      </c>
      <c r="I363" s="3">
        <v>1480.52</v>
      </c>
      <c r="J363" s="3">
        <v>16.352023238573345</v>
      </c>
      <c r="K363" s="3">
        <v>5.2433333333333332</v>
      </c>
      <c r="L363" s="35">
        <v>8372073</v>
      </c>
      <c r="M363" s="76">
        <v>-81019.787391651305</v>
      </c>
      <c r="N363" s="76">
        <v>58855142.273804985</v>
      </c>
      <c r="O363" s="76">
        <f t="shared" si="73"/>
        <v>0</v>
      </c>
      <c r="P363" s="35">
        <f t="shared" si="64"/>
        <v>11.108689905240013</v>
      </c>
      <c r="Q363" s="78">
        <f t="shared" si="65"/>
        <v>0.14224879384458153</v>
      </c>
      <c r="R363" s="76">
        <f t="shared" si="66"/>
        <v>0.29764406865443216</v>
      </c>
      <c r="S363" s="76">
        <f t="shared" si="67"/>
        <v>0.11337013500795889</v>
      </c>
      <c r="T363" s="76">
        <f t="shared" si="68"/>
        <v>7.858841432051393E-2</v>
      </c>
      <c r="U363" s="76">
        <v>1119325.7651011362</v>
      </c>
      <c r="V363" s="76">
        <v>-0.786108811757526</v>
      </c>
      <c r="W363" s="3">
        <f t="shared" si="74"/>
        <v>0</v>
      </c>
      <c r="X363" s="3">
        <f t="shared" si="75"/>
        <v>0</v>
      </c>
      <c r="Y363" s="11">
        <f t="shared" si="69"/>
        <v>0</v>
      </c>
      <c r="Z363" s="11">
        <f t="shared" si="70"/>
        <v>1.901831720827088E-2</v>
      </c>
      <c r="AA363" s="11">
        <f t="shared" si="71"/>
        <v>0.80512712896579686</v>
      </c>
      <c r="AB363" s="11" t="e">
        <f t="shared" si="72"/>
        <v>#DIV/0!</v>
      </c>
    </row>
    <row r="364" spans="1:28" x14ac:dyDescent="0.3">
      <c r="A364" s="6">
        <v>45468</v>
      </c>
      <c r="B364" s="35">
        <v>34.191671544968528</v>
      </c>
      <c r="C364" s="35">
        <v>2.975628529981611</v>
      </c>
      <c r="D364" s="3">
        <v>17517884.007610783</v>
      </c>
      <c r="E364" s="3">
        <v>6672415.4254938997</v>
      </c>
      <c r="F364" s="3">
        <v>4625332.3059065808</v>
      </c>
      <c r="G364" s="65">
        <v>1510</v>
      </c>
      <c r="H364" s="35">
        <v>88.564999999999998</v>
      </c>
      <c r="I364" s="3">
        <v>1505</v>
      </c>
      <c r="J364" s="3">
        <v>16.352023238573345</v>
      </c>
      <c r="K364" s="3">
        <v>5.2433333333333332</v>
      </c>
      <c r="L364" s="35">
        <v>8372073</v>
      </c>
      <c r="M364" s="76">
        <v>-81019.787391651305</v>
      </c>
      <c r="N364" s="76">
        <v>58855142.273804985</v>
      </c>
      <c r="O364" s="76">
        <f t="shared" si="73"/>
        <v>0</v>
      </c>
      <c r="P364" s="35">
        <f t="shared" si="64"/>
        <v>11.108689905240013</v>
      </c>
      <c r="Q364" s="78">
        <f t="shared" si="65"/>
        <v>0.14224879384458153</v>
      </c>
      <c r="R364" s="76">
        <f t="shared" si="66"/>
        <v>0.29764406865443216</v>
      </c>
      <c r="S364" s="76">
        <f t="shared" si="67"/>
        <v>0.11337013500795889</v>
      </c>
      <c r="T364" s="76">
        <f t="shared" si="68"/>
        <v>7.858841432051393E-2</v>
      </c>
      <c r="U364" s="76">
        <v>1119325.7651011362</v>
      </c>
      <c r="V364" s="76">
        <v>-0.786108811757526</v>
      </c>
      <c r="W364" s="3">
        <f t="shared" si="74"/>
        <v>0</v>
      </c>
      <c r="X364" s="3">
        <f t="shared" si="75"/>
        <v>0</v>
      </c>
      <c r="Y364" s="11">
        <f t="shared" si="69"/>
        <v>0</v>
      </c>
      <c r="Z364" s="11">
        <f t="shared" si="70"/>
        <v>1.901831720827088E-2</v>
      </c>
      <c r="AA364" s="11">
        <f t="shared" si="71"/>
        <v>0.80512712896579686</v>
      </c>
      <c r="AB364" s="11" t="e">
        <f t="shared" si="72"/>
        <v>#DIV/0!</v>
      </c>
    </row>
    <row r="365" spans="1:28" x14ac:dyDescent="0.3">
      <c r="A365" s="6">
        <v>45469</v>
      </c>
      <c r="B365" s="35">
        <v>34.191671544968528</v>
      </c>
      <c r="C365" s="35">
        <v>2.975628529981611</v>
      </c>
      <c r="D365" s="3">
        <v>17517884.007610783</v>
      </c>
      <c r="E365" s="3">
        <v>6672415.4254938997</v>
      </c>
      <c r="F365" s="3">
        <v>4625332.3059065808</v>
      </c>
      <c r="G365" s="65">
        <v>1518</v>
      </c>
      <c r="H365" s="35">
        <v>88.564999999999998</v>
      </c>
      <c r="I365" s="3">
        <v>1505</v>
      </c>
      <c r="J365" s="3">
        <v>16.352023238573345</v>
      </c>
      <c r="K365" s="3">
        <v>5.2433333333333332</v>
      </c>
      <c r="L365" s="35">
        <v>8372073</v>
      </c>
      <c r="M365" s="76">
        <v>-81019.787391651305</v>
      </c>
      <c r="N365" s="76">
        <v>58855142.273804985</v>
      </c>
      <c r="O365" s="76">
        <f t="shared" si="73"/>
        <v>0</v>
      </c>
      <c r="P365" s="35">
        <f t="shared" si="64"/>
        <v>11.108689905240013</v>
      </c>
      <c r="Q365" s="78">
        <f t="shared" si="65"/>
        <v>0.14224879384458153</v>
      </c>
      <c r="R365" s="76">
        <f t="shared" si="66"/>
        <v>0.29764406865443216</v>
      </c>
      <c r="S365" s="76">
        <f t="shared" si="67"/>
        <v>0.11337013500795889</v>
      </c>
      <c r="T365" s="76">
        <f t="shared" si="68"/>
        <v>7.858841432051393E-2</v>
      </c>
      <c r="U365" s="76">
        <v>1119325.7651011362</v>
      </c>
      <c r="V365" s="76">
        <v>-0.786108811757526</v>
      </c>
      <c r="W365" s="3" t="e">
        <f t="shared" si="74"/>
        <v>#DIV/0!</v>
      </c>
      <c r="X365" s="3" t="e">
        <f t="shared" si="75"/>
        <v>#DIV/0!</v>
      </c>
      <c r="Y365" s="11" t="e">
        <f t="shared" si="69"/>
        <v>#DIV/0!</v>
      </c>
      <c r="Z365" s="11">
        <f t="shared" si="70"/>
        <v>1.901831720827088E-2</v>
      </c>
      <c r="AA365" s="11">
        <f t="shared" si="71"/>
        <v>0.80512712896579686</v>
      </c>
      <c r="AB365" s="11" t="e">
        <f t="shared" si="72"/>
        <v>#DIV/0!</v>
      </c>
    </row>
    <row r="366" spans="1:28" x14ac:dyDescent="0.3">
      <c r="A366" s="6">
        <v>45470</v>
      </c>
      <c r="B366" s="35">
        <v>34.191671544968528</v>
      </c>
      <c r="C366" s="35">
        <v>2.975628529981611</v>
      </c>
      <c r="D366" s="3">
        <v>17517884.007610783</v>
      </c>
      <c r="E366" s="3">
        <v>6672415.4254938997</v>
      </c>
      <c r="F366" s="3">
        <v>4625332.3059065808</v>
      </c>
      <c r="G366" s="65">
        <v>1510</v>
      </c>
      <c r="H366" s="35">
        <v>88.564999999999998</v>
      </c>
      <c r="I366" s="3">
        <v>1495</v>
      </c>
      <c r="J366" s="3">
        <v>16.352023238573345</v>
      </c>
      <c r="K366" s="3">
        <v>5.2433333333333332</v>
      </c>
      <c r="L366" s="35">
        <v>8372073</v>
      </c>
      <c r="M366" s="76">
        <v>-81019.787391651305</v>
      </c>
      <c r="N366" s="76">
        <v>58855142.273804985</v>
      </c>
      <c r="O366" s="76">
        <f t="shared" si="73"/>
        <v>0</v>
      </c>
      <c r="P366" s="35">
        <f t="shared" si="64"/>
        <v>11.108689905240013</v>
      </c>
      <c r="Q366" s="78">
        <f t="shared" si="65"/>
        <v>0.14224879384458153</v>
      </c>
      <c r="R366" s="76">
        <f t="shared" si="66"/>
        <v>0.29764406865443216</v>
      </c>
      <c r="S366" s="76">
        <f t="shared" si="67"/>
        <v>0.11337013500795889</v>
      </c>
      <c r="T366" s="76">
        <f t="shared" si="68"/>
        <v>7.858841432051393E-2</v>
      </c>
      <c r="U366" s="76">
        <v>1119325.7651011362</v>
      </c>
      <c r="V366" s="76">
        <v>-0.786108811757526</v>
      </c>
      <c r="W366" s="3">
        <f t="shared" si="74"/>
        <v>0</v>
      </c>
      <c r="X366" s="3">
        <f t="shared" si="75"/>
        <v>0</v>
      </c>
      <c r="Y366" s="11">
        <f t="shared" si="69"/>
        <v>0</v>
      </c>
      <c r="Z366" s="11">
        <f t="shared" si="70"/>
        <v>1.901831720827088E-2</v>
      </c>
      <c r="AA366" s="11">
        <f t="shared" si="71"/>
        <v>0.80512712896579686</v>
      </c>
      <c r="AB366" s="11" t="e">
        <f t="shared" si="72"/>
        <v>#DIV/0!</v>
      </c>
    </row>
    <row r="367" spans="1:28" x14ac:dyDescent="0.3">
      <c r="A367" s="6">
        <v>45471</v>
      </c>
      <c r="B367" s="35">
        <v>34.191671544968528</v>
      </c>
      <c r="C367" s="35">
        <v>2.975628529981611</v>
      </c>
      <c r="D367" s="3">
        <v>17517884.007610783</v>
      </c>
      <c r="E367" s="3">
        <v>6672415.4254938997</v>
      </c>
      <c r="F367" s="3">
        <v>4625332.3059065808</v>
      </c>
      <c r="G367" s="65">
        <v>1510</v>
      </c>
      <c r="H367" s="35">
        <v>88.564999999999998</v>
      </c>
      <c r="I367" s="3">
        <v>1444.79</v>
      </c>
      <c r="J367" s="3">
        <v>16.352023238573345</v>
      </c>
      <c r="K367" s="3">
        <v>5.2433333333333332</v>
      </c>
      <c r="L367" s="35">
        <v>8372073</v>
      </c>
      <c r="M367" s="76">
        <v>-81019.787391651305</v>
      </c>
      <c r="N367" s="76">
        <v>58855142.273804985</v>
      </c>
      <c r="O367" s="76">
        <f t="shared" si="73"/>
        <v>0</v>
      </c>
      <c r="P367" s="35">
        <f t="shared" si="64"/>
        <v>11.108689905240013</v>
      </c>
      <c r="Q367" s="78">
        <f t="shared" si="65"/>
        <v>0.14224879384458153</v>
      </c>
      <c r="R367" s="76">
        <f t="shared" si="66"/>
        <v>0.29764406865443216</v>
      </c>
      <c r="S367" s="76">
        <f t="shared" si="67"/>
        <v>0.11337013500795889</v>
      </c>
      <c r="T367" s="76">
        <f t="shared" si="68"/>
        <v>7.858841432051393E-2</v>
      </c>
      <c r="U367" s="76">
        <v>1119325.7651011362</v>
      </c>
      <c r="V367" s="76">
        <v>-0.786108811757526</v>
      </c>
      <c r="W367" s="3">
        <f t="shared" si="74"/>
        <v>0</v>
      </c>
      <c r="X367" s="3">
        <f t="shared" si="75"/>
        <v>0</v>
      </c>
      <c r="Y367" s="11">
        <f t="shared" si="69"/>
        <v>0</v>
      </c>
      <c r="Z367" s="11">
        <f t="shared" si="70"/>
        <v>1.901831720827088E-2</v>
      </c>
      <c r="AA367" s="11">
        <f t="shared" si="71"/>
        <v>0.80512712896579686</v>
      </c>
      <c r="AB367" s="11" t="e">
        <f t="shared" si="72"/>
        <v>#DIV/0!</v>
      </c>
    </row>
    <row r="368" spans="1:28" x14ac:dyDescent="0.3">
      <c r="A368" s="6">
        <v>45472</v>
      </c>
      <c r="B368" s="35">
        <v>34.191671544968528</v>
      </c>
      <c r="C368" s="35">
        <v>2.975628529981611</v>
      </c>
      <c r="D368" s="3">
        <v>17517884.007610783</v>
      </c>
      <c r="E368" s="3">
        <v>6672415.4254938997</v>
      </c>
      <c r="F368" s="3">
        <v>4625332.3059065808</v>
      </c>
      <c r="G368" s="65">
        <v>1510</v>
      </c>
      <c r="H368" s="35">
        <v>88.564999999999998</v>
      </c>
      <c r="I368" s="3">
        <v>1509</v>
      </c>
      <c r="J368" s="3">
        <v>16.352023238573345</v>
      </c>
      <c r="K368" s="3">
        <v>5.2433333333333332</v>
      </c>
      <c r="L368" s="35">
        <v>8372073</v>
      </c>
      <c r="M368" s="76">
        <v>-81019.787391651305</v>
      </c>
      <c r="N368" s="76">
        <v>58855142.273804985</v>
      </c>
      <c r="O368" s="76">
        <f t="shared" si="73"/>
        <v>0</v>
      </c>
      <c r="P368" s="35">
        <f t="shared" si="64"/>
        <v>11.108689905240013</v>
      </c>
      <c r="Q368" s="78">
        <f t="shared" si="65"/>
        <v>0.14224879384458153</v>
      </c>
      <c r="R368" s="76">
        <f t="shared" si="66"/>
        <v>0.29764406865443216</v>
      </c>
      <c r="S368" s="76">
        <f t="shared" si="67"/>
        <v>0.11337013500795889</v>
      </c>
      <c r="T368" s="76">
        <f t="shared" si="68"/>
        <v>7.858841432051393E-2</v>
      </c>
      <c r="U368" s="76">
        <v>1119325.7651011362</v>
      </c>
      <c r="V368" s="76">
        <v>-0.786108811757526</v>
      </c>
      <c r="W368" s="3">
        <f t="shared" si="74"/>
        <v>0</v>
      </c>
      <c r="X368" s="3">
        <f t="shared" si="75"/>
        <v>0</v>
      </c>
      <c r="Y368" s="11">
        <f t="shared" si="69"/>
        <v>0</v>
      </c>
      <c r="Z368" s="11">
        <f t="shared" si="70"/>
        <v>1.901831720827088E-2</v>
      </c>
      <c r="AA368" s="11">
        <f t="shared" si="71"/>
        <v>0.80512712896579686</v>
      </c>
      <c r="AB368" s="11" t="e">
        <f t="shared" si="72"/>
        <v>#DIV/0!</v>
      </c>
    </row>
    <row r="369" spans="1:28" x14ac:dyDescent="0.3">
      <c r="A369" s="6">
        <v>45473</v>
      </c>
      <c r="B369" s="35">
        <v>34.191671544968528</v>
      </c>
      <c r="C369" s="35">
        <v>2.975628529981611</v>
      </c>
      <c r="D369" s="3">
        <v>17517884.007610783</v>
      </c>
      <c r="E369" s="3">
        <v>6672415.4254938997</v>
      </c>
      <c r="F369" s="3">
        <v>4625332.3059065808</v>
      </c>
      <c r="G369" s="65">
        <v>1510</v>
      </c>
      <c r="H369" s="35">
        <v>88.564999999999998</v>
      </c>
      <c r="I369" s="3">
        <v>1505</v>
      </c>
      <c r="J369" s="3">
        <v>16.352023238573345</v>
      </c>
      <c r="K369" s="3">
        <v>5.2433333333333332</v>
      </c>
      <c r="L369" s="35">
        <v>8372073</v>
      </c>
      <c r="M369" s="76">
        <v>-81019.787391651305</v>
      </c>
      <c r="N369" s="76">
        <v>58855142.273804985</v>
      </c>
      <c r="O369" s="76">
        <f t="shared" si="73"/>
        <v>0</v>
      </c>
      <c r="P369" s="35">
        <f t="shared" si="64"/>
        <v>11.108689905240013</v>
      </c>
      <c r="Q369" s="78">
        <f t="shared" si="65"/>
        <v>0.14224879384458153</v>
      </c>
      <c r="R369" s="76">
        <f t="shared" si="66"/>
        <v>0.29764406865443216</v>
      </c>
      <c r="S369" s="76">
        <f t="shared" si="67"/>
        <v>0.11337013500795889</v>
      </c>
      <c r="T369" s="76">
        <f t="shared" si="68"/>
        <v>7.858841432051393E-2</v>
      </c>
      <c r="U369" s="76">
        <v>1119325.7651011362</v>
      </c>
      <c r="V369" s="76">
        <v>-0.786108811757526</v>
      </c>
      <c r="W369" s="3">
        <f t="shared" si="74"/>
        <v>0</v>
      </c>
      <c r="X369" s="3">
        <f t="shared" si="75"/>
        <v>0</v>
      </c>
      <c r="Y369" s="11">
        <f t="shared" si="69"/>
        <v>0</v>
      </c>
      <c r="Z369" s="11">
        <f t="shared" si="70"/>
        <v>1.901831720827088E-2</v>
      </c>
      <c r="AA369" s="11">
        <f t="shared" si="71"/>
        <v>0.80512712896579686</v>
      </c>
      <c r="AB369" s="11" t="e">
        <f t="shared" si="72"/>
        <v>#DIV/0!</v>
      </c>
    </row>
    <row r="370" spans="1:28" x14ac:dyDescent="0.3">
      <c r="A370" s="6">
        <v>45474</v>
      </c>
      <c r="O370" s="76" t="e">
        <f t="shared" si="73"/>
        <v>#DIV/0!</v>
      </c>
      <c r="P370" s="35">
        <f t="shared" si="64"/>
        <v>0</v>
      </c>
      <c r="Q370" s="78" t="e">
        <f t="shared" si="65"/>
        <v>#DIV/0!</v>
      </c>
      <c r="R370" s="76" t="e">
        <f t="shared" si="66"/>
        <v>#DIV/0!</v>
      </c>
      <c r="S370" s="76" t="e">
        <f t="shared" si="67"/>
        <v>#DIV/0!</v>
      </c>
      <c r="T370" s="76" t="e">
        <f t="shared" si="68"/>
        <v>#DIV/0!</v>
      </c>
      <c r="W370" s="3">
        <f t="shared" si="74"/>
        <v>1</v>
      </c>
      <c r="X370" s="3">
        <f t="shared" si="75"/>
        <v>1</v>
      </c>
      <c r="Y370" s="11" t="e">
        <f t="shared" si="69"/>
        <v>#DIV/0!</v>
      </c>
      <c r="Z370" s="11" t="e">
        <f t="shared" si="70"/>
        <v>#DIV/0!</v>
      </c>
      <c r="AA370" s="11" t="e">
        <f t="shared" si="71"/>
        <v>#DIV/0!</v>
      </c>
      <c r="AB370" s="11" t="e">
        <f t="shared" si="72"/>
        <v>#DIV/0!</v>
      </c>
    </row>
    <row r="371" spans="1:28" x14ac:dyDescent="0.3">
      <c r="A371" s="6">
        <v>45475</v>
      </c>
      <c r="O371" s="76" t="e">
        <f t="shared" si="73"/>
        <v>#DIV/0!</v>
      </c>
      <c r="P371" s="35">
        <f t="shared" si="64"/>
        <v>0</v>
      </c>
      <c r="Q371" s="78" t="e">
        <f t="shared" si="65"/>
        <v>#DIV/0!</v>
      </c>
      <c r="R371" s="76" t="e">
        <f t="shared" si="66"/>
        <v>#DIV/0!</v>
      </c>
      <c r="S371" s="76" t="e">
        <f t="shared" si="67"/>
        <v>#DIV/0!</v>
      </c>
      <c r="T371" s="76" t="e">
        <f t="shared" si="68"/>
        <v>#DIV/0!</v>
      </c>
      <c r="W371" s="3" t="e">
        <f t="shared" si="74"/>
        <v>#DIV/0!</v>
      </c>
      <c r="X371" s="3" t="e">
        <f t="shared" si="75"/>
        <v>#DIV/0!</v>
      </c>
      <c r="Y371" s="11" t="e">
        <f t="shared" si="69"/>
        <v>#DIV/0!</v>
      </c>
      <c r="Z371" s="11" t="e">
        <f t="shared" si="70"/>
        <v>#DIV/0!</v>
      </c>
      <c r="AA371" s="11" t="e">
        <f t="shared" si="71"/>
        <v>#DIV/0!</v>
      </c>
      <c r="AB371" s="11" t="e">
        <f t="shared" si="72"/>
        <v>#DIV/0!</v>
      </c>
    </row>
    <row r="372" spans="1:28" x14ac:dyDescent="0.3">
      <c r="A372" s="6">
        <v>45476</v>
      </c>
      <c r="O372" s="76" t="e">
        <f t="shared" si="73"/>
        <v>#DIV/0!</v>
      </c>
      <c r="P372" s="35">
        <f t="shared" si="64"/>
        <v>0</v>
      </c>
      <c r="Q372" s="78" t="e">
        <f t="shared" si="65"/>
        <v>#DIV/0!</v>
      </c>
      <c r="R372" s="76" t="e">
        <f t="shared" si="66"/>
        <v>#DIV/0!</v>
      </c>
      <c r="S372" s="76" t="e">
        <f t="shared" si="67"/>
        <v>#DIV/0!</v>
      </c>
      <c r="T372" s="76" t="e">
        <f t="shared" si="68"/>
        <v>#DIV/0!</v>
      </c>
      <c r="W372" s="3" t="e">
        <f t="shared" si="74"/>
        <v>#DIV/0!</v>
      </c>
      <c r="X372" s="3" t="e">
        <f t="shared" si="75"/>
        <v>#DIV/0!</v>
      </c>
      <c r="Y372" s="11" t="e">
        <f t="shared" si="69"/>
        <v>#DIV/0!</v>
      </c>
      <c r="Z372" s="11" t="e">
        <f t="shared" si="70"/>
        <v>#DIV/0!</v>
      </c>
      <c r="AA372" s="11" t="e">
        <f t="shared" si="71"/>
        <v>#DIV/0!</v>
      </c>
      <c r="AB372" s="11" t="e">
        <f t="shared" si="72"/>
        <v>#DIV/0!</v>
      </c>
    </row>
    <row r="373" spans="1:28" x14ac:dyDescent="0.3">
      <c r="A373" s="6">
        <v>45477</v>
      </c>
      <c r="O373" s="76" t="e">
        <f t="shared" si="73"/>
        <v>#DIV/0!</v>
      </c>
      <c r="P373" s="35">
        <f t="shared" si="64"/>
        <v>0</v>
      </c>
      <c r="Q373" s="78" t="e">
        <f t="shared" si="65"/>
        <v>#DIV/0!</v>
      </c>
      <c r="R373" s="76" t="e">
        <f t="shared" si="66"/>
        <v>#DIV/0!</v>
      </c>
      <c r="S373" s="76" t="e">
        <f t="shared" si="67"/>
        <v>#DIV/0!</v>
      </c>
      <c r="T373" s="76" t="e">
        <f t="shared" si="68"/>
        <v>#DIV/0!</v>
      </c>
      <c r="W373" s="3" t="e">
        <f t="shared" si="74"/>
        <v>#DIV/0!</v>
      </c>
      <c r="X373" s="3" t="e">
        <f t="shared" si="75"/>
        <v>#DIV/0!</v>
      </c>
      <c r="Y373" s="11" t="e">
        <f t="shared" si="69"/>
        <v>#DIV/0!</v>
      </c>
      <c r="Z373" s="11" t="e">
        <f t="shared" si="70"/>
        <v>#DIV/0!</v>
      </c>
      <c r="AA373" s="11" t="e">
        <f t="shared" si="71"/>
        <v>#DIV/0!</v>
      </c>
      <c r="AB373" s="11" t="e">
        <f t="shared" si="72"/>
        <v>#DIV/0!</v>
      </c>
    </row>
    <row r="374" spans="1:28" x14ac:dyDescent="0.3">
      <c r="A374" s="6">
        <v>45478</v>
      </c>
      <c r="O374" s="76" t="e">
        <f t="shared" si="73"/>
        <v>#DIV/0!</v>
      </c>
      <c r="P374" s="35">
        <f t="shared" si="64"/>
        <v>0</v>
      </c>
      <c r="Q374" s="78" t="e">
        <f t="shared" si="65"/>
        <v>#DIV/0!</v>
      </c>
      <c r="R374" s="76" t="e">
        <f t="shared" si="66"/>
        <v>#DIV/0!</v>
      </c>
      <c r="S374" s="76" t="e">
        <f t="shared" si="67"/>
        <v>#DIV/0!</v>
      </c>
      <c r="T374" s="76" t="e">
        <f t="shared" si="68"/>
        <v>#DIV/0!</v>
      </c>
      <c r="W374" s="3" t="e">
        <f t="shared" si="74"/>
        <v>#DIV/0!</v>
      </c>
      <c r="X374" s="3" t="e">
        <f t="shared" si="75"/>
        <v>#DIV/0!</v>
      </c>
      <c r="Y374" s="11" t="e">
        <f t="shared" si="69"/>
        <v>#DIV/0!</v>
      </c>
      <c r="Z374" s="11" t="e">
        <f t="shared" si="70"/>
        <v>#DIV/0!</v>
      </c>
      <c r="AA374" s="11" t="e">
        <f t="shared" si="71"/>
        <v>#DIV/0!</v>
      </c>
      <c r="AB374" s="11" t="e">
        <f t="shared" si="72"/>
        <v>#DIV/0!</v>
      </c>
    </row>
    <row r="375" spans="1:28" x14ac:dyDescent="0.3">
      <c r="A375" s="6">
        <v>45479</v>
      </c>
      <c r="O375" s="76" t="e">
        <f t="shared" si="73"/>
        <v>#DIV/0!</v>
      </c>
      <c r="P375" s="35">
        <f t="shared" si="64"/>
        <v>0</v>
      </c>
      <c r="Q375" s="78" t="e">
        <f t="shared" si="65"/>
        <v>#DIV/0!</v>
      </c>
      <c r="R375" s="76" t="e">
        <f t="shared" si="66"/>
        <v>#DIV/0!</v>
      </c>
      <c r="S375" s="76" t="e">
        <f t="shared" si="67"/>
        <v>#DIV/0!</v>
      </c>
      <c r="T375" s="76" t="e">
        <f t="shared" si="68"/>
        <v>#DIV/0!</v>
      </c>
      <c r="W375" s="3" t="e">
        <f t="shared" si="74"/>
        <v>#DIV/0!</v>
      </c>
      <c r="X375" s="3" t="e">
        <f t="shared" si="75"/>
        <v>#DIV/0!</v>
      </c>
      <c r="Y375" s="11" t="e">
        <f t="shared" si="69"/>
        <v>#DIV/0!</v>
      </c>
      <c r="Z375" s="11" t="e">
        <f t="shared" si="70"/>
        <v>#DIV/0!</v>
      </c>
      <c r="AA375" s="11" t="e">
        <f t="shared" si="71"/>
        <v>#DIV/0!</v>
      </c>
      <c r="AB375" s="11" t="e">
        <f t="shared" si="72"/>
        <v>#DIV/0!</v>
      </c>
    </row>
    <row r="376" spans="1:28" x14ac:dyDescent="0.3">
      <c r="A376" s="6">
        <v>45480</v>
      </c>
      <c r="O376" s="76" t="e">
        <f t="shared" si="73"/>
        <v>#DIV/0!</v>
      </c>
      <c r="P376" s="35">
        <f t="shared" ref="P376:P439" si="76">J376-K376</f>
        <v>0</v>
      </c>
      <c r="Q376" s="78" t="e">
        <f t="shared" si="65"/>
        <v>#DIV/0!</v>
      </c>
      <c r="R376" s="76" t="e">
        <f t="shared" si="66"/>
        <v>#DIV/0!</v>
      </c>
      <c r="S376" s="76" t="e">
        <f t="shared" si="67"/>
        <v>#DIV/0!</v>
      </c>
      <c r="T376" s="76" t="e">
        <f t="shared" si="68"/>
        <v>#DIV/0!</v>
      </c>
      <c r="W376" s="3" t="e">
        <f t="shared" si="74"/>
        <v>#DIV/0!</v>
      </c>
      <c r="X376" s="3" t="e">
        <f t="shared" si="75"/>
        <v>#DIV/0!</v>
      </c>
      <c r="Y376" s="11" t="e">
        <f t="shared" si="69"/>
        <v>#DIV/0!</v>
      </c>
      <c r="Z376" s="11" t="e">
        <f t="shared" si="70"/>
        <v>#DIV/0!</v>
      </c>
      <c r="AA376" s="11" t="e">
        <f t="shared" si="71"/>
        <v>#DIV/0!</v>
      </c>
      <c r="AB376" s="11" t="e">
        <f t="shared" si="72"/>
        <v>#DIV/0!</v>
      </c>
    </row>
    <row r="377" spans="1:28" x14ac:dyDescent="0.3">
      <c r="A377" s="6">
        <v>45481</v>
      </c>
      <c r="O377" s="76" t="e">
        <f t="shared" si="73"/>
        <v>#DIV/0!</v>
      </c>
      <c r="P377" s="35">
        <f t="shared" si="76"/>
        <v>0</v>
      </c>
      <c r="Q377" s="78" t="e">
        <f t="shared" si="65"/>
        <v>#DIV/0!</v>
      </c>
      <c r="R377" s="76" t="e">
        <f t="shared" si="66"/>
        <v>#DIV/0!</v>
      </c>
      <c r="S377" s="76" t="e">
        <f t="shared" si="67"/>
        <v>#DIV/0!</v>
      </c>
      <c r="T377" s="76" t="e">
        <f t="shared" si="68"/>
        <v>#DIV/0!</v>
      </c>
      <c r="W377" s="3" t="e">
        <f t="shared" si="74"/>
        <v>#DIV/0!</v>
      </c>
      <c r="X377" s="3" t="e">
        <f t="shared" si="75"/>
        <v>#DIV/0!</v>
      </c>
      <c r="Y377" s="11" t="e">
        <f t="shared" si="69"/>
        <v>#DIV/0!</v>
      </c>
      <c r="Z377" s="11" t="e">
        <f t="shared" si="70"/>
        <v>#DIV/0!</v>
      </c>
      <c r="AA377" s="11" t="e">
        <f t="shared" si="71"/>
        <v>#DIV/0!</v>
      </c>
      <c r="AB377" s="11" t="e">
        <f t="shared" si="72"/>
        <v>#DIV/0!</v>
      </c>
    </row>
    <row r="378" spans="1:28" x14ac:dyDescent="0.3">
      <c r="A378" s="6">
        <v>45482</v>
      </c>
      <c r="O378" s="76" t="e">
        <f t="shared" si="73"/>
        <v>#DIV/0!</v>
      </c>
      <c r="P378" s="35">
        <f t="shared" si="76"/>
        <v>0</v>
      </c>
      <c r="Q378" s="78" t="e">
        <f t="shared" ref="Q378:Q441" si="77">L378/N378</f>
        <v>#DIV/0!</v>
      </c>
      <c r="R378" s="76" t="e">
        <f t="shared" ref="R378:R441" si="78">D378/N378</f>
        <v>#DIV/0!</v>
      </c>
      <c r="S378" s="76" t="e">
        <f t="shared" ref="S378:S441" si="79">E378/N378</f>
        <v>#DIV/0!</v>
      </c>
      <c r="T378" s="76" t="e">
        <f t="shared" ref="T378:T441" si="80">F378/N378</f>
        <v>#DIV/0!</v>
      </c>
      <c r="W378" s="3" t="e">
        <f t="shared" si="74"/>
        <v>#DIV/0!</v>
      </c>
      <c r="X378" s="3" t="e">
        <f t="shared" si="75"/>
        <v>#DIV/0!</v>
      </c>
      <c r="Y378" s="11" t="e">
        <f t="shared" si="69"/>
        <v>#DIV/0!</v>
      </c>
      <c r="Z378" s="11" t="e">
        <f t="shared" si="70"/>
        <v>#DIV/0!</v>
      </c>
      <c r="AA378" s="11" t="e">
        <f t="shared" si="71"/>
        <v>#DIV/0!</v>
      </c>
      <c r="AB378" s="11" t="e">
        <f t="shared" si="72"/>
        <v>#DIV/0!</v>
      </c>
    </row>
    <row r="379" spans="1:28" x14ac:dyDescent="0.3">
      <c r="A379" s="6">
        <v>45483</v>
      </c>
      <c r="O379" s="76" t="e">
        <f t="shared" si="73"/>
        <v>#DIV/0!</v>
      </c>
      <c r="P379" s="35">
        <f t="shared" si="76"/>
        <v>0</v>
      </c>
      <c r="Q379" s="78" t="e">
        <f t="shared" si="77"/>
        <v>#DIV/0!</v>
      </c>
      <c r="R379" s="76" t="e">
        <f t="shared" si="78"/>
        <v>#DIV/0!</v>
      </c>
      <c r="S379" s="76" t="e">
        <f t="shared" si="79"/>
        <v>#DIV/0!</v>
      </c>
      <c r="T379" s="76" t="e">
        <f t="shared" si="80"/>
        <v>#DIV/0!</v>
      </c>
      <c r="W379" s="3" t="e">
        <f t="shared" si="74"/>
        <v>#DIV/0!</v>
      </c>
      <c r="X379" s="3" t="e">
        <f t="shared" si="75"/>
        <v>#DIV/0!</v>
      </c>
      <c r="Y379" s="11" t="e">
        <f t="shared" si="69"/>
        <v>#DIV/0!</v>
      </c>
      <c r="Z379" s="11" t="e">
        <f t="shared" si="70"/>
        <v>#DIV/0!</v>
      </c>
      <c r="AA379" s="11" t="e">
        <f t="shared" si="71"/>
        <v>#DIV/0!</v>
      </c>
      <c r="AB379" s="11" t="e">
        <f t="shared" si="72"/>
        <v>#DIV/0!</v>
      </c>
    </row>
    <row r="380" spans="1:28" x14ac:dyDescent="0.3">
      <c r="A380" s="6">
        <v>45484</v>
      </c>
      <c r="O380" s="76" t="e">
        <f t="shared" si="73"/>
        <v>#DIV/0!</v>
      </c>
      <c r="P380" s="35">
        <f t="shared" si="76"/>
        <v>0</v>
      </c>
      <c r="Q380" s="78" t="e">
        <f t="shared" si="77"/>
        <v>#DIV/0!</v>
      </c>
      <c r="R380" s="76" t="e">
        <f t="shared" si="78"/>
        <v>#DIV/0!</v>
      </c>
      <c r="S380" s="76" t="e">
        <f t="shared" si="79"/>
        <v>#DIV/0!</v>
      </c>
      <c r="T380" s="76" t="e">
        <f t="shared" si="80"/>
        <v>#DIV/0!</v>
      </c>
      <c r="W380" s="3" t="e">
        <f t="shared" si="74"/>
        <v>#DIV/0!</v>
      </c>
      <c r="X380" s="3" t="e">
        <f t="shared" si="75"/>
        <v>#DIV/0!</v>
      </c>
      <c r="Y380" s="11" t="e">
        <f t="shared" si="69"/>
        <v>#DIV/0!</v>
      </c>
      <c r="Z380" s="11" t="e">
        <f t="shared" si="70"/>
        <v>#DIV/0!</v>
      </c>
      <c r="AA380" s="11" t="e">
        <f t="shared" si="71"/>
        <v>#DIV/0!</v>
      </c>
      <c r="AB380" s="11" t="e">
        <f t="shared" si="72"/>
        <v>#DIV/0!</v>
      </c>
    </row>
    <row r="381" spans="1:28" x14ac:dyDescent="0.3">
      <c r="A381" s="6">
        <v>45485</v>
      </c>
      <c r="O381" s="76" t="e">
        <f t="shared" si="73"/>
        <v>#DIV/0!</v>
      </c>
      <c r="P381" s="35">
        <f t="shared" si="76"/>
        <v>0</v>
      </c>
      <c r="Q381" s="78" t="e">
        <f t="shared" si="77"/>
        <v>#DIV/0!</v>
      </c>
      <c r="R381" s="76" t="e">
        <f t="shared" si="78"/>
        <v>#DIV/0!</v>
      </c>
      <c r="S381" s="76" t="e">
        <f t="shared" si="79"/>
        <v>#DIV/0!</v>
      </c>
      <c r="T381" s="76" t="e">
        <f t="shared" si="80"/>
        <v>#DIV/0!</v>
      </c>
      <c r="W381" s="3" t="e">
        <f t="shared" si="74"/>
        <v>#DIV/0!</v>
      </c>
      <c r="X381" s="3" t="e">
        <f t="shared" si="75"/>
        <v>#DIV/0!</v>
      </c>
      <c r="Y381" s="11" t="e">
        <f t="shared" si="69"/>
        <v>#DIV/0!</v>
      </c>
      <c r="Z381" s="11" t="e">
        <f t="shared" si="70"/>
        <v>#DIV/0!</v>
      </c>
      <c r="AA381" s="11" t="e">
        <f t="shared" si="71"/>
        <v>#DIV/0!</v>
      </c>
      <c r="AB381" s="11" t="e">
        <f t="shared" si="72"/>
        <v>#DIV/0!</v>
      </c>
    </row>
    <row r="382" spans="1:28" x14ac:dyDescent="0.3">
      <c r="A382" s="6">
        <v>45486</v>
      </c>
      <c r="O382" s="76" t="e">
        <f t="shared" si="73"/>
        <v>#DIV/0!</v>
      </c>
      <c r="P382" s="35">
        <f t="shared" si="76"/>
        <v>0</v>
      </c>
      <c r="Q382" s="78" t="e">
        <f t="shared" si="77"/>
        <v>#DIV/0!</v>
      </c>
      <c r="R382" s="76" t="e">
        <f t="shared" si="78"/>
        <v>#DIV/0!</v>
      </c>
      <c r="S382" s="76" t="e">
        <f t="shared" si="79"/>
        <v>#DIV/0!</v>
      </c>
      <c r="T382" s="76" t="e">
        <f t="shared" si="80"/>
        <v>#DIV/0!</v>
      </c>
      <c r="W382" s="3" t="e">
        <f t="shared" si="74"/>
        <v>#DIV/0!</v>
      </c>
      <c r="X382" s="3" t="e">
        <f t="shared" si="75"/>
        <v>#DIV/0!</v>
      </c>
      <c r="Y382" s="11" t="e">
        <f t="shared" si="69"/>
        <v>#DIV/0!</v>
      </c>
      <c r="Z382" s="11" t="e">
        <f t="shared" si="70"/>
        <v>#DIV/0!</v>
      </c>
      <c r="AA382" s="11" t="e">
        <f t="shared" si="71"/>
        <v>#DIV/0!</v>
      </c>
      <c r="AB382" s="11" t="e">
        <f t="shared" si="72"/>
        <v>#DIV/0!</v>
      </c>
    </row>
    <row r="383" spans="1:28" x14ac:dyDescent="0.3">
      <c r="A383" s="6">
        <v>45487</v>
      </c>
      <c r="O383" s="76" t="e">
        <f t="shared" si="73"/>
        <v>#DIV/0!</v>
      </c>
      <c r="P383" s="35">
        <f t="shared" si="76"/>
        <v>0</v>
      </c>
      <c r="Q383" s="78" t="e">
        <f t="shared" si="77"/>
        <v>#DIV/0!</v>
      </c>
      <c r="R383" s="76" t="e">
        <f t="shared" si="78"/>
        <v>#DIV/0!</v>
      </c>
      <c r="S383" s="76" t="e">
        <f t="shared" si="79"/>
        <v>#DIV/0!</v>
      </c>
      <c r="T383" s="76" t="e">
        <f t="shared" si="80"/>
        <v>#DIV/0!</v>
      </c>
      <c r="W383" s="3" t="e">
        <f t="shared" si="74"/>
        <v>#DIV/0!</v>
      </c>
      <c r="X383" s="3" t="e">
        <f t="shared" si="75"/>
        <v>#DIV/0!</v>
      </c>
      <c r="Y383" s="11" t="e">
        <f t="shared" si="69"/>
        <v>#DIV/0!</v>
      </c>
      <c r="Z383" s="11" t="e">
        <f t="shared" si="70"/>
        <v>#DIV/0!</v>
      </c>
      <c r="AA383" s="11" t="e">
        <f t="shared" si="71"/>
        <v>#DIV/0!</v>
      </c>
      <c r="AB383" s="11" t="e">
        <f t="shared" si="72"/>
        <v>#DIV/0!</v>
      </c>
    </row>
    <row r="384" spans="1:28" x14ac:dyDescent="0.3">
      <c r="A384" s="6">
        <v>45488</v>
      </c>
      <c r="O384" s="76" t="e">
        <f t="shared" si="73"/>
        <v>#DIV/0!</v>
      </c>
      <c r="P384" s="35">
        <f t="shared" si="76"/>
        <v>0</v>
      </c>
      <c r="Q384" s="78" t="e">
        <f t="shared" si="77"/>
        <v>#DIV/0!</v>
      </c>
      <c r="R384" s="76" t="e">
        <f t="shared" si="78"/>
        <v>#DIV/0!</v>
      </c>
      <c r="S384" s="76" t="e">
        <f t="shared" si="79"/>
        <v>#DIV/0!</v>
      </c>
      <c r="T384" s="76" t="e">
        <f t="shared" si="80"/>
        <v>#DIV/0!</v>
      </c>
      <c r="W384" s="3" t="e">
        <f t="shared" si="74"/>
        <v>#DIV/0!</v>
      </c>
      <c r="X384" s="3" t="e">
        <f t="shared" si="75"/>
        <v>#DIV/0!</v>
      </c>
      <c r="Y384" s="11" t="e">
        <f t="shared" si="69"/>
        <v>#DIV/0!</v>
      </c>
      <c r="Z384" s="11" t="e">
        <f t="shared" si="70"/>
        <v>#DIV/0!</v>
      </c>
      <c r="AA384" s="11" t="e">
        <f t="shared" si="71"/>
        <v>#DIV/0!</v>
      </c>
      <c r="AB384" s="11" t="e">
        <f t="shared" si="72"/>
        <v>#DIV/0!</v>
      </c>
    </row>
    <row r="385" spans="1:28" x14ac:dyDescent="0.3">
      <c r="A385" s="6">
        <v>45489</v>
      </c>
      <c r="O385" s="76" t="e">
        <f t="shared" si="73"/>
        <v>#DIV/0!</v>
      </c>
      <c r="P385" s="35">
        <f t="shared" si="76"/>
        <v>0</v>
      </c>
      <c r="Q385" s="78" t="e">
        <f t="shared" si="77"/>
        <v>#DIV/0!</v>
      </c>
      <c r="R385" s="76" t="e">
        <f t="shared" si="78"/>
        <v>#DIV/0!</v>
      </c>
      <c r="S385" s="76" t="e">
        <f t="shared" si="79"/>
        <v>#DIV/0!</v>
      </c>
      <c r="T385" s="76" t="e">
        <f t="shared" si="80"/>
        <v>#DIV/0!</v>
      </c>
      <c r="W385" s="3" t="e">
        <f t="shared" si="74"/>
        <v>#DIV/0!</v>
      </c>
      <c r="X385" s="3" t="e">
        <f t="shared" si="75"/>
        <v>#DIV/0!</v>
      </c>
      <c r="Y385" s="11" t="e">
        <f t="shared" si="69"/>
        <v>#DIV/0!</v>
      </c>
      <c r="Z385" s="11" t="e">
        <f t="shared" si="70"/>
        <v>#DIV/0!</v>
      </c>
      <c r="AA385" s="11" t="e">
        <f t="shared" si="71"/>
        <v>#DIV/0!</v>
      </c>
      <c r="AB385" s="11" t="e">
        <f t="shared" si="72"/>
        <v>#DIV/0!</v>
      </c>
    </row>
    <row r="386" spans="1:28" x14ac:dyDescent="0.3">
      <c r="A386" s="6">
        <v>45490</v>
      </c>
      <c r="O386" s="76" t="e">
        <f t="shared" si="73"/>
        <v>#DIV/0!</v>
      </c>
      <c r="P386" s="35">
        <f t="shared" si="76"/>
        <v>0</v>
      </c>
      <c r="Q386" s="78" t="e">
        <f t="shared" si="77"/>
        <v>#DIV/0!</v>
      </c>
      <c r="R386" s="76" t="e">
        <f t="shared" si="78"/>
        <v>#DIV/0!</v>
      </c>
      <c r="S386" s="76" t="e">
        <f t="shared" si="79"/>
        <v>#DIV/0!</v>
      </c>
      <c r="T386" s="76" t="e">
        <f t="shared" si="80"/>
        <v>#DIV/0!</v>
      </c>
      <c r="W386" s="3" t="e">
        <f t="shared" si="74"/>
        <v>#DIV/0!</v>
      </c>
      <c r="X386" s="3" t="e">
        <f t="shared" si="75"/>
        <v>#DIV/0!</v>
      </c>
      <c r="Y386" s="11" t="e">
        <f t="shared" si="69"/>
        <v>#DIV/0!</v>
      </c>
      <c r="Z386" s="11" t="e">
        <f t="shared" si="70"/>
        <v>#DIV/0!</v>
      </c>
      <c r="AA386" s="11" t="e">
        <f t="shared" si="71"/>
        <v>#DIV/0!</v>
      </c>
      <c r="AB386" s="11" t="e">
        <f t="shared" si="72"/>
        <v>#DIV/0!</v>
      </c>
    </row>
    <row r="387" spans="1:28" x14ac:dyDescent="0.3">
      <c r="A387" s="6">
        <v>45491</v>
      </c>
      <c r="P387" s="35">
        <f t="shared" si="76"/>
        <v>0</v>
      </c>
      <c r="Q387" s="78" t="e">
        <f t="shared" si="77"/>
        <v>#DIV/0!</v>
      </c>
      <c r="R387" s="76" t="e">
        <f t="shared" si="78"/>
        <v>#DIV/0!</v>
      </c>
      <c r="S387" s="76" t="e">
        <f t="shared" si="79"/>
        <v>#DIV/0!</v>
      </c>
      <c r="T387" s="76" t="e">
        <f t="shared" si="80"/>
        <v>#DIV/0!</v>
      </c>
      <c r="W387" s="3" t="e">
        <f t="shared" si="74"/>
        <v>#DIV/0!</v>
      </c>
      <c r="X387" s="3" t="e">
        <f t="shared" si="75"/>
        <v>#DIV/0!</v>
      </c>
      <c r="Y387" s="11" t="e">
        <f t="shared" ref="Y387:Y450" si="81">(W387*S387)/((X387-1)*T387)</f>
        <v>#DIV/0!</v>
      </c>
      <c r="Z387" s="11" t="e">
        <f t="shared" ref="Z387:Z450" si="82">U387/N387</f>
        <v>#DIV/0!</v>
      </c>
      <c r="AA387" s="11" t="e">
        <f t="shared" ref="AA387:AA450" si="83">Z387-V387</f>
        <v>#DIV/0!</v>
      </c>
      <c r="AB387" s="11" t="e">
        <f t="shared" ref="AB387:AB450" si="84">AA387/Y387</f>
        <v>#DIV/0!</v>
      </c>
    </row>
    <row r="388" spans="1:28" x14ac:dyDescent="0.3">
      <c r="A388" s="6">
        <v>45492</v>
      </c>
      <c r="P388" s="35">
        <f t="shared" si="76"/>
        <v>0</v>
      </c>
      <c r="Q388" s="78" t="e">
        <f t="shared" si="77"/>
        <v>#DIV/0!</v>
      </c>
      <c r="R388" s="76" t="e">
        <f t="shared" si="78"/>
        <v>#DIV/0!</v>
      </c>
      <c r="S388" s="76" t="e">
        <f t="shared" si="79"/>
        <v>#DIV/0!</v>
      </c>
      <c r="T388" s="76" t="e">
        <f t="shared" si="80"/>
        <v>#DIV/0!</v>
      </c>
      <c r="W388" s="3" t="e">
        <f t="shared" si="74"/>
        <v>#DIV/0!</v>
      </c>
      <c r="X388" s="3" t="e">
        <f t="shared" si="75"/>
        <v>#DIV/0!</v>
      </c>
      <c r="Y388" s="11" t="e">
        <f t="shared" si="81"/>
        <v>#DIV/0!</v>
      </c>
      <c r="Z388" s="11" t="e">
        <f t="shared" si="82"/>
        <v>#DIV/0!</v>
      </c>
      <c r="AA388" s="11" t="e">
        <f t="shared" si="83"/>
        <v>#DIV/0!</v>
      </c>
      <c r="AB388" s="11" t="e">
        <f t="shared" si="84"/>
        <v>#DIV/0!</v>
      </c>
    </row>
    <row r="389" spans="1:28" x14ac:dyDescent="0.3">
      <c r="A389" s="6">
        <v>45493</v>
      </c>
      <c r="P389" s="35">
        <f t="shared" si="76"/>
        <v>0</v>
      </c>
      <c r="Q389" s="78" t="e">
        <f t="shared" si="77"/>
        <v>#DIV/0!</v>
      </c>
      <c r="R389" s="76" t="e">
        <f t="shared" si="78"/>
        <v>#DIV/0!</v>
      </c>
      <c r="S389" s="76" t="e">
        <f t="shared" si="79"/>
        <v>#DIV/0!</v>
      </c>
      <c r="T389" s="76" t="e">
        <f t="shared" si="80"/>
        <v>#DIV/0!</v>
      </c>
      <c r="W389" s="3" t="e">
        <f t="shared" si="74"/>
        <v>#DIV/0!</v>
      </c>
      <c r="X389" s="3" t="e">
        <f t="shared" si="75"/>
        <v>#DIV/0!</v>
      </c>
      <c r="Y389" s="11" t="e">
        <f t="shared" si="81"/>
        <v>#DIV/0!</v>
      </c>
      <c r="Z389" s="11" t="e">
        <f t="shared" si="82"/>
        <v>#DIV/0!</v>
      </c>
      <c r="AA389" s="11" t="e">
        <f t="shared" si="83"/>
        <v>#DIV/0!</v>
      </c>
      <c r="AB389" s="11" t="e">
        <f t="shared" si="84"/>
        <v>#DIV/0!</v>
      </c>
    </row>
    <row r="390" spans="1:28" x14ac:dyDescent="0.3">
      <c r="A390" s="6">
        <v>45494</v>
      </c>
      <c r="P390" s="35">
        <f t="shared" si="76"/>
        <v>0</v>
      </c>
      <c r="Q390" s="78" t="e">
        <f t="shared" si="77"/>
        <v>#DIV/0!</v>
      </c>
      <c r="R390" s="76" t="e">
        <f t="shared" si="78"/>
        <v>#DIV/0!</v>
      </c>
      <c r="S390" s="76" t="e">
        <f t="shared" si="79"/>
        <v>#DIV/0!</v>
      </c>
      <c r="T390" s="76" t="e">
        <f t="shared" si="80"/>
        <v>#DIV/0!</v>
      </c>
      <c r="W390" s="3" t="e">
        <f t="shared" si="74"/>
        <v>#DIV/0!</v>
      </c>
      <c r="X390" s="3" t="e">
        <f t="shared" si="75"/>
        <v>#DIV/0!</v>
      </c>
      <c r="Y390" s="11" t="e">
        <f t="shared" si="81"/>
        <v>#DIV/0!</v>
      </c>
      <c r="Z390" s="11" t="e">
        <f t="shared" si="82"/>
        <v>#DIV/0!</v>
      </c>
      <c r="AA390" s="11" t="e">
        <f t="shared" si="83"/>
        <v>#DIV/0!</v>
      </c>
      <c r="AB390" s="11" t="e">
        <f t="shared" si="84"/>
        <v>#DIV/0!</v>
      </c>
    </row>
    <row r="391" spans="1:28" x14ac:dyDescent="0.3">
      <c r="A391" s="6">
        <v>45495</v>
      </c>
      <c r="P391" s="35">
        <f t="shared" si="76"/>
        <v>0</v>
      </c>
      <c r="Q391" s="78" t="e">
        <f t="shared" si="77"/>
        <v>#DIV/0!</v>
      </c>
      <c r="R391" s="76" t="e">
        <f t="shared" si="78"/>
        <v>#DIV/0!</v>
      </c>
      <c r="S391" s="76" t="e">
        <f t="shared" si="79"/>
        <v>#DIV/0!</v>
      </c>
      <c r="T391" s="76" t="e">
        <f t="shared" si="80"/>
        <v>#DIV/0!</v>
      </c>
      <c r="W391" s="3" t="e">
        <f t="shared" si="74"/>
        <v>#DIV/0!</v>
      </c>
      <c r="X391" s="3" t="e">
        <f t="shared" si="75"/>
        <v>#DIV/0!</v>
      </c>
      <c r="Y391" s="11" t="e">
        <f t="shared" si="81"/>
        <v>#DIV/0!</v>
      </c>
      <c r="Z391" s="11" t="e">
        <f t="shared" si="82"/>
        <v>#DIV/0!</v>
      </c>
      <c r="AA391" s="11" t="e">
        <f t="shared" si="83"/>
        <v>#DIV/0!</v>
      </c>
      <c r="AB391" s="11" t="e">
        <f t="shared" si="84"/>
        <v>#DIV/0!</v>
      </c>
    </row>
    <row r="392" spans="1:28" x14ac:dyDescent="0.3">
      <c r="A392" s="6">
        <v>45496</v>
      </c>
      <c r="P392" s="35">
        <f t="shared" si="76"/>
        <v>0</v>
      </c>
      <c r="Q392" s="78" t="e">
        <f t="shared" si="77"/>
        <v>#DIV/0!</v>
      </c>
      <c r="R392" s="76" t="e">
        <f t="shared" si="78"/>
        <v>#DIV/0!</v>
      </c>
      <c r="S392" s="76" t="e">
        <f t="shared" si="79"/>
        <v>#DIV/0!</v>
      </c>
      <c r="T392" s="76" t="e">
        <f t="shared" si="80"/>
        <v>#DIV/0!</v>
      </c>
      <c r="W392" s="3" t="e">
        <f t="shared" si="74"/>
        <v>#DIV/0!</v>
      </c>
      <c r="X392" s="3" t="e">
        <f t="shared" si="75"/>
        <v>#DIV/0!</v>
      </c>
      <c r="Y392" s="11" t="e">
        <f t="shared" si="81"/>
        <v>#DIV/0!</v>
      </c>
      <c r="Z392" s="11" t="e">
        <f t="shared" si="82"/>
        <v>#DIV/0!</v>
      </c>
      <c r="AA392" s="11" t="e">
        <f t="shared" si="83"/>
        <v>#DIV/0!</v>
      </c>
      <c r="AB392" s="11" t="e">
        <f t="shared" si="84"/>
        <v>#DIV/0!</v>
      </c>
    </row>
    <row r="393" spans="1:28" x14ac:dyDescent="0.3">
      <c r="A393" s="6">
        <v>45497</v>
      </c>
      <c r="P393" s="35">
        <f t="shared" si="76"/>
        <v>0</v>
      </c>
      <c r="Q393" s="78" t="e">
        <f t="shared" si="77"/>
        <v>#DIV/0!</v>
      </c>
      <c r="R393" s="76" t="e">
        <f t="shared" si="78"/>
        <v>#DIV/0!</v>
      </c>
      <c r="S393" s="76" t="e">
        <f t="shared" si="79"/>
        <v>#DIV/0!</v>
      </c>
      <c r="T393" s="76" t="e">
        <f t="shared" si="80"/>
        <v>#DIV/0!</v>
      </c>
      <c r="W393" s="3" t="e">
        <f t="shared" si="74"/>
        <v>#DIV/0!</v>
      </c>
      <c r="X393" s="3" t="e">
        <f t="shared" si="75"/>
        <v>#DIV/0!</v>
      </c>
      <c r="Y393" s="11" t="e">
        <f t="shared" si="81"/>
        <v>#DIV/0!</v>
      </c>
      <c r="Z393" s="11" t="e">
        <f t="shared" si="82"/>
        <v>#DIV/0!</v>
      </c>
      <c r="AA393" s="11" t="e">
        <f t="shared" si="83"/>
        <v>#DIV/0!</v>
      </c>
      <c r="AB393" s="11" t="e">
        <f t="shared" si="84"/>
        <v>#DIV/0!</v>
      </c>
    </row>
    <row r="394" spans="1:28" x14ac:dyDescent="0.3">
      <c r="A394" s="6">
        <v>45498</v>
      </c>
      <c r="P394" s="35">
        <f t="shared" si="76"/>
        <v>0</v>
      </c>
      <c r="Q394" s="78" t="e">
        <f t="shared" si="77"/>
        <v>#DIV/0!</v>
      </c>
      <c r="R394" s="76" t="e">
        <f t="shared" si="78"/>
        <v>#DIV/0!</v>
      </c>
      <c r="S394" s="76" t="e">
        <f t="shared" si="79"/>
        <v>#DIV/0!</v>
      </c>
      <c r="T394" s="76" t="e">
        <f t="shared" si="80"/>
        <v>#DIV/0!</v>
      </c>
      <c r="W394" s="3" t="e">
        <f t="shared" si="74"/>
        <v>#DIV/0!</v>
      </c>
      <c r="X394" s="3" t="e">
        <f t="shared" si="75"/>
        <v>#DIV/0!</v>
      </c>
      <c r="Y394" s="11" t="e">
        <f t="shared" si="81"/>
        <v>#DIV/0!</v>
      </c>
      <c r="Z394" s="11" t="e">
        <f t="shared" si="82"/>
        <v>#DIV/0!</v>
      </c>
      <c r="AA394" s="11" t="e">
        <f t="shared" si="83"/>
        <v>#DIV/0!</v>
      </c>
      <c r="AB394" s="11" t="e">
        <f t="shared" si="84"/>
        <v>#DIV/0!</v>
      </c>
    </row>
    <row r="395" spans="1:28" x14ac:dyDescent="0.3">
      <c r="A395" s="6">
        <v>45499</v>
      </c>
      <c r="P395" s="35">
        <f t="shared" si="76"/>
        <v>0</v>
      </c>
      <c r="Q395" s="78" t="e">
        <f t="shared" si="77"/>
        <v>#DIV/0!</v>
      </c>
      <c r="R395" s="76" t="e">
        <f t="shared" si="78"/>
        <v>#DIV/0!</v>
      </c>
      <c r="S395" s="76" t="e">
        <f t="shared" si="79"/>
        <v>#DIV/0!</v>
      </c>
      <c r="T395" s="76" t="e">
        <f t="shared" si="80"/>
        <v>#DIV/0!</v>
      </c>
      <c r="W395" s="3" t="e">
        <f t="shared" si="74"/>
        <v>#DIV/0!</v>
      </c>
      <c r="X395" s="3" t="e">
        <f t="shared" si="75"/>
        <v>#DIV/0!</v>
      </c>
      <c r="Y395" s="11" t="e">
        <f t="shared" si="81"/>
        <v>#DIV/0!</v>
      </c>
      <c r="Z395" s="11" t="e">
        <f t="shared" si="82"/>
        <v>#DIV/0!</v>
      </c>
      <c r="AA395" s="11" t="e">
        <f t="shared" si="83"/>
        <v>#DIV/0!</v>
      </c>
      <c r="AB395" s="11" t="e">
        <f t="shared" si="84"/>
        <v>#DIV/0!</v>
      </c>
    </row>
    <row r="396" spans="1:28" x14ac:dyDescent="0.3">
      <c r="A396" s="6">
        <v>45500</v>
      </c>
      <c r="P396" s="35">
        <f t="shared" si="76"/>
        <v>0</v>
      </c>
      <c r="Q396" s="78" t="e">
        <f t="shared" si="77"/>
        <v>#DIV/0!</v>
      </c>
      <c r="R396" s="76" t="e">
        <f t="shared" si="78"/>
        <v>#DIV/0!</v>
      </c>
      <c r="S396" s="76" t="e">
        <f t="shared" si="79"/>
        <v>#DIV/0!</v>
      </c>
      <c r="T396" s="76" t="e">
        <f t="shared" si="80"/>
        <v>#DIV/0!</v>
      </c>
      <c r="W396" s="3" t="e">
        <f t="shared" si="74"/>
        <v>#DIV/0!</v>
      </c>
      <c r="X396" s="3" t="e">
        <f t="shared" si="75"/>
        <v>#DIV/0!</v>
      </c>
      <c r="Y396" s="11" t="e">
        <f t="shared" si="81"/>
        <v>#DIV/0!</v>
      </c>
      <c r="Z396" s="11" t="e">
        <f t="shared" si="82"/>
        <v>#DIV/0!</v>
      </c>
      <c r="AA396" s="11" t="e">
        <f t="shared" si="83"/>
        <v>#DIV/0!</v>
      </c>
      <c r="AB396" s="11" t="e">
        <f t="shared" si="84"/>
        <v>#DIV/0!</v>
      </c>
    </row>
    <row r="397" spans="1:28" x14ac:dyDescent="0.3">
      <c r="A397" s="6">
        <v>45501</v>
      </c>
      <c r="P397" s="35">
        <f t="shared" si="76"/>
        <v>0</v>
      </c>
      <c r="Q397" s="78" t="e">
        <f t="shared" si="77"/>
        <v>#DIV/0!</v>
      </c>
      <c r="R397" s="76" t="e">
        <f t="shared" si="78"/>
        <v>#DIV/0!</v>
      </c>
      <c r="S397" s="76" t="e">
        <f t="shared" si="79"/>
        <v>#DIV/0!</v>
      </c>
      <c r="T397" s="76" t="e">
        <f t="shared" si="80"/>
        <v>#DIV/0!</v>
      </c>
      <c r="W397" s="3" t="e">
        <f t="shared" si="74"/>
        <v>#DIV/0!</v>
      </c>
      <c r="X397" s="3" t="e">
        <f t="shared" si="75"/>
        <v>#DIV/0!</v>
      </c>
      <c r="Y397" s="11" t="e">
        <f t="shared" si="81"/>
        <v>#DIV/0!</v>
      </c>
      <c r="Z397" s="11" t="e">
        <f t="shared" si="82"/>
        <v>#DIV/0!</v>
      </c>
      <c r="AA397" s="11" t="e">
        <f t="shared" si="83"/>
        <v>#DIV/0!</v>
      </c>
      <c r="AB397" s="11" t="e">
        <f t="shared" si="84"/>
        <v>#DIV/0!</v>
      </c>
    </row>
    <row r="398" spans="1:28" x14ac:dyDescent="0.3">
      <c r="A398" s="6">
        <v>45502</v>
      </c>
      <c r="P398" s="35">
        <f t="shared" si="76"/>
        <v>0</v>
      </c>
      <c r="Q398" s="78" t="e">
        <f t="shared" si="77"/>
        <v>#DIV/0!</v>
      </c>
      <c r="R398" s="76" t="e">
        <f t="shared" si="78"/>
        <v>#DIV/0!</v>
      </c>
      <c r="S398" s="76" t="e">
        <f t="shared" si="79"/>
        <v>#DIV/0!</v>
      </c>
      <c r="T398" s="76" t="e">
        <f t="shared" si="80"/>
        <v>#DIV/0!</v>
      </c>
      <c r="W398" s="3" t="e">
        <f t="shared" si="74"/>
        <v>#DIV/0!</v>
      </c>
      <c r="X398" s="3" t="e">
        <f t="shared" si="75"/>
        <v>#DIV/0!</v>
      </c>
      <c r="Y398" s="11" t="e">
        <f t="shared" si="81"/>
        <v>#DIV/0!</v>
      </c>
      <c r="Z398" s="11" t="e">
        <f t="shared" si="82"/>
        <v>#DIV/0!</v>
      </c>
      <c r="AA398" s="11" t="e">
        <f t="shared" si="83"/>
        <v>#DIV/0!</v>
      </c>
      <c r="AB398" s="11" t="e">
        <f t="shared" si="84"/>
        <v>#DIV/0!</v>
      </c>
    </row>
    <row r="399" spans="1:28" x14ac:dyDescent="0.3">
      <c r="A399" s="6">
        <v>45503</v>
      </c>
      <c r="P399" s="35">
        <f t="shared" si="76"/>
        <v>0</v>
      </c>
      <c r="Q399" s="78" t="e">
        <f t="shared" si="77"/>
        <v>#DIV/0!</v>
      </c>
      <c r="R399" s="76" t="e">
        <f t="shared" si="78"/>
        <v>#DIV/0!</v>
      </c>
      <c r="S399" s="76" t="e">
        <f t="shared" si="79"/>
        <v>#DIV/0!</v>
      </c>
      <c r="T399" s="76" t="e">
        <f t="shared" si="80"/>
        <v>#DIV/0!</v>
      </c>
      <c r="W399" s="3" t="e">
        <f t="shared" si="74"/>
        <v>#DIV/0!</v>
      </c>
      <c r="X399" s="3" t="e">
        <f t="shared" si="75"/>
        <v>#DIV/0!</v>
      </c>
      <c r="Y399" s="11" t="e">
        <f t="shared" si="81"/>
        <v>#DIV/0!</v>
      </c>
      <c r="Z399" s="11" t="e">
        <f t="shared" si="82"/>
        <v>#DIV/0!</v>
      </c>
      <c r="AA399" s="11" t="e">
        <f t="shared" si="83"/>
        <v>#DIV/0!</v>
      </c>
      <c r="AB399" s="11" t="e">
        <f t="shared" si="84"/>
        <v>#DIV/0!</v>
      </c>
    </row>
    <row r="400" spans="1:28" x14ac:dyDescent="0.3">
      <c r="A400" s="6">
        <v>45504</v>
      </c>
      <c r="P400" s="35">
        <f t="shared" si="76"/>
        <v>0</v>
      </c>
      <c r="Q400" s="78" t="e">
        <f t="shared" si="77"/>
        <v>#DIV/0!</v>
      </c>
      <c r="R400" s="76" t="e">
        <f t="shared" si="78"/>
        <v>#DIV/0!</v>
      </c>
      <c r="S400" s="76" t="e">
        <f t="shared" si="79"/>
        <v>#DIV/0!</v>
      </c>
      <c r="T400" s="76" t="e">
        <f t="shared" si="80"/>
        <v>#DIV/0!</v>
      </c>
      <c r="W400" s="3" t="e">
        <f t="shared" si="74"/>
        <v>#DIV/0!</v>
      </c>
      <c r="X400" s="3" t="e">
        <f t="shared" si="75"/>
        <v>#DIV/0!</v>
      </c>
      <c r="Y400" s="11" t="e">
        <f t="shared" si="81"/>
        <v>#DIV/0!</v>
      </c>
      <c r="Z400" s="11" t="e">
        <f t="shared" si="82"/>
        <v>#DIV/0!</v>
      </c>
      <c r="AA400" s="11" t="e">
        <f t="shared" si="83"/>
        <v>#DIV/0!</v>
      </c>
      <c r="AB400" s="11" t="e">
        <f t="shared" si="84"/>
        <v>#DIV/0!</v>
      </c>
    </row>
    <row r="401" spans="1:28" x14ac:dyDescent="0.3">
      <c r="A401" s="6">
        <v>45505</v>
      </c>
      <c r="P401" s="35">
        <f t="shared" si="76"/>
        <v>0</v>
      </c>
      <c r="Q401" s="78" t="e">
        <f t="shared" si="77"/>
        <v>#DIV/0!</v>
      </c>
      <c r="R401" s="76" t="e">
        <f t="shared" si="78"/>
        <v>#DIV/0!</v>
      </c>
      <c r="S401" s="76" t="e">
        <f t="shared" si="79"/>
        <v>#DIV/0!</v>
      </c>
      <c r="T401" s="76" t="e">
        <f t="shared" si="80"/>
        <v>#DIV/0!</v>
      </c>
      <c r="W401" s="3" t="e">
        <f t="shared" si="74"/>
        <v>#DIV/0!</v>
      </c>
      <c r="X401" s="3" t="e">
        <f t="shared" si="75"/>
        <v>#DIV/0!</v>
      </c>
      <c r="Y401" s="11" t="e">
        <f t="shared" si="81"/>
        <v>#DIV/0!</v>
      </c>
      <c r="Z401" s="11" t="e">
        <f t="shared" si="82"/>
        <v>#DIV/0!</v>
      </c>
      <c r="AA401" s="11" t="e">
        <f t="shared" si="83"/>
        <v>#DIV/0!</v>
      </c>
      <c r="AB401" s="11" t="e">
        <f t="shared" si="84"/>
        <v>#DIV/0!</v>
      </c>
    </row>
    <row r="402" spans="1:28" x14ac:dyDescent="0.3">
      <c r="A402" s="6">
        <v>45506</v>
      </c>
      <c r="P402" s="35">
        <f t="shared" si="76"/>
        <v>0</v>
      </c>
      <c r="Q402" s="78" t="e">
        <f t="shared" si="77"/>
        <v>#DIV/0!</v>
      </c>
      <c r="R402" s="76" t="e">
        <f t="shared" si="78"/>
        <v>#DIV/0!</v>
      </c>
      <c r="S402" s="76" t="e">
        <f t="shared" si="79"/>
        <v>#DIV/0!</v>
      </c>
      <c r="T402" s="76" t="e">
        <f t="shared" si="80"/>
        <v>#DIV/0!</v>
      </c>
      <c r="W402" s="3" t="e">
        <f t="shared" si="74"/>
        <v>#DIV/0!</v>
      </c>
      <c r="X402" s="3" t="e">
        <f t="shared" si="75"/>
        <v>#DIV/0!</v>
      </c>
      <c r="Y402" s="11" t="e">
        <f t="shared" si="81"/>
        <v>#DIV/0!</v>
      </c>
      <c r="Z402" s="11" t="e">
        <f t="shared" si="82"/>
        <v>#DIV/0!</v>
      </c>
      <c r="AA402" s="11" t="e">
        <f t="shared" si="83"/>
        <v>#DIV/0!</v>
      </c>
      <c r="AB402" s="11" t="e">
        <f t="shared" si="84"/>
        <v>#DIV/0!</v>
      </c>
    </row>
    <row r="403" spans="1:28" x14ac:dyDescent="0.3">
      <c r="A403" s="6">
        <v>45507</v>
      </c>
      <c r="P403" s="35">
        <f t="shared" si="76"/>
        <v>0</v>
      </c>
      <c r="Q403" s="78" t="e">
        <f t="shared" si="77"/>
        <v>#DIV/0!</v>
      </c>
      <c r="R403" s="76" t="e">
        <f t="shared" si="78"/>
        <v>#DIV/0!</v>
      </c>
      <c r="S403" s="76" t="e">
        <f t="shared" si="79"/>
        <v>#DIV/0!</v>
      </c>
      <c r="T403" s="76" t="e">
        <f t="shared" si="80"/>
        <v>#DIV/0!</v>
      </c>
      <c r="W403" s="3" t="e">
        <f t="shared" si="74"/>
        <v>#DIV/0!</v>
      </c>
      <c r="X403" s="3" t="e">
        <f t="shared" si="75"/>
        <v>#DIV/0!</v>
      </c>
      <c r="Y403" s="11" t="e">
        <f t="shared" si="81"/>
        <v>#DIV/0!</v>
      </c>
      <c r="Z403" s="11" t="e">
        <f t="shared" si="82"/>
        <v>#DIV/0!</v>
      </c>
      <c r="AA403" s="11" t="e">
        <f t="shared" si="83"/>
        <v>#DIV/0!</v>
      </c>
      <c r="AB403" s="11" t="e">
        <f t="shared" si="84"/>
        <v>#DIV/0!</v>
      </c>
    </row>
    <row r="404" spans="1:28" x14ac:dyDescent="0.3">
      <c r="A404" s="6">
        <v>45508</v>
      </c>
      <c r="P404" s="35">
        <f t="shared" si="76"/>
        <v>0</v>
      </c>
      <c r="Q404" s="78" t="e">
        <f t="shared" si="77"/>
        <v>#DIV/0!</v>
      </c>
      <c r="R404" s="76" t="e">
        <f t="shared" si="78"/>
        <v>#DIV/0!</v>
      </c>
      <c r="S404" s="76" t="e">
        <f t="shared" si="79"/>
        <v>#DIV/0!</v>
      </c>
      <c r="T404" s="76" t="e">
        <f t="shared" si="80"/>
        <v>#DIV/0!</v>
      </c>
      <c r="W404" s="3" t="e">
        <f t="shared" si="74"/>
        <v>#DIV/0!</v>
      </c>
      <c r="X404" s="3" t="e">
        <f t="shared" si="75"/>
        <v>#DIV/0!</v>
      </c>
      <c r="Y404" s="11" t="e">
        <f t="shared" si="81"/>
        <v>#DIV/0!</v>
      </c>
      <c r="Z404" s="11" t="e">
        <f t="shared" si="82"/>
        <v>#DIV/0!</v>
      </c>
      <c r="AA404" s="11" t="e">
        <f t="shared" si="83"/>
        <v>#DIV/0!</v>
      </c>
      <c r="AB404" s="11" t="e">
        <f t="shared" si="84"/>
        <v>#DIV/0!</v>
      </c>
    </row>
    <row r="405" spans="1:28" x14ac:dyDescent="0.3">
      <c r="A405" s="6">
        <v>45509</v>
      </c>
      <c r="P405" s="35">
        <f t="shared" si="76"/>
        <v>0</v>
      </c>
      <c r="Q405" s="78" t="e">
        <f t="shared" si="77"/>
        <v>#DIV/0!</v>
      </c>
      <c r="R405" s="76" t="e">
        <f t="shared" si="78"/>
        <v>#DIV/0!</v>
      </c>
      <c r="S405" s="76" t="e">
        <f t="shared" si="79"/>
        <v>#DIV/0!</v>
      </c>
      <c r="T405" s="76" t="e">
        <f t="shared" si="80"/>
        <v>#DIV/0!</v>
      </c>
      <c r="W405" s="3" t="e">
        <f t="shared" si="74"/>
        <v>#DIV/0!</v>
      </c>
      <c r="X405" s="3" t="e">
        <f t="shared" si="75"/>
        <v>#DIV/0!</v>
      </c>
      <c r="Y405" s="11" t="e">
        <f t="shared" si="81"/>
        <v>#DIV/0!</v>
      </c>
      <c r="Z405" s="11" t="e">
        <f t="shared" si="82"/>
        <v>#DIV/0!</v>
      </c>
      <c r="AA405" s="11" t="e">
        <f t="shared" si="83"/>
        <v>#DIV/0!</v>
      </c>
      <c r="AB405" s="11" t="e">
        <f t="shared" si="84"/>
        <v>#DIV/0!</v>
      </c>
    </row>
    <row r="406" spans="1:28" x14ac:dyDescent="0.3">
      <c r="A406" s="6">
        <v>45510</v>
      </c>
      <c r="P406" s="35">
        <f t="shared" si="76"/>
        <v>0</v>
      </c>
      <c r="Q406" s="78" t="e">
        <f t="shared" si="77"/>
        <v>#DIV/0!</v>
      </c>
      <c r="R406" s="76" t="e">
        <f t="shared" si="78"/>
        <v>#DIV/0!</v>
      </c>
      <c r="S406" s="76" t="e">
        <f t="shared" si="79"/>
        <v>#DIV/0!</v>
      </c>
      <c r="T406" s="76" t="e">
        <f t="shared" si="80"/>
        <v>#DIV/0!</v>
      </c>
      <c r="W406" s="3" t="e">
        <f t="shared" si="74"/>
        <v>#DIV/0!</v>
      </c>
      <c r="X406" s="3" t="e">
        <f t="shared" si="75"/>
        <v>#DIV/0!</v>
      </c>
      <c r="Y406" s="11" t="e">
        <f t="shared" si="81"/>
        <v>#DIV/0!</v>
      </c>
      <c r="Z406" s="11" t="e">
        <f t="shared" si="82"/>
        <v>#DIV/0!</v>
      </c>
      <c r="AA406" s="11" t="e">
        <f t="shared" si="83"/>
        <v>#DIV/0!</v>
      </c>
      <c r="AB406" s="11" t="e">
        <f t="shared" si="84"/>
        <v>#DIV/0!</v>
      </c>
    </row>
    <row r="407" spans="1:28" x14ac:dyDescent="0.3">
      <c r="A407" s="6">
        <v>45511</v>
      </c>
      <c r="P407" s="35">
        <f t="shared" si="76"/>
        <v>0</v>
      </c>
      <c r="Q407" s="78" t="e">
        <f t="shared" si="77"/>
        <v>#DIV/0!</v>
      </c>
      <c r="R407" s="76" t="e">
        <f t="shared" si="78"/>
        <v>#DIV/0!</v>
      </c>
      <c r="S407" s="76" t="e">
        <f t="shared" si="79"/>
        <v>#DIV/0!</v>
      </c>
      <c r="T407" s="76" t="e">
        <f t="shared" si="80"/>
        <v>#DIV/0!</v>
      </c>
      <c r="W407" s="3" t="e">
        <f t="shared" si="74"/>
        <v>#DIV/0!</v>
      </c>
      <c r="X407" s="3" t="e">
        <f t="shared" si="75"/>
        <v>#DIV/0!</v>
      </c>
      <c r="Y407" s="11" t="e">
        <f t="shared" si="81"/>
        <v>#DIV/0!</v>
      </c>
      <c r="Z407" s="11" t="e">
        <f t="shared" si="82"/>
        <v>#DIV/0!</v>
      </c>
      <c r="AA407" s="11" t="e">
        <f t="shared" si="83"/>
        <v>#DIV/0!</v>
      </c>
      <c r="AB407" s="11" t="e">
        <f t="shared" si="84"/>
        <v>#DIV/0!</v>
      </c>
    </row>
    <row r="408" spans="1:28" x14ac:dyDescent="0.3">
      <c r="A408" s="6">
        <v>45512</v>
      </c>
      <c r="P408" s="35">
        <f t="shared" si="76"/>
        <v>0</v>
      </c>
      <c r="Q408" s="78" t="e">
        <f t="shared" si="77"/>
        <v>#DIV/0!</v>
      </c>
      <c r="R408" s="76" t="e">
        <f t="shared" si="78"/>
        <v>#DIV/0!</v>
      </c>
      <c r="S408" s="76" t="e">
        <f t="shared" si="79"/>
        <v>#DIV/0!</v>
      </c>
      <c r="T408" s="76" t="e">
        <f t="shared" si="80"/>
        <v>#DIV/0!</v>
      </c>
      <c r="W408" s="3" t="e">
        <f t="shared" si="74"/>
        <v>#DIV/0!</v>
      </c>
      <c r="X408" s="3" t="e">
        <f t="shared" si="75"/>
        <v>#DIV/0!</v>
      </c>
      <c r="Y408" s="11" t="e">
        <f t="shared" si="81"/>
        <v>#DIV/0!</v>
      </c>
      <c r="Z408" s="11" t="e">
        <f t="shared" si="82"/>
        <v>#DIV/0!</v>
      </c>
      <c r="AA408" s="11" t="e">
        <f t="shared" si="83"/>
        <v>#DIV/0!</v>
      </c>
      <c r="AB408" s="11" t="e">
        <f t="shared" si="84"/>
        <v>#DIV/0!</v>
      </c>
    </row>
    <row r="409" spans="1:28" x14ac:dyDescent="0.3">
      <c r="A409" s="6">
        <v>45513</v>
      </c>
      <c r="P409" s="35">
        <f t="shared" si="76"/>
        <v>0</v>
      </c>
      <c r="Q409" s="78" t="e">
        <f t="shared" si="77"/>
        <v>#DIV/0!</v>
      </c>
      <c r="R409" s="76" t="e">
        <f t="shared" si="78"/>
        <v>#DIV/0!</v>
      </c>
      <c r="S409" s="76" t="e">
        <f t="shared" si="79"/>
        <v>#DIV/0!</v>
      </c>
      <c r="T409" s="76" t="e">
        <f t="shared" si="80"/>
        <v>#DIV/0!</v>
      </c>
      <c r="W409" s="3" t="e">
        <f t="shared" si="74"/>
        <v>#DIV/0!</v>
      </c>
      <c r="X409" s="3" t="e">
        <f t="shared" si="75"/>
        <v>#DIV/0!</v>
      </c>
      <c r="Y409" s="11" t="e">
        <f t="shared" si="81"/>
        <v>#DIV/0!</v>
      </c>
      <c r="Z409" s="11" t="e">
        <f t="shared" si="82"/>
        <v>#DIV/0!</v>
      </c>
      <c r="AA409" s="11" t="e">
        <f t="shared" si="83"/>
        <v>#DIV/0!</v>
      </c>
      <c r="AB409" s="11" t="e">
        <f t="shared" si="84"/>
        <v>#DIV/0!</v>
      </c>
    </row>
    <row r="410" spans="1:28" x14ac:dyDescent="0.3">
      <c r="A410" s="6">
        <v>45514</v>
      </c>
      <c r="P410" s="35">
        <f t="shared" si="76"/>
        <v>0</v>
      </c>
      <c r="Q410" s="78" t="e">
        <f t="shared" si="77"/>
        <v>#DIV/0!</v>
      </c>
      <c r="R410" s="76" t="e">
        <f t="shared" si="78"/>
        <v>#DIV/0!</v>
      </c>
      <c r="S410" s="76" t="e">
        <f t="shared" si="79"/>
        <v>#DIV/0!</v>
      </c>
      <c r="T410" s="76" t="e">
        <f t="shared" si="80"/>
        <v>#DIV/0!</v>
      </c>
      <c r="W410" s="3" t="e">
        <f t="shared" si="74"/>
        <v>#DIV/0!</v>
      </c>
      <c r="X410" s="3" t="e">
        <f t="shared" si="75"/>
        <v>#DIV/0!</v>
      </c>
      <c r="Y410" s="11" t="e">
        <f t="shared" si="81"/>
        <v>#DIV/0!</v>
      </c>
      <c r="Z410" s="11" t="e">
        <f t="shared" si="82"/>
        <v>#DIV/0!</v>
      </c>
      <c r="AA410" s="11" t="e">
        <f t="shared" si="83"/>
        <v>#DIV/0!</v>
      </c>
      <c r="AB410" s="11" t="e">
        <f t="shared" si="84"/>
        <v>#DIV/0!</v>
      </c>
    </row>
    <row r="411" spans="1:28" x14ac:dyDescent="0.3">
      <c r="A411" s="6">
        <v>45515</v>
      </c>
      <c r="P411" s="35">
        <f t="shared" si="76"/>
        <v>0</v>
      </c>
      <c r="Q411" s="78" t="e">
        <f t="shared" si="77"/>
        <v>#DIV/0!</v>
      </c>
      <c r="R411" s="76" t="e">
        <f t="shared" si="78"/>
        <v>#DIV/0!</v>
      </c>
      <c r="S411" s="76" t="e">
        <f t="shared" si="79"/>
        <v>#DIV/0!</v>
      </c>
      <c r="T411" s="76" t="e">
        <f t="shared" si="80"/>
        <v>#DIV/0!</v>
      </c>
      <c r="W411" s="3" t="e">
        <f t="shared" si="74"/>
        <v>#DIV/0!</v>
      </c>
      <c r="X411" s="3" t="e">
        <f t="shared" si="75"/>
        <v>#DIV/0!</v>
      </c>
      <c r="Y411" s="11" t="e">
        <f t="shared" si="81"/>
        <v>#DIV/0!</v>
      </c>
      <c r="Z411" s="11" t="e">
        <f t="shared" si="82"/>
        <v>#DIV/0!</v>
      </c>
      <c r="AA411" s="11" t="e">
        <f t="shared" si="83"/>
        <v>#DIV/0!</v>
      </c>
      <c r="AB411" s="11" t="e">
        <f t="shared" si="84"/>
        <v>#DIV/0!</v>
      </c>
    </row>
    <row r="412" spans="1:28" x14ac:dyDescent="0.3">
      <c r="A412" s="6">
        <v>45516</v>
      </c>
      <c r="P412" s="35">
        <f t="shared" si="76"/>
        <v>0</v>
      </c>
      <c r="Q412" s="78" t="e">
        <f t="shared" si="77"/>
        <v>#DIV/0!</v>
      </c>
      <c r="R412" s="76" t="e">
        <f t="shared" si="78"/>
        <v>#DIV/0!</v>
      </c>
      <c r="S412" s="76" t="e">
        <f t="shared" si="79"/>
        <v>#DIV/0!</v>
      </c>
      <c r="T412" s="76" t="e">
        <f t="shared" si="80"/>
        <v>#DIV/0!</v>
      </c>
      <c r="W412" s="3" t="e">
        <f t="shared" si="74"/>
        <v>#DIV/0!</v>
      </c>
      <c r="X412" s="3" t="e">
        <f t="shared" si="75"/>
        <v>#DIV/0!</v>
      </c>
      <c r="Y412" s="11" t="e">
        <f t="shared" si="81"/>
        <v>#DIV/0!</v>
      </c>
      <c r="Z412" s="11" t="e">
        <f t="shared" si="82"/>
        <v>#DIV/0!</v>
      </c>
      <c r="AA412" s="11" t="e">
        <f t="shared" si="83"/>
        <v>#DIV/0!</v>
      </c>
      <c r="AB412" s="11" t="e">
        <f t="shared" si="84"/>
        <v>#DIV/0!</v>
      </c>
    </row>
    <row r="413" spans="1:28" x14ac:dyDescent="0.3">
      <c r="A413" s="6">
        <v>45517</v>
      </c>
      <c r="P413" s="35">
        <f t="shared" si="76"/>
        <v>0</v>
      </c>
      <c r="Q413" s="78" t="e">
        <f t="shared" si="77"/>
        <v>#DIV/0!</v>
      </c>
      <c r="R413" s="76" t="e">
        <f t="shared" si="78"/>
        <v>#DIV/0!</v>
      </c>
      <c r="S413" s="76" t="e">
        <f t="shared" si="79"/>
        <v>#DIV/0!</v>
      </c>
      <c r="T413" s="76" t="e">
        <f t="shared" si="80"/>
        <v>#DIV/0!</v>
      </c>
      <c r="W413" s="3" t="e">
        <f t="shared" si="74"/>
        <v>#DIV/0!</v>
      </c>
      <c r="X413" s="3" t="e">
        <f t="shared" si="75"/>
        <v>#DIV/0!</v>
      </c>
      <c r="Y413" s="11" t="e">
        <f t="shared" si="81"/>
        <v>#DIV/0!</v>
      </c>
      <c r="Z413" s="11" t="e">
        <f t="shared" si="82"/>
        <v>#DIV/0!</v>
      </c>
      <c r="AA413" s="11" t="e">
        <f t="shared" si="83"/>
        <v>#DIV/0!</v>
      </c>
      <c r="AB413" s="11" t="e">
        <f t="shared" si="84"/>
        <v>#DIV/0!</v>
      </c>
    </row>
    <row r="414" spans="1:28" x14ac:dyDescent="0.3">
      <c r="A414" s="6">
        <v>45518</v>
      </c>
      <c r="P414" s="35">
        <f t="shared" si="76"/>
        <v>0</v>
      </c>
      <c r="Q414" s="78" t="e">
        <f t="shared" si="77"/>
        <v>#DIV/0!</v>
      </c>
      <c r="R414" s="76" t="e">
        <f t="shared" si="78"/>
        <v>#DIV/0!</v>
      </c>
      <c r="S414" s="76" t="e">
        <f t="shared" si="79"/>
        <v>#DIV/0!</v>
      </c>
      <c r="T414" s="76" t="e">
        <f t="shared" si="80"/>
        <v>#DIV/0!</v>
      </c>
      <c r="W414" s="3" t="e">
        <f t="shared" si="74"/>
        <v>#DIV/0!</v>
      </c>
      <c r="X414" s="3" t="e">
        <f t="shared" si="75"/>
        <v>#DIV/0!</v>
      </c>
      <c r="Y414" s="11" t="e">
        <f t="shared" si="81"/>
        <v>#DIV/0!</v>
      </c>
      <c r="Z414" s="11" t="e">
        <f t="shared" si="82"/>
        <v>#DIV/0!</v>
      </c>
      <c r="AA414" s="11" t="e">
        <f t="shared" si="83"/>
        <v>#DIV/0!</v>
      </c>
      <c r="AB414" s="11" t="e">
        <f t="shared" si="84"/>
        <v>#DIV/0!</v>
      </c>
    </row>
    <row r="415" spans="1:28" x14ac:dyDescent="0.3">
      <c r="A415" s="6">
        <v>45519</v>
      </c>
      <c r="P415" s="35">
        <f t="shared" si="76"/>
        <v>0</v>
      </c>
      <c r="Q415" s="78" t="e">
        <f t="shared" si="77"/>
        <v>#DIV/0!</v>
      </c>
      <c r="R415" s="76" t="e">
        <f t="shared" si="78"/>
        <v>#DIV/0!</v>
      </c>
      <c r="S415" s="76" t="e">
        <f t="shared" si="79"/>
        <v>#DIV/0!</v>
      </c>
      <c r="T415" s="76" t="e">
        <f t="shared" si="80"/>
        <v>#DIV/0!</v>
      </c>
      <c r="W415" s="3" t="e">
        <f t="shared" si="74"/>
        <v>#DIV/0!</v>
      </c>
      <c r="X415" s="3" t="e">
        <f t="shared" si="75"/>
        <v>#DIV/0!</v>
      </c>
      <c r="Y415" s="11" t="e">
        <f t="shared" si="81"/>
        <v>#DIV/0!</v>
      </c>
      <c r="Z415" s="11" t="e">
        <f t="shared" si="82"/>
        <v>#DIV/0!</v>
      </c>
      <c r="AA415" s="11" t="e">
        <f t="shared" si="83"/>
        <v>#DIV/0!</v>
      </c>
      <c r="AB415" s="11" t="e">
        <f t="shared" si="84"/>
        <v>#DIV/0!</v>
      </c>
    </row>
    <row r="416" spans="1:28" x14ac:dyDescent="0.3">
      <c r="A416" s="6">
        <v>45520</v>
      </c>
      <c r="P416" s="35">
        <f t="shared" si="76"/>
        <v>0</v>
      </c>
      <c r="Q416" s="78" t="e">
        <f t="shared" si="77"/>
        <v>#DIV/0!</v>
      </c>
      <c r="R416" s="76" t="e">
        <f t="shared" si="78"/>
        <v>#DIV/0!</v>
      </c>
      <c r="S416" s="76" t="e">
        <f t="shared" si="79"/>
        <v>#DIV/0!</v>
      </c>
      <c r="T416" s="76" t="e">
        <f t="shared" si="80"/>
        <v>#DIV/0!</v>
      </c>
      <c r="W416" s="3" t="e">
        <f t="shared" si="74"/>
        <v>#DIV/0!</v>
      </c>
      <c r="X416" s="3" t="e">
        <f t="shared" si="75"/>
        <v>#DIV/0!</v>
      </c>
      <c r="Y416" s="11" t="e">
        <f t="shared" si="81"/>
        <v>#DIV/0!</v>
      </c>
      <c r="Z416" s="11" t="e">
        <f t="shared" si="82"/>
        <v>#DIV/0!</v>
      </c>
      <c r="AA416" s="11" t="e">
        <f t="shared" si="83"/>
        <v>#DIV/0!</v>
      </c>
      <c r="AB416" s="11" t="e">
        <f t="shared" si="84"/>
        <v>#DIV/0!</v>
      </c>
    </row>
    <row r="417" spans="1:28" x14ac:dyDescent="0.3">
      <c r="A417" s="6">
        <v>45521</v>
      </c>
      <c r="P417" s="35">
        <f t="shared" si="76"/>
        <v>0</v>
      </c>
      <c r="Q417" s="78" t="e">
        <f t="shared" si="77"/>
        <v>#DIV/0!</v>
      </c>
      <c r="R417" s="76" t="e">
        <f t="shared" si="78"/>
        <v>#DIV/0!</v>
      </c>
      <c r="S417" s="76" t="e">
        <f t="shared" si="79"/>
        <v>#DIV/0!</v>
      </c>
      <c r="T417" s="76" t="e">
        <f t="shared" si="80"/>
        <v>#DIV/0!</v>
      </c>
      <c r="W417" s="3" t="e">
        <f t="shared" si="74"/>
        <v>#DIV/0!</v>
      </c>
      <c r="X417" s="3" t="e">
        <f t="shared" si="75"/>
        <v>#DIV/0!</v>
      </c>
      <c r="Y417" s="11" t="e">
        <f t="shared" si="81"/>
        <v>#DIV/0!</v>
      </c>
      <c r="Z417" s="11" t="e">
        <f t="shared" si="82"/>
        <v>#DIV/0!</v>
      </c>
      <c r="AA417" s="11" t="e">
        <f t="shared" si="83"/>
        <v>#DIV/0!</v>
      </c>
      <c r="AB417" s="11" t="e">
        <f t="shared" si="84"/>
        <v>#DIV/0!</v>
      </c>
    </row>
    <row r="418" spans="1:28" x14ac:dyDescent="0.3">
      <c r="A418" s="6">
        <v>45522</v>
      </c>
      <c r="P418" s="35">
        <f t="shared" si="76"/>
        <v>0</v>
      </c>
      <c r="Q418" s="78" t="e">
        <f t="shared" si="77"/>
        <v>#DIV/0!</v>
      </c>
      <c r="R418" s="76" t="e">
        <f t="shared" si="78"/>
        <v>#DIV/0!</v>
      </c>
      <c r="S418" s="76" t="e">
        <f t="shared" si="79"/>
        <v>#DIV/0!</v>
      </c>
      <c r="T418" s="76" t="e">
        <f t="shared" si="80"/>
        <v>#DIV/0!</v>
      </c>
      <c r="W418" s="3" t="e">
        <f t="shared" si="74"/>
        <v>#DIV/0!</v>
      </c>
      <c r="X418" s="3" t="e">
        <f t="shared" si="75"/>
        <v>#DIV/0!</v>
      </c>
      <c r="Y418" s="11" t="e">
        <f t="shared" si="81"/>
        <v>#DIV/0!</v>
      </c>
      <c r="Z418" s="11" t="e">
        <f t="shared" si="82"/>
        <v>#DIV/0!</v>
      </c>
      <c r="AA418" s="11" t="e">
        <f t="shared" si="83"/>
        <v>#DIV/0!</v>
      </c>
      <c r="AB418" s="11" t="e">
        <f t="shared" si="84"/>
        <v>#DIV/0!</v>
      </c>
    </row>
    <row r="419" spans="1:28" x14ac:dyDescent="0.3">
      <c r="A419" s="6">
        <v>45523</v>
      </c>
      <c r="P419" s="35">
        <f t="shared" si="76"/>
        <v>0</v>
      </c>
      <c r="Q419" s="78" t="e">
        <f t="shared" si="77"/>
        <v>#DIV/0!</v>
      </c>
      <c r="R419" s="76" t="e">
        <f t="shared" si="78"/>
        <v>#DIV/0!</v>
      </c>
      <c r="S419" s="76" t="e">
        <f t="shared" si="79"/>
        <v>#DIV/0!</v>
      </c>
      <c r="T419" s="76" t="e">
        <f t="shared" si="80"/>
        <v>#DIV/0!</v>
      </c>
      <c r="W419" s="3" t="e">
        <f t="shared" si="74"/>
        <v>#DIV/0!</v>
      </c>
      <c r="X419" s="3" t="e">
        <f t="shared" si="75"/>
        <v>#DIV/0!</v>
      </c>
      <c r="Y419" s="11" t="e">
        <f t="shared" si="81"/>
        <v>#DIV/0!</v>
      </c>
      <c r="Z419" s="11" t="e">
        <f t="shared" si="82"/>
        <v>#DIV/0!</v>
      </c>
      <c r="AA419" s="11" t="e">
        <f t="shared" si="83"/>
        <v>#DIV/0!</v>
      </c>
      <c r="AB419" s="11" t="e">
        <f t="shared" si="84"/>
        <v>#DIV/0!</v>
      </c>
    </row>
    <row r="420" spans="1:28" x14ac:dyDescent="0.3">
      <c r="A420" s="6">
        <v>45524</v>
      </c>
      <c r="P420" s="35">
        <f t="shared" si="76"/>
        <v>0</v>
      </c>
      <c r="Q420" s="78" t="e">
        <f t="shared" si="77"/>
        <v>#DIV/0!</v>
      </c>
      <c r="R420" s="76" t="e">
        <f t="shared" si="78"/>
        <v>#DIV/0!</v>
      </c>
      <c r="S420" s="76" t="e">
        <f t="shared" si="79"/>
        <v>#DIV/0!</v>
      </c>
      <c r="T420" s="76" t="e">
        <f t="shared" si="80"/>
        <v>#DIV/0!</v>
      </c>
      <c r="W420" s="3" t="e">
        <f t="shared" si="74"/>
        <v>#DIV/0!</v>
      </c>
      <c r="X420" s="3" t="e">
        <f t="shared" si="75"/>
        <v>#DIV/0!</v>
      </c>
      <c r="Y420" s="11" t="e">
        <f t="shared" si="81"/>
        <v>#DIV/0!</v>
      </c>
      <c r="Z420" s="11" t="e">
        <f t="shared" si="82"/>
        <v>#DIV/0!</v>
      </c>
      <c r="AA420" s="11" t="e">
        <f t="shared" si="83"/>
        <v>#DIV/0!</v>
      </c>
      <c r="AB420" s="11" t="e">
        <f t="shared" si="84"/>
        <v>#DIV/0!</v>
      </c>
    </row>
    <row r="421" spans="1:28" x14ac:dyDescent="0.3">
      <c r="A421" s="6">
        <v>45525</v>
      </c>
      <c r="P421" s="35">
        <f t="shared" si="76"/>
        <v>0</v>
      </c>
      <c r="Q421" s="78" t="e">
        <f t="shared" si="77"/>
        <v>#DIV/0!</v>
      </c>
      <c r="R421" s="76" t="e">
        <f t="shared" si="78"/>
        <v>#DIV/0!</v>
      </c>
      <c r="S421" s="76" t="e">
        <f t="shared" si="79"/>
        <v>#DIV/0!</v>
      </c>
      <c r="T421" s="76" t="e">
        <f t="shared" si="80"/>
        <v>#DIV/0!</v>
      </c>
      <c r="W421" s="3" t="e">
        <f t="shared" si="74"/>
        <v>#DIV/0!</v>
      </c>
      <c r="X421" s="3" t="e">
        <f t="shared" si="75"/>
        <v>#DIV/0!</v>
      </c>
      <c r="Y421" s="11" t="e">
        <f t="shared" si="81"/>
        <v>#DIV/0!</v>
      </c>
      <c r="Z421" s="11" t="e">
        <f t="shared" si="82"/>
        <v>#DIV/0!</v>
      </c>
      <c r="AA421" s="11" t="e">
        <f t="shared" si="83"/>
        <v>#DIV/0!</v>
      </c>
      <c r="AB421" s="11" t="e">
        <f t="shared" si="84"/>
        <v>#DIV/0!</v>
      </c>
    </row>
    <row r="422" spans="1:28" x14ac:dyDescent="0.3">
      <c r="A422" s="6">
        <v>45526</v>
      </c>
      <c r="P422" s="35">
        <f t="shared" si="76"/>
        <v>0</v>
      </c>
      <c r="Q422" s="78" t="e">
        <f t="shared" si="77"/>
        <v>#DIV/0!</v>
      </c>
      <c r="R422" s="76" t="e">
        <f t="shared" si="78"/>
        <v>#DIV/0!</v>
      </c>
      <c r="S422" s="76" t="e">
        <f t="shared" si="79"/>
        <v>#DIV/0!</v>
      </c>
      <c r="T422" s="76" t="e">
        <f t="shared" si="80"/>
        <v>#DIV/0!</v>
      </c>
      <c r="W422" s="3" t="e">
        <f t="shared" si="74"/>
        <v>#DIV/0!</v>
      </c>
      <c r="X422" s="3" t="e">
        <f t="shared" si="75"/>
        <v>#DIV/0!</v>
      </c>
      <c r="Y422" s="11" t="e">
        <f t="shared" si="81"/>
        <v>#DIV/0!</v>
      </c>
      <c r="Z422" s="11" t="e">
        <f t="shared" si="82"/>
        <v>#DIV/0!</v>
      </c>
      <c r="AA422" s="11" t="e">
        <f t="shared" si="83"/>
        <v>#DIV/0!</v>
      </c>
      <c r="AB422" s="11" t="e">
        <f t="shared" si="84"/>
        <v>#DIV/0!</v>
      </c>
    </row>
    <row r="423" spans="1:28" x14ac:dyDescent="0.3">
      <c r="A423" s="6">
        <v>45527</v>
      </c>
      <c r="P423" s="35">
        <f t="shared" si="76"/>
        <v>0</v>
      </c>
      <c r="Q423" s="78" t="e">
        <f t="shared" si="77"/>
        <v>#DIV/0!</v>
      </c>
      <c r="R423" s="76" t="e">
        <f t="shared" si="78"/>
        <v>#DIV/0!</v>
      </c>
      <c r="S423" s="76" t="e">
        <f t="shared" si="79"/>
        <v>#DIV/0!</v>
      </c>
      <c r="T423" s="76" t="e">
        <f t="shared" si="80"/>
        <v>#DIV/0!</v>
      </c>
      <c r="W423" s="3" t="e">
        <f t="shared" ref="W423:W448" si="85">(E423/E422-1)/(I423/I422-1)</f>
        <v>#DIV/0!</v>
      </c>
      <c r="X423" s="3" t="e">
        <f t="shared" ref="X423:X448" si="86">(F423/F422-1)/(I423/I422-1)</f>
        <v>#DIV/0!</v>
      </c>
      <c r="Y423" s="11" t="e">
        <f t="shared" si="81"/>
        <v>#DIV/0!</v>
      </c>
      <c r="Z423" s="11" t="e">
        <f t="shared" si="82"/>
        <v>#DIV/0!</v>
      </c>
      <c r="AA423" s="11" t="e">
        <f t="shared" si="83"/>
        <v>#DIV/0!</v>
      </c>
      <c r="AB423" s="11" t="e">
        <f t="shared" si="84"/>
        <v>#DIV/0!</v>
      </c>
    </row>
    <row r="424" spans="1:28" x14ac:dyDescent="0.3">
      <c r="A424" s="6">
        <v>45528</v>
      </c>
      <c r="P424" s="35">
        <f t="shared" si="76"/>
        <v>0</v>
      </c>
      <c r="Q424" s="78" t="e">
        <f t="shared" si="77"/>
        <v>#DIV/0!</v>
      </c>
      <c r="R424" s="76" t="e">
        <f t="shared" si="78"/>
        <v>#DIV/0!</v>
      </c>
      <c r="S424" s="76" t="e">
        <f t="shared" si="79"/>
        <v>#DIV/0!</v>
      </c>
      <c r="T424" s="76" t="e">
        <f t="shared" si="80"/>
        <v>#DIV/0!</v>
      </c>
      <c r="W424" s="3" t="e">
        <f t="shared" si="85"/>
        <v>#DIV/0!</v>
      </c>
      <c r="X424" s="3" t="e">
        <f t="shared" si="86"/>
        <v>#DIV/0!</v>
      </c>
      <c r="Y424" s="11" t="e">
        <f t="shared" si="81"/>
        <v>#DIV/0!</v>
      </c>
      <c r="Z424" s="11" t="e">
        <f t="shared" si="82"/>
        <v>#DIV/0!</v>
      </c>
      <c r="AA424" s="11" t="e">
        <f t="shared" si="83"/>
        <v>#DIV/0!</v>
      </c>
      <c r="AB424" s="11" t="e">
        <f t="shared" si="84"/>
        <v>#DIV/0!</v>
      </c>
    </row>
    <row r="425" spans="1:28" x14ac:dyDescent="0.3">
      <c r="A425" s="6">
        <v>45529</v>
      </c>
      <c r="P425" s="35">
        <f t="shared" si="76"/>
        <v>0</v>
      </c>
      <c r="Q425" s="78" t="e">
        <f t="shared" si="77"/>
        <v>#DIV/0!</v>
      </c>
      <c r="R425" s="76" t="e">
        <f t="shared" si="78"/>
        <v>#DIV/0!</v>
      </c>
      <c r="S425" s="76" t="e">
        <f t="shared" si="79"/>
        <v>#DIV/0!</v>
      </c>
      <c r="T425" s="76" t="e">
        <f t="shared" si="80"/>
        <v>#DIV/0!</v>
      </c>
      <c r="W425" s="3" t="e">
        <f t="shared" si="85"/>
        <v>#DIV/0!</v>
      </c>
      <c r="X425" s="3" t="e">
        <f t="shared" si="86"/>
        <v>#DIV/0!</v>
      </c>
      <c r="Y425" s="11" t="e">
        <f t="shared" si="81"/>
        <v>#DIV/0!</v>
      </c>
      <c r="Z425" s="11" t="e">
        <f t="shared" si="82"/>
        <v>#DIV/0!</v>
      </c>
      <c r="AA425" s="11" t="e">
        <f t="shared" si="83"/>
        <v>#DIV/0!</v>
      </c>
      <c r="AB425" s="11" t="e">
        <f t="shared" si="84"/>
        <v>#DIV/0!</v>
      </c>
    </row>
    <row r="426" spans="1:28" x14ac:dyDescent="0.3">
      <c r="A426" s="6">
        <v>45530</v>
      </c>
      <c r="P426" s="35">
        <f t="shared" si="76"/>
        <v>0</v>
      </c>
      <c r="Q426" s="78" t="e">
        <f t="shared" si="77"/>
        <v>#DIV/0!</v>
      </c>
      <c r="R426" s="76" t="e">
        <f t="shared" si="78"/>
        <v>#DIV/0!</v>
      </c>
      <c r="S426" s="76" t="e">
        <f t="shared" si="79"/>
        <v>#DIV/0!</v>
      </c>
      <c r="T426" s="76" t="e">
        <f t="shared" si="80"/>
        <v>#DIV/0!</v>
      </c>
      <c r="W426" s="3" t="e">
        <f t="shared" si="85"/>
        <v>#DIV/0!</v>
      </c>
      <c r="X426" s="3" t="e">
        <f t="shared" si="86"/>
        <v>#DIV/0!</v>
      </c>
      <c r="Y426" s="11" t="e">
        <f t="shared" si="81"/>
        <v>#DIV/0!</v>
      </c>
      <c r="Z426" s="11" t="e">
        <f t="shared" si="82"/>
        <v>#DIV/0!</v>
      </c>
      <c r="AA426" s="11" t="e">
        <f t="shared" si="83"/>
        <v>#DIV/0!</v>
      </c>
      <c r="AB426" s="11" t="e">
        <f t="shared" si="84"/>
        <v>#DIV/0!</v>
      </c>
    </row>
    <row r="427" spans="1:28" x14ac:dyDescent="0.3">
      <c r="A427" s="6">
        <v>45531</v>
      </c>
      <c r="P427" s="35">
        <f t="shared" si="76"/>
        <v>0</v>
      </c>
      <c r="Q427" s="78" t="e">
        <f t="shared" si="77"/>
        <v>#DIV/0!</v>
      </c>
      <c r="R427" s="76" t="e">
        <f t="shared" si="78"/>
        <v>#DIV/0!</v>
      </c>
      <c r="S427" s="76" t="e">
        <f t="shared" si="79"/>
        <v>#DIV/0!</v>
      </c>
      <c r="T427" s="76" t="e">
        <f t="shared" si="80"/>
        <v>#DIV/0!</v>
      </c>
      <c r="W427" s="3" t="e">
        <f t="shared" si="85"/>
        <v>#DIV/0!</v>
      </c>
      <c r="X427" s="3" t="e">
        <f t="shared" si="86"/>
        <v>#DIV/0!</v>
      </c>
      <c r="Y427" s="11" t="e">
        <f t="shared" si="81"/>
        <v>#DIV/0!</v>
      </c>
      <c r="Z427" s="11" t="e">
        <f t="shared" si="82"/>
        <v>#DIV/0!</v>
      </c>
      <c r="AA427" s="11" t="e">
        <f t="shared" si="83"/>
        <v>#DIV/0!</v>
      </c>
      <c r="AB427" s="11" t="e">
        <f t="shared" si="84"/>
        <v>#DIV/0!</v>
      </c>
    </row>
    <row r="428" spans="1:28" x14ac:dyDescent="0.3">
      <c r="A428" s="6">
        <v>45532</v>
      </c>
      <c r="P428" s="35">
        <f t="shared" si="76"/>
        <v>0</v>
      </c>
      <c r="Q428" s="78" t="e">
        <f t="shared" si="77"/>
        <v>#DIV/0!</v>
      </c>
      <c r="R428" s="76" t="e">
        <f t="shared" si="78"/>
        <v>#DIV/0!</v>
      </c>
      <c r="S428" s="76" t="e">
        <f t="shared" si="79"/>
        <v>#DIV/0!</v>
      </c>
      <c r="T428" s="76" t="e">
        <f t="shared" si="80"/>
        <v>#DIV/0!</v>
      </c>
      <c r="W428" s="3" t="e">
        <f t="shared" si="85"/>
        <v>#DIV/0!</v>
      </c>
      <c r="X428" s="3" t="e">
        <f t="shared" si="86"/>
        <v>#DIV/0!</v>
      </c>
      <c r="Y428" s="11" t="e">
        <f t="shared" si="81"/>
        <v>#DIV/0!</v>
      </c>
      <c r="Z428" s="11" t="e">
        <f t="shared" si="82"/>
        <v>#DIV/0!</v>
      </c>
      <c r="AA428" s="11" t="e">
        <f t="shared" si="83"/>
        <v>#DIV/0!</v>
      </c>
      <c r="AB428" s="11" t="e">
        <f t="shared" si="84"/>
        <v>#DIV/0!</v>
      </c>
    </row>
    <row r="429" spans="1:28" x14ac:dyDescent="0.3">
      <c r="A429" s="6">
        <v>45533</v>
      </c>
      <c r="P429" s="35">
        <f t="shared" si="76"/>
        <v>0</v>
      </c>
      <c r="Q429" s="78" t="e">
        <f t="shared" si="77"/>
        <v>#DIV/0!</v>
      </c>
      <c r="R429" s="76" t="e">
        <f t="shared" si="78"/>
        <v>#DIV/0!</v>
      </c>
      <c r="S429" s="76" t="e">
        <f t="shared" si="79"/>
        <v>#DIV/0!</v>
      </c>
      <c r="T429" s="76" t="e">
        <f t="shared" si="80"/>
        <v>#DIV/0!</v>
      </c>
      <c r="W429" s="3" t="e">
        <f t="shared" si="85"/>
        <v>#DIV/0!</v>
      </c>
      <c r="X429" s="3" t="e">
        <f t="shared" si="86"/>
        <v>#DIV/0!</v>
      </c>
      <c r="Y429" s="11" t="e">
        <f t="shared" si="81"/>
        <v>#DIV/0!</v>
      </c>
      <c r="Z429" s="11" t="e">
        <f t="shared" si="82"/>
        <v>#DIV/0!</v>
      </c>
      <c r="AA429" s="11" t="e">
        <f t="shared" si="83"/>
        <v>#DIV/0!</v>
      </c>
      <c r="AB429" s="11" t="e">
        <f t="shared" si="84"/>
        <v>#DIV/0!</v>
      </c>
    </row>
    <row r="430" spans="1:28" x14ac:dyDescent="0.3">
      <c r="A430" s="6">
        <v>45534</v>
      </c>
      <c r="P430" s="35">
        <f t="shared" si="76"/>
        <v>0</v>
      </c>
      <c r="Q430" s="78" t="e">
        <f t="shared" si="77"/>
        <v>#DIV/0!</v>
      </c>
      <c r="R430" s="76" t="e">
        <f t="shared" si="78"/>
        <v>#DIV/0!</v>
      </c>
      <c r="S430" s="76" t="e">
        <f t="shared" si="79"/>
        <v>#DIV/0!</v>
      </c>
      <c r="T430" s="76" t="e">
        <f t="shared" si="80"/>
        <v>#DIV/0!</v>
      </c>
      <c r="W430" s="3" t="e">
        <f t="shared" si="85"/>
        <v>#DIV/0!</v>
      </c>
      <c r="X430" s="3" t="e">
        <f t="shared" si="86"/>
        <v>#DIV/0!</v>
      </c>
      <c r="Y430" s="11" t="e">
        <f t="shared" si="81"/>
        <v>#DIV/0!</v>
      </c>
      <c r="Z430" s="11" t="e">
        <f t="shared" si="82"/>
        <v>#DIV/0!</v>
      </c>
      <c r="AA430" s="11" t="e">
        <f t="shared" si="83"/>
        <v>#DIV/0!</v>
      </c>
      <c r="AB430" s="11" t="e">
        <f t="shared" si="84"/>
        <v>#DIV/0!</v>
      </c>
    </row>
    <row r="431" spans="1:28" x14ac:dyDescent="0.3">
      <c r="A431" s="6">
        <v>45535</v>
      </c>
      <c r="P431" s="35">
        <f t="shared" si="76"/>
        <v>0</v>
      </c>
      <c r="Q431" s="78" t="e">
        <f t="shared" si="77"/>
        <v>#DIV/0!</v>
      </c>
      <c r="R431" s="76" t="e">
        <f t="shared" si="78"/>
        <v>#DIV/0!</v>
      </c>
      <c r="S431" s="76" t="e">
        <f t="shared" si="79"/>
        <v>#DIV/0!</v>
      </c>
      <c r="T431" s="76" t="e">
        <f t="shared" si="80"/>
        <v>#DIV/0!</v>
      </c>
      <c r="W431" s="3" t="e">
        <f t="shared" si="85"/>
        <v>#DIV/0!</v>
      </c>
      <c r="X431" s="3" t="e">
        <f t="shared" si="86"/>
        <v>#DIV/0!</v>
      </c>
      <c r="Y431" s="11" t="e">
        <f t="shared" si="81"/>
        <v>#DIV/0!</v>
      </c>
      <c r="Z431" s="11" t="e">
        <f t="shared" si="82"/>
        <v>#DIV/0!</v>
      </c>
      <c r="AA431" s="11" t="e">
        <f t="shared" si="83"/>
        <v>#DIV/0!</v>
      </c>
      <c r="AB431" s="11" t="e">
        <f t="shared" si="84"/>
        <v>#DIV/0!</v>
      </c>
    </row>
    <row r="432" spans="1:28" x14ac:dyDescent="0.3">
      <c r="A432" s="6">
        <v>45536</v>
      </c>
      <c r="P432" s="35">
        <f t="shared" si="76"/>
        <v>0</v>
      </c>
      <c r="Q432" s="78" t="e">
        <f t="shared" si="77"/>
        <v>#DIV/0!</v>
      </c>
      <c r="R432" s="76" t="e">
        <f t="shared" si="78"/>
        <v>#DIV/0!</v>
      </c>
      <c r="S432" s="76" t="e">
        <f t="shared" si="79"/>
        <v>#DIV/0!</v>
      </c>
      <c r="T432" s="76" t="e">
        <f t="shared" si="80"/>
        <v>#DIV/0!</v>
      </c>
      <c r="W432" s="3" t="e">
        <f t="shared" si="85"/>
        <v>#DIV/0!</v>
      </c>
      <c r="X432" s="3" t="e">
        <f t="shared" si="86"/>
        <v>#DIV/0!</v>
      </c>
      <c r="Y432" s="11" t="e">
        <f t="shared" si="81"/>
        <v>#DIV/0!</v>
      </c>
      <c r="Z432" s="11" t="e">
        <f t="shared" si="82"/>
        <v>#DIV/0!</v>
      </c>
      <c r="AA432" s="11" t="e">
        <f t="shared" si="83"/>
        <v>#DIV/0!</v>
      </c>
      <c r="AB432" s="11" t="e">
        <f t="shared" si="84"/>
        <v>#DIV/0!</v>
      </c>
    </row>
    <row r="433" spans="1:28" x14ac:dyDescent="0.3">
      <c r="A433" s="6">
        <v>45537</v>
      </c>
      <c r="P433" s="35">
        <f t="shared" si="76"/>
        <v>0</v>
      </c>
      <c r="Q433" s="78" t="e">
        <f t="shared" si="77"/>
        <v>#DIV/0!</v>
      </c>
      <c r="R433" s="76" t="e">
        <f t="shared" si="78"/>
        <v>#DIV/0!</v>
      </c>
      <c r="S433" s="76" t="e">
        <f t="shared" si="79"/>
        <v>#DIV/0!</v>
      </c>
      <c r="T433" s="76" t="e">
        <f t="shared" si="80"/>
        <v>#DIV/0!</v>
      </c>
      <c r="W433" s="3" t="e">
        <f t="shared" si="85"/>
        <v>#DIV/0!</v>
      </c>
      <c r="X433" s="3" t="e">
        <f t="shared" si="86"/>
        <v>#DIV/0!</v>
      </c>
      <c r="Y433" s="11" t="e">
        <f t="shared" si="81"/>
        <v>#DIV/0!</v>
      </c>
      <c r="Z433" s="11" t="e">
        <f t="shared" si="82"/>
        <v>#DIV/0!</v>
      </c>
      <c r="AA433" s="11" t="e">
        <f t="shared" si="83"/>
        <v>#DIV/0!</v>
      </c>
      <c r="AB433" s="11" t="e">
        <f t="shared" si="84"/>
        <v>#DIV/0!</v>
      </c>
    </row>
    <row r="434" spans="1:28" x14ac:dyDescent="0.3">
      <c r="A434" s="6">
        <v>45538</v>
      </c>
      <c r="P434" s="35">
        <f t="shared" si="76"/>
        <v>0</v>
      </c>
      <c r="Q434" s="78" t="e">
        <f t="shared" si="77"/>
        <v>#DIV/0!</v>
      </c>
      <c r="R434" s="76" t="e">
        <f t="shared" si="78"/>
        <v>#DIV/0!</v>
      </c>
      <c r="S434" s="76" t="e">
        <f t="shared" si="79"/>
        <v>#DIV/0!</v>
      </c>
      <c r="T434" s="76" t="e">
        <f t="shared" si="80"/>
        <v>#DIV/0!</v>
      </c>
      <c r="W434" s="3" t="e">
        <f t="shared" si="85"/>
        <v>#DIV/0!</v>
      </c>
      <c r="X434" s="3" t="e">
        <f t="shared" si="86"/>
        <v>#DIV/0!</v>
      </c>
      <c r="Y434" s="11" t="e">
        <f t="shared" si="81"/>
        <v>#DIV/0!</v>
      </c>
      <c r="Z434" s="11" t="e">
        <f t="shared" si="82"/>
        <v>#DIV/0!</v>
      </c>
      <c r="AA434" s="11" t="e">
        <f t="shared" si="83"/>
        <v>#DIV/0!</v>
      </c>
      <c r="AB434" s="11" t="e">
        <f t="shared" si="84"/>
        <v>#DIV/0!</v>
      </c>
    </row>
    <row r="435" spans="1:28" x14ac:dyDescent="0.3">
      <c r="A435" s="6">
        <v>45539</v>
      </c>
      <c r="P435" s="35">
        <f t="shared" si="76"/>
        <v>0</v>
      </c>
      <c r="Q435" s="78" t="e">
        <f t="shared" si="77"/>
        <v>#DIV/0!</v>
      </c>
      <c r="R435" s="76" t="e">
        <f t="shared" si="78"/>
        <v>#DIV/0!</v>
      </c>
      <c r="S435" s="76" t="e">
        <f t="shared" si="79"/>
        <v>#DIV/0!</v>
      </c>
      <c r="T435" s="76" t="e">
        <f t="shared" si="80"/>
        <v>#DIV/0!</v>
      </c>
      <c r="W435" s="3" t="e">
        <f t="shared" si="85"/>
        <v>#DIV/0!</v>
      </c>
      <c r="X435" s="3" t="e">
        <f t="shared" si="86"/>
        <v>#DIV/0!</v>
      </c>
      <c r="Y435" s="11" t="e">
        <f t="shared" si="81"/>
        <v>#DIV/0!</v>
      </c>
      <c r="Z435" s="11" t="e">
        <f t="shared" si="82"/>
        <v>#DIV/0!</v>
      </c>
      <c r="AA435" s="11" t="e">
        <f t="shared" si="83"/>
        <v>#DIV/0!</v>
      </c>
      <c r="AB435" s="11" t="e">
        <f t="shared" si="84"/>
        <v>#DIV/0!</v>
      </c>
    </row>
    <row r="436" spans="1:28" x14ac:dyDescent="0.3">
      <c r="A436" s="6">
        <v>45540</v>
      </c>
      <c r="P436" s="35">
        <f t="shared" si="76"/>
        <v>0</v>
      </c>
      <c r="Q436" s="78" t="e">
        <f t="shared" si="77"/>
        <v>#DIV/0!</v>
      </c>
      <c r="R436" s="76" t="e">
        <f t="shared" si="78"/>
        <v>#DIV/0!</v>
      </c>
      <c r="S436" s="76" t="e">
        <f t="shared" si="79"/>
        <v>#DIV/0!</v>
      </c>
      <c r="T436" s="76" t="e">
        <f t="shared" si="80"/>
        <v>#DIV/0!</v>
      </c>
      <c r="W436" s="3" t="e">
        <f t="shared" si="85"/>
        <v>#DIV/0!</v>
      </c>
      <c r="X436" s="3" t="e">
        <f t="shared" si="86"/>
        <v>#DIV/0!</v>
      </c>
      <c r="Y436" s="11" t="e">
        <f t="shared" si="81"/>
        <v>#DIV/0!</v>
      </c>
      <c r="Z436" s="11" t="e">
        <f t="shared" si="82"/>
        <v>#DIV/0!</v>
      </c>
      <c r="AA436" s="11" t="e">
        <f t="shared" si="83"/>
        <v>#DIV/0!</v>
      </c>
      <c r="AB436" s="11" t="e">
        <f t="shared" si="84"/>
        <v>#DIV/0!</v>
      </c>
    </row>
    <row r="437" spans="1:28" x14ac:dyDescent="0.3">
      <c r="A437" s="6">
        <v>45541</v>
      </c>
      <c r="P437" s="35">
        <f t="shared" si="76"/>
        <v>0</v>
      </c>
      <c r="Q437" s="78" t="e">
        <f t="shared" si="77"/>
        <v>#DIV/0!</v>
      </c>
      <c r="R437" s="76" t="e">
        <f t="shared" si="78"/>
        <v>#DIV/0!</v>
      </c>
      <c r="S437" s="76" t="e">
        <f t="shared" si="79"/>
        <v>#DIV/0!</v>
      </c>
      <c r="T437" s="76" t="e">
        <f t="shared" si="80"/>
        <v>#DIV/0!</v>
      </c>
      <c r="W437" s="3" t="e">
        <f t="shared" si="85"/>
        <v>#DIV/0!</v>
      </c>
      <c r="X437" s="3" t="e">
        <f t="shared" si="86"/>
        <v>#DIV/0!</v>
      </c>
      <c r="Y437" s="11" t="e">
        <f t="shared" si="81"/>
        <v>#DIV/0!</v>
      </c>
      <c r="Z437" s="11" t="e">
        <f t="shared" si="82"/>
        <v>#DIV/0!</v>
      </c>
      <c r="AA437" s="11" t="e">
        <f t="shared" si="83"/>
        <v>#DIV/0!</v>
      </c>
      <c r="AB437" s="11" t="e">
        <f t="shared" si="84"/>
        <v>#DIV/0!</v>
      </c>
    </row>
    <row r="438" spans="1:28" x14ac:dyDescent="0.3">
      <c r="A438" s="6">
        <v>45542</v>
      </c>
      <c r="P438" s="35">
        <f t="shared" si="76"/>
        <v>0</v>
      </c>
      <c r="Q438" s="78" t="e">
        <f t="shared" si="77"/>
        <v>#DIV/0!</v>
      </c>
      <c r="R438" s="76" t="e">
        <f t="shared" si="78"/>
        <v>#DIV/0!</v>
      </c>
      <c r="S438" s="76" t="e">
        <f t="shared" si="79"/>
        <v>#DIV/0!</v>
      </c>
      <c r="T438" s="76" t="e">
        <f t="shared" si="80"/>
        <v>#DIV/0!</v>
      </c>
      <c r="W438" s="3" t="e">
        <f t="shared" si="85"/>
        <v>#DIV/0!</v>
      </c>
      <c r="X438" s="3" t="e">
        <f t="shared" si="86"/>
        <v>#DIV/0!</v>
      </c>
      <c r="Y438" s="11" t="e">
        <f t="shared" si="81"/>
        <v>#DIV/0!</v>
      </c>
      <c r="Z438" s="11" t="e">
        <f t="shared" si="82"/>
        <v>#DIV/0!</v>
      </c>
      <c r="AA438" s="11" t="e">
        <f t="shared" si="83"/>
        <v>#DIV/0!</v>
      </c>
      <c r="AB438" s="11" t="e">
        <f t="shared" si="84"/>
        <v>#DIV/0!</v>
      </c>
    </row>
    <row r="439" spans="1:28" x14ac:dyDescent="0.3">
      <c r="A439" s="6">
        <v>45543</v>
      </c>
      <c r="P439" s="35">
        <f t="shared" si="76"/>
        <v>0</v>
      </c>
      <c r="Q439" s="78" t="e">
        <f t="shared" si="77"/>
        <v>#DIV/0!</v>
      </c>
      <c r="R439" s="76" t="e">
        <f t="shared" si="78"/>
        <v>#DIV/0!</v>
      </c>
      <c r="S439" s="76" t="e">
        <f t="shared" si="79"/>
        <v>#DIV/0!</v>
      </c>
      <c r="T439" s="76" t="e">
        <f t="shared" si="80"/>
        <v>#DIV/0!</v>
      </c>
      <c r="W439" s="3" t="e">
        <f t="shared" si="85"/>
        <v>#DIV/0!</v>
      </c>
      <c r="X439" s="3" t="e">
        <f t="shared" si="86"/>
        <v>#DIV/0!</v>
      </c>
      <c r="Y439" s="11" t="e">
        <f t="shared" si="81"/>
        <v>#DIV/0!</v>
      </c>
      <c r="Z439" s="11" t="e">
        <f t="shared" si="82"/>
        <v>#DIV/0!</v>
      </c>
      <c r="AA439" s="11" t="e">
        <f t="shared" si="83"/>
        <v>#DIV/0!</v>
      </c>
      <c r="AB439" s="11" t="e">
        <f t="shared" si="84"/>
        <v>#DIV/0!</v>
      </c>
    </row>
    <row r="440" spans="1:28" x14ac:dyDescent="0.3">
      <c r="A440" s="6">
        <v>45544</v>
      </c>
      <c r="P440" s="35">
        <f t="shared" ref="P440:P450" si="87">J440-K440</f>
        <v>0</v>
      </c>
      <c r="Q440" s="78" t="e">
        <f t="shared" si="77"/>
        <v>#DIV/0!</v>
      </c>
      <c r="R440" s="76" t="e">
        <f t="shared" si="78"/>
        <v>#DIV/0!</v>
      </c>
      <c r="S440" s="76" t="e">
        <f t="shared" si="79"/>
        <v>#DIV/0!</v>
      </c>
      <c r="T440" s="76" t="e">
        <f t="shared" si="80"/>
        <v>#DIV/0!</v>
      </c>
      <c r="W440" s="3" t="e">
        <f t="shared" si="85"/>
        <v>#DIV/0!</v>
      </c>
      <c r="X440" s="3" t="e">
        <f t="shared" si="86"/>
        <v>#DIV/0!</v>
      </c>
      <c r="Y440" s="11" t="e">
        <f t="shared" si="81"/>
        <v>#DIV/0!</v>
      </c>
      <c r="Z440" s="11" t="e">
        <f t="shared" si="82"/>
        <v>#DIV/0!</v>
      </c>
      <c r="AA440" s="11" t="e">
        <f t="shared" si="83"/>
        <v>#DIV/0!</v>
      </c>
      <c r="AB440" s="11" t="e">
        <f t="shared" si="84"/>
        <v>#DIV/0!</v>
      </c>
    </row>
    <row r="441" spans="1:28" x14ac:dyDescent="0.3">
      <c r="A441" s="6">
        <v>45545</v>
      </c>
      <c r="P441" s="35">
        <f t="shared" si="87"/>
        <v>0</v>
      </c>
      <c r="Q441" s="78" t="e">
        <f t="shared" si="77"/>
        <v>#DIV/0!</v>
      </c>
      <c r="R441" s="76" t="e">
        <f t="shared" si="78"/>
        <v>#DIV/0!</v>
      </c>
      <c r="S441" s="76" t="e">
        <f t="shared" si="79"/>
        <v>#DIV/0!</v>
      </c>
      <c r="T441" s="76" t="e">
        <f t="shared" si="80"/>
        <v>#DIV/0!</v>
      </c>
      <c r="W441" s="3" t="e">
        <f t="shared" si="85"/>
        <v>#DIV/0!</v>
      </c>
      <c r="X441" s="3" t="e">
        <f t="shared" si="86"/>
        <v>#DIV/0!</v>
      </c>
      <c r="Y441" s="11" t="e">
        <f t="shared" si="81"/>
        <v>#DIV/0!</v>
      </c>
      <c r="Z441" s="11" t="e">
        <f t="shared" si="82"/>
        <v>#DIV/0!</v>
      </c>
      <c r="AA441" s="11" t="e">
        <f t="shared" si="83"/>
        <v>#DIV/0!</v>
      </c>
      <c r="AB441" s="11" t="e">
        <f t="shared" si="84"/>
        <v>#DIV/0!</v>
      </c>
    </row>
    <row r="442" spans="1:28" x14ac:dyDescent="0.3">
      <c r="A442" s="6">
        <v>45546</v>
      </c>
      <c r="P442" s="35">
        <f t="shared" si="87"/>
        <v>0</v>
      </c>
      <c r="Q442" s="78" t="e">
        <f t="shared" ref="Q442:Q452" si="88">L442/N442</f>
        <v>#DIV/0!</v>
      </c>
      <c r="R442" s="76" t="e">
        <f t="shared" ref="R442:R452" si="89">D442/N442</f>
        <v>#DIV/0!</v>
      </c>
      <c r="S442" s="76" t="e">
        <f t="shared" ref="S442:S452" si="90">E442/N442</f>
        <v>#DIV/0!</v>
      </c>
      <c r="T442" s="76" t="e">
        <f t="shared" ref="T442:T452" si="91">F442/N442</f>
        <v>#DIV/0!</v>
      </c>
      <c r="W442" s="3" t="e">
        <f t="shared" si="85"/>
        <v>#DIV/0!</v>
      </c>
      <c r="X442" s="3" t="e">
        <f t="shared" si="86"/>
        <v>#DIV/0!</v>
      </c>
      <c r="Y442" s="11" t="e">
        <f t="shared" si="81"/>
        <v>#DIV/0!</v>
      </c>
      <c r="Z442" s="11" t="e">
        <f t="shared" si="82"/>
        <v>#DIV/0!</v>
      </c>
      <c r="AA442" s="11" t="e">
        <f t="shared" si="83"/>
        <v>#DIV/0!</v>
      </c>
      <c r="AB442" s="11" t="e">
        <f t="shared" si="84"/>
        <v>#DIV/0!</v>
      </c>
    </row>
    <row r="443" spans="1:28" x14ac:dyDescent="0.3">
      <c r="A443" s="6">
        <v>45547</v>
      </c>
      <c r="P443" s="35">
        <f t="shared" si="87"/>
        <v>0</v>
      </c>
      <c r="Q443" s="78" t="e">
        <f t="shared" si="88"/>
        <v>#DIV/0!</v>
      </c>
      <c r="R443" s="76" t="e">
        <f t="shared" si="89"/>
        <v>#DIV/0!</v>
      </c>
      <c r="S443" s="76" t="e">
        <f t="shared" si="90"/>
        <v>#DIV/0!</v>
      </c>
      <c r="T443" s="76" t="e">
        <f t="shared" si="91"/>
        <v>#DIV/0!</v>
      </c>
      <c r="W443" s="3" t="e">
        <f t="shared" si="85"/>
        <v>#DIV/0!</v>
      </c>
      <c r="X443" s="3" t="e">
        <f t="shared" si="86"/>
        <v>#DIV/0!</v>
      </c>
      <c r="Y443" s="11" t="e">
        <f t="shared" si="81"/>
        <v>#DIV/0!</v>
      </c>
      <c r="Z443" s="11" t="e">
        <f t="shared" si="82"/>
        <v>#DIV/0!</v>
      </c>
      <c r="AA443" s="11" t="e">
        <f t="shared" si="83"/>
        <v>#DIV/0!</v>
      </c>
      <c r="AB443" s="11" t="e">
        <f t="shared" si="84"/>
        <v>#DIV/0!</v>
      </c>
    </row>
    <row r="444" spans="1:28" x14ac:dyDescent="0.3">
      <c r="A444" s="6">
        <v>45548</v>
      </c>
      <c r="P444" s="35">
        <f t="shared" si="87"/>
        <v>0</v>
      </c>
      <c r="Q444" s="78" t="e">
        <f t="shared" si="88"/>
        <v>#DIV/0!</v>
      </c>
      <c r="R444" s="76" t="e">
        <f t="shared" si="89"/>
        <v>#DIV/0!</v>
      </c>
      <c r="S444" s="76" t="e">
        <f t="shared" si="90"/>
        <v>#DIV/0!</v>
      </c>
      <c r="T444" s="76" t="e">
        <f t="shared" si="91"/>
        <v>#DIV/0!</v>
      </c>
      <c r="W444" s="3" t="e">
        <f t="shared" si="85"/>
        <v>#DIV/0!</v>
      </c>
      <c r="X444" s="3" t="e">
        <f t="shared" si="86"/>
        <v>#DIV/0!</v>
      </c>
      <c r="Y444" s="11" t="e">
        <f t="shared" si="81"/>
        <v>#DIV/0!</v>
      </c>
      <c r="Z444" s="11" t="e">
        <f t="shared" si="82"/>
        <v>#DIV/0!</v>
      </c>
      <c r="AA444" s="11" t="e">
        <f t="shared" si="83"/>
        <v>#DIV/0!</v>
      </c>
      <c r="AB444" s="11" t="e">
        <f t="shared" si="84"/>
        <v>#DIV/0!</v>
      </c>
    </row>
    <row r="445" spans="1:28" x14ac:dyDescent="0.3">
      <c r="A445" s="6">
        <v>45549</v>
      </c>
      <c r="P445" s="35">
        <f t="shared" si="87"/>
        <v>0</v>
      </c>
      <c r="Q445" s="78" t="e">
        <f t="shared" si="88"/>
        <v>#DIV/0!</v>
      </c>
      <c r="R445" s="76" t="e">
        <f t="shared" si="89"/>
        <v>#DIV/0!</v>
      </c>
      <c r="S445" s="76" t="e">
        <f t="shared" si="90"/>
        <v>#DIV/0!</v>
      </c>
      <c r="T445" s="76" t="e">
        <f t="shared" si="91"/>
        <v>#DIV/0!</v>
      </c>
      <c r="W445" s="3" t="e">
        <f t="shared" si="85"/>
        <v>#DIV/0!</v>
      </c>
      <c r="X445" s="3" t="e">
        <f t="shared" si="86"/>
        <v>#DIV/0!</v>
      </c>
      <c r="Y445" s="11" t="e">
        <f t="shared" si="81"/>
        <v>#DIV/0!</v>
      </c>
      <c r="Z445" s="11" t="e">
        <f t="shared" si="82"/>
        <v>#DIV/0!</v>
      </c>
      <c r="AA445" s="11" t="e">
        <f t="shared" si="83"/>
        <v>#DIV/0!</v>
      </c>
      <c r="AB445" s="11" t="e">
        <f t="shared" si="84"/>
        <v>#DIV/0!</v>
      </c>
    </row>
    <row r="446" spans="1:28" x14ac:dyDescent="0.3">
      <c r="A446" s="6">
        <v>45550</v>
      </c>
      <c r="P446" s="35">
        <f t="shared" si="87"/>
        <v>0</v>
      </c>
      <c r="Q446" s="78" t="e">
        <f t="shared" si="88"/>
        <v>#DIV/0!</v>
      </c>
      <c r="R446" s="76" t="e">
        <f t="shared" si="89"/>
        <v>#DIV/0!</v>
      </c>
      <c r="S446" s="76" t="e">
        <f t="shared" si="90"/>
        <v>#DIV/0!</v>
      </c>
      <c r="T446" s="76" t="e">
        <f t="shared" si="91"/>
        <v>#DIV/0!</v>
      </c>
      <c r="W446" s="3" t="e">
        <f t="shared" si="85"/>
        <v>#DIV/0!</v>
      </c>
      <c r="X446" s="3" t="e">
        <f t="shared" si="86"/>
        <v>#DIV/0!</v>
      </c>
      <c r="Y446" s="11" t="e">
        <f t="shared" si="81"/>
        <v>#DIV/0!</v>
      </c>
      <c r="Z446" s="11" t="e">
        <f t="shared" si="82"/>
        <v>#DIV/0!</v>
      </c>
      <c r="AA446" s="11" t="e">
        <f t="shared" si="83"/>
        <v>#DIV/0!</v>
      </c>
      <c r="AB446" s="11" t="e">
        <f t="shared" si="84"/>
        <v>#DIV/0!</v>
      </c>
    </row>
    <row r="447" spans="1:28" x14ac:dyDescent="0.3">
      <c r="A447" s="6">
        <v>45551</v>
      </c>
      <c r="P447" s="35">
        <f t="shared" si="87"/>
        <v>0</v>
      </c>
      <c r="Q447" s="78" t="e">
        <f t="shared" si="88"/>
        <v>#DIV/0!</v>
      </c>
      <c r="R447" s="76" t="e">
        <f t="shared" si="89"/>
        <v>#DIV/0!</v>
      </c>
      <c r="S447" s="76" t="e">
        <f t="shared" si="90"/>
        <v>#DIV/0!</v>
      </c>
      <c r="T447" s="76" t="e">
        <f t="shared" si="91"/>
        <v>#DIV/0!</v>
      </c>
      <c r="W447" s="3" t="e">
        <f t="shared" si="85"/>
        <v>#DIV/0!</v>
      </c>
      <c r="X447" s="3" t="e">
        <f t="shared" si="86"/>
        <v>#DIV/0!</v>
      </c>
      <c r="Y447" s="11" t="e">
        <f t="shared" si="81"/>
        <v>#DIV/0!</v>
      </c>
      <c r="Z447" s="11" t="e">
        <f t="shared" si="82"/>
        <v>#DIV/0!</v>
      </c>
      <c r="AA447" s="11" t="e">
        <f t="shared" si="83"/>
        <v>#DIV/0!</v>
      </c>
      <c r="AB447" s="11" t="e">
        <f t="shared" si="84"/>
        <v>#DIV/0!</v>
      </c>
    </row>
    <row r="448" spans="1:28" x14ac:dyDescent="0.3">
      <c r="A448" s="6">
        <v>45552</v>
      </c>
      <c r="P448" s="35">
        <f t="shared" si="87"/>
        <v>0</v>
      </c>
      <c r="Q448" s="78" t="e">
        <f t="shared" si="88"/>
        <v>#DIV/0!</v>
      </c>
      <c r="R448" s="76" t="e">
        <f t="shared" si="89"/>
        <v>#DIV/0!</v>
      </c>
      <c r="S448" s="76" t="e">
        <f t="shared" si="90"/>
        <v>#DIV/0!</v>
      </c>
      <c r="T448" s="76" t="e">
        <f t="shared" si="91"/>
        <v>#DIV/0!</v>
      </c>
      <c r="W448" s="3" t="e">
        <f t="shared" si="85"/>
        <v>#DIV/0!</v>
      </c>
      <c r="X448" s="3" t="e">
        <f t="shared" si="86"/>
        <v>#DIV/0!</v>
      </c>
      <c r="Y448" s="11" t="e">
        <f t="shared" si="81"/>
        <v>#DIV/0!</v>
      </c>
      <c r="Z448" s="11" t="e">
        <f t="shared" si="82"/>
        <v>#DIV/0!</v>
      </c>
      <c r="AA448" s="11" t="e">
        <f t="shared" si="83"/>
        <v>#DIV/0!</v>
      </c>
      <c r="AB448" s="11" t="e">
        <f t="shared" si="84"/>
        <v>#DIV/0!</v>
      </c>
    </row>
    <row r="449" spans="1:28" x14ac:dyDescent="0.3">
      <c r="A449" s="6">
        <v>45553</v>
      </c>
      <c r="P449" s="35">
        <f t="shared" si="87"/>
        <v>0</v>
      </c>
      <c r="Q449" s="78" t="e">
        <f t="shared" si="88"/>
        <v>#DIV/0!</v>
      </c>
      <c r="R449" s="76" t="e">
        <f t="shared" si="89"/>
        <v>#DIV/0!</v>
      </c>
      <c r="S449" s="76" t="e">
        <f t="shared" si="90"/>
        <v>#DIV/0!</v>
      </c>
      <c r="T449" s="76" t="e">
        <f t="shared" si="91"/>
        <v>#DIV/0!</v>
      </c>
      <c r="Y449" s="11" t="e">
        <f t="shared" si="81"/>
        <v>#DIV/0!</v>
      </c>
      <c r="Z449" s="11" t="e">
        <f t="shared" si="82"/>
        <v>#DIV/0!</v>
      </c>
      <c r="AA449" s="11" t="e">
        <f t="shared" si="83"/>
        <v>#DIV/0!</v>
      </c>
      <c r="AB449" s="11" t="e">
        <f t="shared" si="84"/>
        <v>#DIV/0!</v>
      </c>
    </row>
    <row r="450" spans="1:28" x14ac:dyDescent="0.3">
      <c r="A450" s="6">
        <v>45554</v>
      </c>
      <c r="P450" s="35">
        <f t="shared" si="87"/>
        <v>0</v>
      </c>
      <c r="Q450" s="78" t="e">
        <f t="shared" si="88"/>
        <v>#DIV/0!</v>
      </c>
      <c r="R450" s="76" t="e">
        <f t="shared" si="89"/>
        <v>#DIV/0!</v>
      </c>
      <c r="S450" s="76" t="e">
        <f t="shared" si="90"/>
        <v>#DIV/0!</v>
      </c>
      <c r="T450" s="76" t="e">
        <f t="shared" si="91"/>
        <v>#DIV/0!</v>
      </c>
      <c r="Y450" s="11" t="e">
        <f t="shared" si="81"/>
        <v>#DIV/0!</v>
      </c>
      <c r="Z450" s="11" t="e">
        <f t="shared" si="82"/>
        <v>#DIV/0!</v>
      </c>
      <c r="AA450" s="11" t="e">
        <f t="shared" si="83"/>
        <v>#DIV/0!</v>
      </c>
      <c r="AB450" s="11" t="e">
        <f t="shared" si="84"/>
        <v>#DIV/0!</v>
      </c>
    </row>
    <row r="451" spans="1:28" x14ac:dyDescent="0.3">
      <c r="A451" s="6">
        <v>45555</v>
      </c>
      <c r="Q451" s="78" t="e">
        <f t="shared" si="88"/>
        <v>#DIV/0!</v>
      </c>
      <c r="R451" s="76" t="e">
        <f t="shared" si="89"/>
        <v>#DIV/0!</v>
      </c>
      <c r="S451" s="76" t="e">
        <f t="shared" si="90"/>
        <v>#DIV/0!</v>
      </c>
      <c r="T451" s="76" t="e">
        <f t="shared" si="91"/>
        <v>#DIV/0!</v>
      </c>
      <c r="Y451" s="11" t="e">
        <f t="shared" ref="Y451:Y456" si="92">(W451*S451)/((X451-1)*T451)</f>
        <v>#DIV/0!</v>
      </c>
      <c r="Z451" s="11" t="e">
        <f t="shared" ref="Z451:Z456" si="93">U451/N451</f>
        <v>#DIV/0!</v>
      </c>
      <c r="AA451" s="11" t="e">
        <f t="shared" ref="AA451:AA456" si="94">Z451-V451</f>
        <v>#DIV/0!</v>
      </c>
      <c r="AB451" s="11" t="e">
        <f t="shared" ref="AB451:AB456" si="95">AA451/Y451</f>
        <v>#DIV/0!</v>
      </c>
    </row>
    <row r="452" spans="1:28" x14ac:dyDescent="0.3">
      <c r="A452" s="6">
        <v>45556</v>
      </c>
      <c r="Q452" s="78" t="e">
        <f t="shared" si="88"/>
        <v>#DIV/0!</v>
      </c>
      <c r="R452" s="76" t="e">
        <f t="shared" si="89"/>
        <v>#DIV/0!</v>
      </c>
      <c r="S452" s="76" t="e">
        <f t="shared" si="90"/>
        <v>#DIV/0!</v>
      </c>
      <c r="T452" s="76" t="e">
        <f t="shared" si="91"/>
        <v>#DIV/0!</v>
      </c>
      <c r="Y452" s="11" t="e">
        <f t="shared" si="92"/>
        <v>#DIV/0!</v>
      </c>
      <c r="Z452" s="11" t="e">
        <f t="shared" si="93"/>
        <v>#DIV/0!</v>
      </c>
      <c r="AA452" s="11" t="e">
        <f t="shared" si="94"/>
        <v>#DIV/0!</v>
      </c>
      <c r="AB452" s="11" t="e">
        <f t="shared" si="95"/>
        <v>#DIV/0!</v>
      </c>
    </row>
    <row r="453" spans="1:28" x14ac:dyDescent="0.3">
      <c r="A453" s="6">
        <v>45557</v>
      </c>
      <c r="Y453" s="11" t="e">
        <f t="shared" si="92"/>
        <v>#DIV/0!</v>
      </c>
      <c r="Z453" s="11" t="e">
        <f t="shared" si="93"/>
        <v>#DIV/0!</v>
      </c>
      <c r="AA453" s="11" t="e">
        <f t="shared" si="94"/>
        <v>#DIV/0!</v>
      </c>
      <c r="AB453" s="11" t="e">
        <f t="shared" si="95"/>
        <v>#DIV/0!</v>
      </c>
    </row>
    <row r="454" spans="1:28" x14ac:dyDescent="0.3">
      <c r="A454" s="6">
        <v>45558</v>
      </c>
      <c r="Y454" s="11" t="e">
        <f t="shared" si="92"/>
        <v>#DIV/0!</v>
      </c>
      <c r="Z454" s="11" t="e">
        <f t="shared" si="93"/>
        <v>#DIV/0!</v>
      </c>
      <c r="AA454" s="11" t="e">
        <f t="shared" si="94"/>
        <v>#DIV/0!</v>
      </c>
      <c r="AB454" s="11" t="e">
        <f t="shared" si="95"/>
        <v>#DIV/0!</v>
      </c>
    </row>
    <row r="455" spans="1:28" x14ac:dyDescent="0.3">
      <c r="A455" s="6">
        <v>45559</v>
      </c>
      <c r="Y455" s="11" t="e">
        <f t="shared" si="92"/>
        <v>#DIV/0!</v>
      </c>
      <c r="Z455" s="11" t="e">
        <f t="shared" si="93"/>
        <v>#DIV/0!</v>
      </c>
      <c r="AA455" s="11" t="e">
        <f t="shared" si="94"/>
        <v>#DIV/0!</v>
      </c>
      <c r="AB455" s="11" t="e">
        <f t="shared" si="95"/>
        <v>#DIV/0!</v>
      </c>
    </row>
    <row r="456" spans="1:28" x14ac:dyDescent="0.3">
      <c r="A456" s="6">
        <v>45560</v>
      </c>
      <c r="Y456" s="11" t="e">
        <f t="shared" si="92"/>
        <v>#DIV/0!</v>
      </c>
      <c r="Z456" s="11" t="e">
        <f t="shared" si="93"/>
        <v>#DIV/0!</v>
      </c>
      <c r="AA456" s="11" t="e">
        <f t="shared" si="94"/>
        <v>#DIV/0!</v>
      </c>
      <c r="AB456" s="11" t="e">
        <f t="shared" si="95"/>
        <v>#DIV/0!</v>
      </c>
    </row>
    <row r="457" spans="1:28" x14ac:dyDescent="0.3">
      <c r="A457" s="6">
        <v>45561</v>
      </c>
    </row>
    <row r="458" spans="1:28" x14ac:dyDescent="0.3">
      <c r="A458" s="6">
        <v>45562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07C79-B0D9-4849-B6EF-3C8CFB5AF825}">
  <dimension ref="A1:AB254"/>
  <sheetViews>
    <sheetView workbookViewId="0">
      <pane ySplit="1" topLeftCell="A2" activePane="bottomLeft" state="frozen"/>
      <selection pane="bottomLeft" activeCell="B150" sqref="B150"/>
    </sheetView>
  </sheetViews>
  <sheetFormatPr defaultColWidth="8.77734375" defaultRowHeight="13.8" x14ac:dyDescent="0.3"/>
  <cols>
    <col min="1" max="1" width="8.77734375" style="3"/>
    <col min="2" max="2" width="11.21875" style="3" bestFit="1" customWidth="1"/>
    <col min="3" max="4" width="12.6640625" style="3" bestFit="1" customWidth="1"/>
    <col min="5" max="6" width="13.21875" style="3" customWidth="1"/>
    <col min="7" max="7" width="8.77734375" style="3"/>
    <col min="8" max="9" width="13.21875" style="3" bestFit="1" customWidth="1"/>
    <col min="10" max="12" width="13.21875" style="3" customWidth="1"/>
    <col min="13" max="14" width="8.77734375" style="3"/>
    <col min="15" max="22" width="13.21875" style="3" customWidth="1"/>
    <col min="23" max="23" width="8.77734375" style="3"/>
    <col min="24" max="24" width="13.21875" style="3" bestFit="1" customWidth="1"/>
    <col min="25" max="16384" width="8.77734375" style="3"/>
  </cols>
  <sheetData>
    <row r="1" spans="1:28" x14ac:dyDescent="0.3">
      <c r="A1" s="28" t="s">
        <v>0</v>
      </c>
      <c r="B1" s="28" t="s">
        <v>424</v>
      </c>
      <c r="C1" s="28" t="s">
        <v>21</v>
      </c>
      <c r="D1" s="28" t="s">
        <v>469</v>
      </c>
      <c r="E1" s="28" t="s">
        <v>482</v>
      </c>
      <c r="F1" s="28" t="s">
        <v>483</v>
      </c>
      <c r="G1" s="28" t="s">
        <v>489</v>
      </c>
      <c r="H1" s="28" t="s">
        <v>478</v>
      </c>
      <c r="I1" s="28" t="s">
        <v>479</v>
      </c>
      <c r="J1" s="28" t="s">
        <v>461</v>
      </c>
      <c r="K1" s="28" t="s">
        <v>495</v>
      </c>
      <c r="L1" s="28" t="s">
        <v>470</v>
      </c>
      <c r="M1" s="28" t="s">
        <v>474</v>
      </c>
      <c r="N1" s="28"/>
      <c r="O1" s="28"/>
      <c r="P1" s="28"/>
      <c r="Q1" s="28"/>
      <c r="R1" s="28"/>
      <c r="S1" s="28"/>
      <c r="T1" s="28"/>
      <c r="U1" s="28"/>
      <c r="V1" s="28"/>
      <c r="W1" s="28" t="s">
        <v>0</v>
      </c>
      <c r="X1" s="28" t="s">
        <v>477</v>
      </c>
      <c r="Y1" s="28"/>
      <c r="Z1" s="28"/>
      <c r="AA1" s="28"/>
      <c r="AB1" s="28"/>
    </row>
    <row r="2" spans="1:28" x14ac:dyDescent="0.3">
      <c r="A2" s="4" t="s">
        <v>80</v>
      </c>
      <c r="B2" s="3">
        <v>14.397660965173259</v>
      </c>
      <c r="C2" s="3">
        <v>2.6211113889767157</v>
      </c>
      <c r="D2" s="3">
        <v>7233600.9496846497</v>
      </c>
      <c r="E2" s="5">
        <v>869237.00670662406</v>
      </c>
      <c r="F2" s="5">
        <v>742224.67009899172</v>
      </c>
      <c r="G2" s="5"/>
      <c r="H2" s="5">
        <v>77.62</v>
      </c>
      <c r="I2" s="5">
        <v>150.84</v>
      </c>
      <c r="J2" s="5">
        <v>3.72</v>
      </c>
      <c r="K2" s="5">
        <v>0.06</v>
      </c>
      <c r="L2" s="5">
        <v>167740.20000000001</v>
      </c>
      <c r="M2" s="35">
        <f>J2-K2</f>
        <v>3.66</v>
      </c>
      <c r="O2" s="5"/>
      <c r="P2" s="5"/>
      <c r="Q2" s="5"/>
      <c r="R2" s="5"/>
      <c r="S2" s="5"/>
      <c r="T2" s="5"/>
      <c r="U2" s="5"/>
      <c r="V2" s="5"/>
      <c r="W2" s="4" t="s">
        <v>24</v>
      </c>
      <c r="X2" s="35" t="e">
        <f>AVERAGE(#REF!)</f>
        <v>#REF!</v>
      </c>
    </row>
    <row r="3" spans="1:28" x14ac:dyDescent="0.3">
      <c r="A3" s="4" t="s">
        <v>81</v>
      </c>
      <c r="B3" s="3">
        <v>15.648717607066857</v>
      </c>
      <c r="C3" s="3">
        <v>2.151336357866529</v>
      </c>
      <c r="D3" s="3">
        <v>7013858.3027398493</v>
      </c>
      <c r="E3" s="5">
        <v>933643.01268857683</v>
      </c>
      <c r="F3" s="5">
        <v>638265.9853385184</v>
      </c>
      <c r="G3" s="5"/>
      <c r="H3" s="5">
        <v>75.06</v>
      </c>
      <c r="I3" s="5">
        <v>150.36000000000001</v>
      </c>
      <c r="J3" s="5">
        <v>2.33</v>
      </c>
      <c r="K3" s="5">
        <v>0.11</v>
      </c>
      <c r="L3" s="5">
        <v>326808.8</v>
      </c>
      <c r="M3" s="35">
        <f t="shared" ref="M3:M66" si="0">J3-K3</f>
        <v>2.2200000000000002</v>
      </c>
      <c r="O3" s="5"/>
      <c r="P3" s="5"/>
      <c r="Q3" s="5"/>
      <c r="R3" s="5"/>
      <c r="S3" s="5"/>
      <c r="T3" s="5"/>
      <c r="U3" s="5"/>
      <c r="V3" s="5"/>
      <c r="W3" s="4" t="s">
        <v>25</v>
      </c>
      <c r="X3" s="35" t="e">
        <f>AVERAGE(#REF!)</f>
        <v>#REF!</v>
      </c>
    </row>
    <row r="4" spans="1:28" x14ac:dyDescent="0.3">
      <c r="A4" s="4" t="s">
        <v>82</v>
      </c>
      <c r="B4" s="3">
        <v>14.811751408649855</v>
      </c>
      <c r="C4" s="3">
        <v>2.2861714393279886</v>
      </c>
      <c r="D4" s="3">
        <v>7040591.5103002805</v>
      </c>
      <c r="E4" s="5">
        <v>1024760.9608552736</v>
      </c>
      <c r="F4" s="5">
        <v>765741.87367372401</v>
      </c>
      <c r="G4" s="5"/>
      <c r="H4" s="5">
        <v>80.27</v>
      </c>
      <c r="I4" s="5">
        <v>150.05000000000001</v>
      </c>
      <c r="J4" s="5">
        <v>1.04</v>
      </c>
      <c r="K4" s="5">
        <v>0.15</v>
      </c>
      <c r="L4" s="5">
        <v>266481.90000000002</v>
      </c>
      <c r="M4" s="35">
        <f t="shared" si="0"/>
        <v>0.89</v>
      </c>
      <c r="O4" s="5"/>
      <c r="P4" s="5"/>
      <c r="Q4" s="5"/>
      <c r="R4" s="5"/>
      <c r="S4" s="5"/>
      <c r="T4" s="5"/>
      <c r="U4" s="5"/>
      <c r="V4" s="5"/>
      <c r="W4" s="4" t="s">
        <v>26</v>
      </c>
      <c r="X4" s="35" t="e">
        <f>AVERAGE(#REF!)</f>
        <v>#REF!</v>
      </c>
    </row>
    <row r="5" spans="1:28" x14ac:dyDescent="0.3">
      <c r="A5" s="4" t="s">
        <v>83</v>
      </c>
      <c r="B5" s="3">
        <v>15.043808828902499</v>
      </c>
      <c r="C5" s="3">
        <v>2.2067707525304403</v>
      </c>
      <c r="D5" s="3">
        <v>6793396.4056916693</v>
      </c>
      <c r="E5" s="5">
        <v>1134118.589009424</v>
      </c>
      <c r="F5" s="5">
        <v>578830.52189957967</v>
      </c>
      <c r="G5" s="5"/>
      <c r="H5" s="5">
        <v>85.29</v>
      </c>
      <c r="I5" s="5">
        <v>151.09</v>
      </c>
      <c r="J5" s="5">
        <v>1.2</v>
      </c>
      <c r="K5" s="5">
        <v>0.16</v>
      </c>
      <c r="L5" s="5">
        <v>149708.1</v>
      </c>
      <c r="M5" s="35">
        <f t="shared" si="0"/>
        <v>1.04</v>
      </c>
      <c r="O5" s="5"/>
      <c r="P5" s="5"/>
      <c r="Q5" s="5"/>
      <c r="R5" s="5"/>
      <c r="S5" s="5"/>
      <c r="T5" s="5"/>
      <c r="U5" s="5"/>
      <c r="V5" s="5"/>
      <c r="W5" s="4" t="s">
        <v>27</v>
      </c>
      <c r="X5" s="35" t="e">
        <f>AVERAGE(#REF!)</f>
        <v>#REF!</v>
      </c>
    </row>
    <row r="6" spans="1:28" x14ac:dyDescent="0.3">
      <c r="A6" s="4" t="s">
        <v>84</v>
      </c>
      <c r="B6" s="3">
        <v>12.914966793396118</v>
      </c>
      <c r="C6" s="3">
        <v>2.0035489292185682</v>
      </c>
      <c r="D6" s="3">
        <v>6536744.0795895699</v>
      </c>
      <c r="E6" s="5">
        <v>890504.585918981</v>
      </c>
      <c r="F6" s="5">
        <v>640987.56983562768</v>
      </c>
      <c r="G6" s="5"/>
      <c r="H6" s="5">
        <v>77.540000000000006</v>
      </c>
      <c r="I6" s="5">
        <v>151.47</v>
      </c>
      <c r="J6" s="5">
        <v>1.63</v>
      </c>
      <c r="K6" s="5">
        <v>0.16</v>
      </c>
      <c r="L6" s="5">
        <v>347329.9</v>
      </c>
      <c r="M6" s="35">
        <f t="shared" si="0"/>
        <v>1.47</v>
      </c>
      <c r="O6" s="5"/>
      <c r="P6" s="5"/>
      <c r="Q6" s="5"/>
      <c r="R6" s="5"/>
      <c r="S6" s="5"/>
      <c r="T6" s="5"/>
      <c r="U6" s="5"/>
      <c r="V6" s="5"/>
      <c r="W6" s="4" t="s">
        <v>28</v>
      </c>
      <c r="X6" s="35" t="e">
        <f>AVERAGE(#REF!)</f>
        <v>#REF!</v>
      </c>
    </row>
    <row r="7" spans="1:28" x14ac:dyDescent="0.3">
      <c r="A7" s="4" t="s">
        <v>85</v>
      </c>
      <c r="B7" s="3">
        <v>14.098924437063459</v>
      </c>
      <c r="C7" s="3">
        <v>1.1215605940686268</v>
      </c>
      <c r="D7" s="3">
        <v>6472113.0529849892</v>
      </c>
      <c r="E7" s="5">
        <v>977726.37034425873</v>
      </c>
      <c r="F7" s="5">
        <v>655407.09045851347</v>
      </c>
      <c r="G7" s="5"/>
      <c r="H7" s="5">
        <v>75.790000000000006</v>
      </c>
      <c r="I7" s="5">
        <v>150</v>
      </c>
      <c r="J7" s="5">
        <v>2.29</v>
      </c>
      <c r="K7" s="5">
        <v>0.12</v>
      </c>
      <c r="L7" s="5">
        <v>445183.70000000007</v>
      </c>
      <c r="M7" s="35">
        <f t="shared" si="0"/>
        <v>2.17</v>
      </c>
      <c r="O7" s="5"/>
      <c r="P7" s="5"/>
      <c r="Q7" s="5"/>
      <c r="R7" s="5"/>
      <c r="S7" s="5"/>
      <c r="T7" s="5"/>
      <c r="U7" s="5"/>
      <c r="V7" s="5"/>
      <c r="W7" s="4" t="s">
        <v>29</v>
      </c>
      <c r="X7" s="35" t="e">
        <f>AVERAGE(#REF!)</f>
        <v>#REF!</v>
      </c>
    </row>
    <row r="8" spans="1:28" x14ac:dyDescent="0.3">
      <c r="A8" s="4" t="s">
        <v>86</v>
      </c>
      <c r="B8" s="3">
        <v>13.002073124042866</v>
      </c>
      <c r="C8" s="3">
        <v>1.3407784804821077</v>
      </c>
      <c r="D8" s="3">
        <v>6467345.5900448104</v>
      </c>
      <c r="E8" s="5">
        <v>995138.10914480919</v>
      </c>
      <c r="F8" s="5">
        <v>638303.6196137066</v>
      </c>
      <c r="G8" s="5"/>
      <c r="H8" s="5">
        <v>77.180000000000007</v>
      </c>
      <c r="I8" s="5">
        <v>150</v>
      </c>
      <c r="J8" s="5">
        <v>2.94</v>
      </c>
      <c r="K8" s="5">
        <v>0.16</v>
      </c>
      <c r="L8" s="5">
        <v>279551.60000000003</v>
      </c>
      <c r="M8" s="35">
        <f t="shared" si="0"/>
        <v>2.78</v>
      </c>
      <c r="O8" s="5"/>
      <c r="P8" s="5"/>
      <c r="Q8" s="5"/>
      <c r="R8" s="5"/>
      <c r="S8" s="5"/>
      <c r="T8" s="5"/>
      <c r="U8" s="5"/>
      <c r="V8" s="5"/>
      <c r="W8" s="4" t="s">
        <v>30</v>
      </c>
      <c r="X8" s="35" t="e">
        <f>AVERAGE(#REF!)</f>
        <v>#REF!</v>
      </c>
    </row>
    <row r="9" spans="1:28" x14ac:dyDescent="0.3">
      <c r="A9" s="4" t="s">
        <v>87</v>
      </c>
      <c r="B9" s="3">
        <v>13.701678023850093</v>
      </c>
      <c r="C9" s="3">
        <v>1.1501775395112546</v>
      </c>
      <c r="D9" s="3">
        <v>6236617.7121416684</v>
      </c>
      <c r="E9" s="5">
        <v>853635.57628375688</v>
      </c>
      <c r="F9" s="5">
        <v>707287.28557000111</v>
      </c>
      <c r="G9" s="5"/>
      <c r="H9" s="5">
        <v>78.67</v>
      </c>
      <c r="I9" s="5">
        <v>151.85</v>
      </c>
      <c r="J9" s="5">
        <v>2.63</v>
      </c>
      <c r="K9" s="5">
        <v>0.16</v>
      </c>
      <c r="L9" s="5">
        <v>392660.19999999995</v>
      </c>
      <c r="M9" s="35">
        <f t="shared" si="0"/>
        <v>2.4699999999999998</v>
      </c>
      <c r="O9" s="5"/>
      <c r="P9" s="5"/>
      <c r="Q9" s="5"/>
      <c r="R9" s="5"/>
      <c r="S9" s="5"/>
      <c r="T9" s="5"/>
      <c r="U9" s="5"/>
      <c r="V9" s="5"/>
      <c r="W9" s="4" t="s">
        <v>31</v>
      </c>
      <c r="X9" s="35" t="e">
        <f>AVERAGE(#REF!)</f>
        <v>#REF!</v>
      </c>
    </row>
    <row r="10" spans="1:28" x14ac:dyDescent="0.3">
      <c r="A10" s="4" t="s">
        <v>88</v>
      </c>
      <c r="B10" s="3">
        <v>13.64995008946228</v>
      </c>
      <c r="C10" s="3">
        <v>1.1183122472331775</v>
      </c>
      <c r="D10" s="3">
        <v>6356916.5603446597</v>
      </c>
      <c r="E10" s="5">
        <v>1115777.459490452</v>
      </c>
      <c r="F10" s="5">
        <v>845816.14099358849</v>
      </c>
      <c r="G10" s="5"/>
      <c r="H10" s="5">
        <v>79.45</v>
      </c>
      <c r="I10" s="5">
        <v>154.5</v>
      </c>
      <c r="J10" s="5">
        <v>6.6</v>
      </c>
      <c r="K10" s="5">
        <v>0.15</v>
      </c>
      <c r="L10" s="5">
        <v>162593.4</v>
      </c>
      <c r="M10" s="35">
        <f t="shared" si="0"/>
        <v>6.4499999999999993</v>
      </c>
      <c r="O10" s="5"/>
      <c r="P10" s="5"/>
      <c r="Q10" s="5"/>
      <c r="R10" s="5"/>
      <c r="S10" s="5"/>
      <c r="T10" s="5"/>
      <c r="U10" s="5"/>
      <c r="V10" s="5"/>
      <c r="W10" s="4" t="s">
        <v>32</v>
      </c>
      <c r="X10" s="35" t="e">
        <f>AVERAGE(#REF!)</f>
        <v>#REF!</v>
      </c>
    </row>
    <row r="11" spans="1:28" x14ac:dyDescent="0.3">
      <c r="A11" s="4" t="s">
        <v>89</v>
      </c>
      <c r="B11" s="3">
        <v>13.449653851821395</v>
      </c>
      <c r="C11" s="3">
        <v>1.1666951489314625</v>
      </c>
      <c r="D11" s="3">
        <v>6216750.26526119</v>
      </c>
      <c r="E11" s="5">
        <v>1104088.406513965</v>
      </c>
      <c r="F11" s="5">
        <v>620035.1589328855</v>
      </c>
      <c r="G11" s="5"/>
      <c r="H11" s="5">
        <v>84.42</v>
      </c>
      <c r="I11" s="5">
        <v>150.85</v>
      </c>
      <c r="J11" s="5">
        <v>6.75</v>
      </c>
      <c r="K11" s="5">
        <v>0.13</v>
      </c>
      <c r="L11" s="5">
        <v>611397.99999999988</v>
      </c>
      <c r="M11" s="35">
        <f t="shared" si="0"/>
        <v>6.62</v>
      </c>
      <c r="O11" s="5"/>
      <c r="P11" s="5"/>
      <c r="Q11" s="5"/>
      <c r="R11" s="5"/>
      <c r="S11" s="5"/>
      <c r="T11" s="5"/>
      <c r="U11" s="5"/>
      <c r="V11" s="5"/>
      <c r="W11" s="4" t="s">
        <v>33</v>
      </c>
      <c r="X11" s="35" t="e">
        <f>AVERAGE(#REF!)</f>
        <v>#REF!</v>
      </c>
    </row>
    <row r="12" spans="1:28" x14ac:dyDescent="0.3">
      <c r="A12" s="4" t="s">
        <v>90</v>
      </c>
      <c r="B12" s="3">
        <v>12.766003734997582</v>
      </c>
      <c r="C12" s="3">
        <v>1.084544776600338</v>
      </c>
      <c r="D12" s="3">
        <v>6209586.52542507</v>
      </c>
      <c r="E12" s="5">
        <v>940334.49004516925</v>
      </c>
      <c r="F12" s="5">
        <v>705119.33870594529</v>
      </c>
      <c r="G12" s="5"/>
      <c r="H12" s="5">
        <v>86.71</v>
      </c>
      <c r="I12" s="5">
        <v>150.9</v>
      </c>
      <c r="J12" s="5">
        <v>7.58</v>
      </c>
      <c r="K12" s="5">
        <v>0.14000000000000001</v>
      </c>
      <c r="L12" s="5">
        <v>451991.99999999994</v>
      </c>
      <c r="M12" s="35">
        <f t="shared" si="0"/>
        <v>7.44</v>
      </c>
      <c r="O12" s="5"/>
      <c r="P12" s="5"/>
      <c r="Q12" s="5"/>
      <c r="R12" s="5"/>
      <c r="S12" s="5"/>
      <c r="T12" s="5"/>
      <c r="U12" s="5"/>
      <c r="V12" s="5"/>
      <c r="W12" s="4" t="s">
        <v>34</v>
      </c>
      <c r="X12" s="35" t="e">
        <f>AVERAGE(#REF!)</f>
        <v>#REF!</v>
      </c>
    </row>
    <row r="13" spans="1:28" x14ac:dyDescent="0.3">
      <c r="A13" s="4" t="s">
        <v>91</v>
      </c>
      <c r="B13" s="3">
        <v>11.815323308413326</v>
      </c>
      <c r="C13" s="3">
        <v>1.4377930222179369</v>
      </c>
      <c r="D13" s="3">
        <v>6195146.024863299</v>
      </c>
      <c r="E13" s="5">
        <v>1172511.3048004368</v>
      </c>
      <c r="F13" s="5">
        <v>625955.31527339551</v>
      </c>
      <c r="G13" s="5"/>
      <c r="H13" s="5">
        <v>92.79</v>
      </c>
      <c r="I13" s="5">
        <v>152</v>
      </c>
      <c r="J13" s="5">
        <v>7.47</v>
      </c>
      <c r="K13" s="5">
        <v>0.14000000000000001</v>
      </c>
      <c r="L13" s="5">
        <v>394998.01</v>
      </c>
      <c r="M13" s="35">
        <f t="shared" si="0"/>
        <v>7.33</v>
      </c>
      <c r="O13" s="5"/>
      <c r="P13" s="5"/>
      <c r="Q13" s="5"/>
      <c r="R13" s="5"/>
      <c r="S13" s="5"/>
      <c r="T13" s="5"/>
      <c r="U13" s="5"/>
      <c r="V13" s="5"/>
      <c r="W13" s="4" t="s">
        <v>35</v>
      </c>
      <c r="X13" s="35" t="e">
        <f>AVERAGE(#REF!)</f>
        <v>#REF!</v>
      </c>
    </row>
    <row r="14" spans="1:28" x14ac:dyDescent="0.3">
      <c r="A14" s="4" t="s">
        <v>92</v>
      </c>
      <c r="B14" s="3">
        <v>12.079665458508785</v>
      </c>
      <c r="C14" s="3">
        <v>1.7007834915029774</v>
      </c>
      <c r="D14" s="3">
        <v>6085299.0081934901</v>
      </c>
      <c r="E14" s="5">
        <v>1229189.7534968706</v>
      </c>
      <c r="F14" s="5">
        <v>862663.19381884066</v>
      </c>
      <c r="G14" s="5"/>
      <c r="H14" s="5">
        <v>97.96</v>
      </c>
      <c r="I14" s="5">
        <v>152.19999999999999</v>
      </c>
      <c r="J14" s="5">
        <v>7.49</v>
      </c>
      <c r="K14" s="5">
        <v>0.15</v>
      </c>
      <c r="L14" s="5">
        <v>239272.19999999998</v>
      </c>
      <c r="M14" s="35">
        <f t="shared" si="0"/>
        <v>7.34</v>
      </c>
      <c r="O14" s="5"/>
      <c r="P14" s="5"/>
      <c r="Q14" s="5"/>
      <c r="R14" s="5"/>
      <c r="S14" s="5"/>
      <c r="T14" s="5"/>
      <c r="U14" s="5"/>
      <c r="V14" s="5"/>
      <c r="W14" s="4" t="s">
        <v>36</v>
      </c>
      <c r="X14" s="35" t="e">
        <f>AVERAGE(#REF!)</f>
        <v>#REF!</v>
      </c>
    </row>
    <row r="15" spans="1:28" x14ac:dyDescent="0.3">
      <c r="A15" s="4" t="s">
        <v>93</v>
      </c>
      <c r="B15" s="3">
        <v>11.099836633777144</v>
      </c>
      <c r="C15" s="3">
        <v>2.1248981733331451</v>
      </c>
      <c r="D15" s="3">
        <v>6384252.8539442495</v>
      </c>
      <c r="E15" s="5">
        <v>1157634.7761258343</v>
      </c>
      <c r="F15" s="5">
        <v>652256.55359557481</v>
      </c>
      <c r="G15" s="5"/>
      <c r="H15" s="5">
        <v>106.57</v>
      </c>
      <c r="I15" s="5">
        <v>153.35</v>
      </c>
      <c r="J15" s="5">
        <v>7.09</v>
      </c>
      <c r="K15" s="5">
        <v>0.13</v>
      </c>
      <c r="L15" s="5">
        <v>240367.69999999998</v>
      </c>
      <c r="M15" s="35">
        <f t="shared" si="0"/>
        <v>6.96</v>
      </c>
      <c r="O15" s="5"/>
      <c r="P15" s="5"/>
      <c r="Q15" s="5"/>
      <c r="R15" s="5"/>
      <c r="S15" s="5"/>
      <c r="T15" s="5"/>
      <c r="U15" s="5"/>
      <c r="V15" s="5"/>
      <c r="W15" s="4" t="s">
        <v>37</v>
      </c>
      <c r="X15" s="35" t="e">
        <f>AVERAGE(#REF!)</f>
        <v>#REF!</v>
      </c>
    </row>
    <row r="16" spans="1:28" x14ac:dyDescent="0.3">
      <c r="A16" s="4" t="s">
        <v>106</v>
      </c>
      <c r="B16" s="3">
        <v>12.779128371737784</v>
      </c>
      <c r="C16" s="3">
        <v>2.6192415103541089</v>
      </c>
      <c r="D16" s="3">
        <v>6765281.98140225</v>
      </c>
      <c r="E16" s="5">
        <v>1189596.5654791498</v>
      </c>
      <c r="F16" s="5">
        <v>890600.90168321936</v>
      </c>
      <c r="G16" s="5"/>
      <c r="H16" s="5">
        <v>116.56</v>
      </c>
      <c r="I16" s="5">
        <v>155.44999999999999</v>
      </c>
      <c r="J16" s="5">
        <v>8.27</v>
      </c>
      <c r="K16" s="5">
        <v>0.1</v>
      </c>
      <c r="L16" s="5">
        <v>264014.40000000002</v>
      </c>
      <c r="M16" s="35">
        <f t="shared" si="0"/>
        <v>8.17</v>
      </c>
      <c r="O16" s="5"/>
      <c r="P16" s="5"/>
      <c r="Q16" s="5"/>
      <c r="R16" s="5"/>
      <c r="S16" s="5"/>
      <c r="T16" s="5"/>
      <c r="U16" s="5"/>
      <c r="V16" s="5"/>
      <c r="W16" s="4" t="s">
        <v>38</v>
      </c>
      <c r="X16" s="35" t="e">
        <f>AVERAGE(#REF!)</f>
        <v>#REF!</v>
      </c>
    </row>
    <row r="17" spans="1:24" x14ac:dyDescent="0.3">
      <c r="A17" s="4" t="s">
        <v>107</v>
      </c>
      <c r="B17" s="3">
        <v>11.291281636673915</v>
      </c>
      <c r="C17" s="3">
        <v>3.0772344447868694</v>
      </c>
      <c r="D17" s="3">
        <v>6082348.6712009702</v>
      </c>
      <c r="E17" s="5">
        <v>1567176.2605960236</v>
      </c>
      <c r="F17" s="5">
        <v>843384.65459243313</v>
      </c>
      <c r="G17" s="5"/>
      <c r="H17" s="5">
        <v>124.49</v>
      </c>
      <c r="I17" s="5">
        <v>154.80000000000001</v>
      </c>
      <c r="J17" s="5">
        <v>9.52</v>
      </c>
      <c r="K17" s="5">
        <v>0.06</v>
      </c>
      <c r="L17" s="5">
        <v>257564.7</v>
      </c>
      <c r="M17" s="35">
        <f t="shared" si="0"/>
        <v>9.4599999999999991</v>
      </c>
      <c r="O17" s="5"/>
      <c r="P17" s="5"/>
      <c r="Q17" s="5"/>
      <c r="R17" s="5"/>
      <c r="S17" s="5"/>
      <c r="T17" s="5"/>
      <c r="U17" s="5"/>
      <c r="V17" s="5"/>
      <c r="W17" s="4" t="s">
        <v>39</v>
      </c>
      <c r="X17" s="35" t="e">
        <f>AVERAGE(#REF!)</f>
        <v>#REF!</v>
      </c>
    </row>
    <row r="18" spans="1:24" x14ac:dyDescent="0.3">
      <c r="A18" s="4" t="s">
        <v>108</v>
      </c>
      <c r="B18" s="3">
        <v>12.352127836387666</v>
      </c>
      <c r="C18" s="3">
        <v>3.4589718808964998</v>
      </c>
      <c r="D18" s="3">
        <v>6035373.8716517603</v>
      </c>
      <c r="E18" s="5">
        <v>1249850.2290482183</v>
      </c>
      <c r="F18" s="5">
        <v>801042.66743225174</v>
      </c>
      <c r="G18" s="5"/>
      <c r="H18" s="5">
        <v>118.43</v>
      </c>
      <c r="I18" s="5">
        <v>156.69999999999999</v>
      </c>
      <c r="J18" s="5">
        <v>8.6300000000000008</v>
      </c>
      <c r="K18" s="5">
        <v>0.04</v>
      </c>
      <c r="L18" s="5">
        <v>449474.70000000007</v>
      </c>
      <c r="M18" s="35">
        <f t="shared" si="0"/>
        <v>8.5900000000000016</v>
      </c>
      <c r="O18" s="5"/>
      <c r="P18" s="5"/>
      <c r="Q18" s="5"/>
      <c r="R18" s="5"/>
      <c r="S18" s="5"/>
      <c r="T18" s="5"/>
      <c r="U18" s="5"/>
      <c r="V18" s="5"/>
      <c r="W18" s="4" t="s">
        <v>40</v>
      </c>
      <c r="X18" s="35" t="e">
        <f>AVERAGE(#REF!)</f>
        <v>#REF!</v>
      </c>
    </row>
    <row r="19" spans="1:24" x14ac:dyDescent="0.3">
      <c r="A19" s="4" t="s">
        <v>109</v>
      </c>
      <c r="B19" s="3">
        <v>10.230182645073739</v>
      </c>
      <c r="C19" s="3">
        <v>3.5023181506360412</v>
      </c>
      <c r="D19" s="3">
        <v>6105081.3881002292</v>
      </c>
      <c r="E19" s="5">
        <v>1449185.3627452257</v>
      </c>
      <c r="F19" s="5">
        <v>830344.3170481174</v>
      </c>
      <c r="G19" s="5"/>
      <c r="H19" s="5">
        <v>117.03</v>
      </c>
      <c r="I19" s="5">
        <v>153.69999999999999</v>
      </c>
      <c r="J19" s="5">
        <v>8.1999999999999993</v>
      </c>
      <c r="K19" s="5">
        <v>0.04</v>
      </c>
      <c r="L19" s="5">
        <v>313261.39999999997</v>
      </c>
      <c r="M19" s="35">
        <f t="shared" si="0"/>
        <v>8.16</v>
      </c>
      <c r="O19" s="5"/>
      <c r="P19" s="5"/>
      <c r="Q19" s="5"/>
      <c r="R19" s="5"/>
      <c r="S19" s="5"/>
      <c r="T19" s="5"/>
      <c r="U19" s="5"/>
      <c r="V19" s="5"/>
      <c r="W19" s="4" t="s">
        <v>41</v>
      </c>
      <c r="X19" s="35" t="e">
        <f>AVERAGE(#REF!)</f>
        <v>#REF!</v>
      </c>
    </row>
    <row r="20" spans="1:24" x14ac:dyDescent="0.3">
      <c r="A20" s="4" t="s">
        <v>110</v>
      </c>
      <c r="B20" s="3">
        <v>9.3973833929964457</v>
      </c>
      <c r="C20" s="3">
        <v>3.5798809769996165</v>
      </c>
      <c r="D20" s="3">
        <v>7166257.8326425599</v>
      </c>
      <c r="E20" s="5">
        <v>1233996.1977228657</v>
      </c>
      <c r="F20" s="5">
        <v>1119638.9793402448</v>
      </c>
      <c r="G20" s="5"/>
      <c r="H20" s="5">
        <v>117.86</v>
      </c>
      <c r="I20" s="5">
        <v>153</v>
      </c>
      <c r="J20" s="5">
        <v>7.08</v>
      </c>
      <c r="K20" s="5">
        <v>0.04</v>
      </c>
      <c r="L20" s="5">
        <v>245533.59999999998</v>
      </c>
      <c r="M20" s="35">
        <f t="shared" si="0"/>
        <v>7.04</v>
      </c>
      <c r="O20" s="5"/>
      <c r="P20" s="5"/>
      <c r="Q20" s="5"/>
      <c r="R20" s="5"/>
      <c r="S20" s="5"/>
      <c r="T20" s="5"/>
      <c r="U20" s="5"/>
      <c r="V20" s="5"/>
      <c r="W20" s="4" t="s">
        <v>42</v>
      </c>
      <c r="X20" s="35" t="e">
        <f>AVERAGE(#REF!)</f>
        <v>#REF!</v>
      </c>
    </row>
    <row r="21" spans="1:24" x14ac:dyDescent="0.3">
      <c r="A21" s="4" t="s">
        <v>111</v>
      </c>
      <c r="B21" s="3">
        <v>9.3007227953171139</v>
      </c>
      <c r="C21" s="3">
        <v>3.7549960307080799</v>
      </c>
      <c r="D21" s="3">
        <v>6597949.7472651806</v>
      </c>
      <c r="E21" s="5">
        <v>1318764.6474259584</v>
      </c>
      <c r="F21" s="5">
        <v>1188718.9637001466</v>
      </c>
      <c r="G21" s="5"/>
      <c r="H21" s="5">
        <v>111.99</v>
      </c>
      <c r="I21" s="5">
        <v>155</v>
      </c>
      <c r="J21" s="5">
        <v>7.41</v>
      </c>
      <c r="K21" s="5">
        <v>0.02</v>
      </c>
      <c r="L21" s="5">
        <v>577711.89999999991</v>
      </c>
      <c r="M21" s="35">
        <f t="shared" si="0"/>
        <v>7.3900000000000006</v>
      </c>
      <c r="O21" s="5"/>
      <c r="P21" s="5"/>
      <c r="Q21" s="5"/>
      <c r="R21" s="5"/>
      <c r="S21" s="5"/>
      <c r="T21" s="5"/>
      <c r="U21" s="5"/>
      <c r="V21" s="5"/>
      <c r="W21" s="4" t="s">
        <v>43</v>
      </c>
      <c r="X21" s="35" t="e">
        <f>AVERAGE(#REF!)</f>
        <v>#REF!</v>
      </c>
    </row>
    <row r="22" spans="1:24" x14ac:dyDescent="0.3">
      <c r="A22" s="4" t="s">
        <v>112</v>
      </c>
      <c r="B22" s="3">
        <v>10.339031848420888</v>
      </c>
      <c r="C22" s="3">
        <v>3.8126216928186851</v>
      </c>
      <c r="D22" s="3">
        <v>6350327.3812115407</v>
      </c>
      <c r="E22" s="5">
        <v>1021378.1841528367</v>
      </c>
      <c r="F22" s="5">
        <v>1063678.5508626618</v>
      </c>
      <c r="G22" s="5"/>
      <c r="H22" s="5">
        <v>115.73</v>
      </c>
      <c r="I22" s="5">
        <v>159.6</v>
      </c>
      <c r="J22" s="5">
        <v>8.92</v>
      </c>
      <c r="K22" s="5">
        <v>0.01</v>
      </c>
      <c r="L22" s="5">
        <v>429633.6</v>
      </c>
      <c r="M22" s="35">
        <f t="shared" si="0"/>
        <v>8.91</v>
      </c>
      <c r="O22" s="5"/>
      <c r="P22" s="5"/>
      <c r="Q22" s="5"/>
      <c r="R22" s="5"/>
      <c r="S22" s="5"/>
      <c r="T22" s="5"/>
      <c r="U22" s="5"/>
      <c r="V22" s="5"/>
      <c r="W22" s="4" t="s">
        <v>44</v>
      </c>
      <c r="X22" s="35" t="e">
        <f>AVERAGE(#REF!)</f>
        <v>#REF!</v>
      </c>
    </row>
    <row r="23" spans="1:24" x14ac:dyDescent="0.3">
      <c r="A23" s="4" t="s">
        <v>113</v>
      </c>
      <c r="B23" s="3">
        <v>10.544448402559453</v>
      </c>
      <c r="C23" s="3">
        <v>3.5222681306640524</v>
      </c>
      <c r="D23" s="3">
        <v>6408199.8650706187</v>
      </c>
      <c r="E23" s="5">
        <v>1398833.6364803966</v>
      </c>
      <c r="F23" s="5">
        <v>785311.81467918679</v>
      </c>
      <c r="G23" s="5"/>
      <c r="H23" s="5">
        <v>113.12</v>
      </c>
      <c r="I23" s="5">
        <v>159.35</v>
      </c>
      <c r="J23" s="5">
        <v>15</v>
      </c>
      <c r="K23" s="5">
        <v>0.02</v>
      </c>
      <c r="L23" s="5">
        <v>343609</v>
      </c>
      <c r="M23" s="35">
        <f t="shared" si="0"/>
        <v>14.98</v>
      </c>
      <c r="O23" s="5"/>
      <c r="P23" s="5"/>
      <c r="Q23" s="5"/>
      <c r="R23" s="5"/>
      <c r="S23" s="5"/>
      <c r="T23" s="5"/>
      <c r="U23" s="5"/>
      <c r="V23" s="5"/>
      <c r="W23" s="4" t="s">
        <v>45</v>
      </c>
      <c r="X23" s="35" t="e">
        <f>AVERAGE(#REF!)</f>
        <v>#REF!</v>
      </c>
    </row>
    <row r="24" spans="1:24" x14ac:dyDescent="0.3">
      <c r="A24" s="4" t="s">
        <v>114</v>
      </c>
      <c r="B24" s="3">
        <v>10.540005105306477</v>
      </c>
      <c r="C24" s="3">
        <v>3.4514322145817289</v>
      </c>
      <c r="D24" s="3">
        <v>6306051.5715870615</v>
      </c>
      <c r="E24" s="5">
        <v>1200195.8348459876</v>
      </c>
      <c r="F24" s="5">
        <v>1194695.4460407766</v>
      </c>
      <c r="G24" s="5"/>
      <c r="H24" s="5">
        <v>113.92</v>
      </c>
      <c r="I24" s="5">
        <v>161.19999999999999</v>
      </c>
      <c r="J24" s="5">
        <v>14.53</v>
      </c>
      <c r="K24" s="5">
        <v>0.01</v>
      </c>
      <c r="L24" s="5">
        <v>570293.10000000009</v>
      </c>
      <c r="M24" s="35">
        <f t="shared" si="0"/>
        <v>14.52</v>
      </c>
      <c r="O24" s="5"/>
      <c r="P24" s="5"/>
      <c r="Q24" s="5"/>
      <c r="R24" s="5"/>
      <c r="S24" s="5"/>
      <c r="T24" s="5"/>
      <c r="U24" s="5"/>
      <c r="V24" s="5"/>
      <c r="W24" s="4" t="s">
        <v>46</v>
      </c>
      <c r="X24" s="35" t="e">
        <f>AVERAGE(#REF!)</f>
        <v>#REF!</v>
      </c>
    </row>
    <row r="25" spans="1:24" x14ac:dyDescent="0.3">
      <c r="A25" s="4" t="s">
        <v>115</v>
      </c>
      <c r="B25" s="3">
        <v>10.283025958087478</v>
      </c>
      <c r="C25" s="3">
        <v>3.0620668384193861</v>
      </c>
      <c r="D25" s="3">
        <v>6643750.2143161409</v>
      </c>
      <c r="E25" s="5">
        <v>1220864.5402253978</v>
      </c>
      <c r="F25" s="5">
        <v>763527.58326975349</v>
      </c>
      <c r="G25" s="5"/>
      <c r="H25" s="5">
        <v>111.46</v>
      </c>
      <c r="I25" s="5">
        <v>159.69999999999999</v>
      </c>
      <c r="J25" s="5">
        <v>14.269750699999999</v>
      </c>
      <c r="K25" s="5">
        <v>0.01</v>
      </c>
      <c r="L25" s="5">
        <v>641201.80000000005</v>
      </c>
      <c r="M25" s="35">
        <f t="shared" si="0"/>
        <v>14.2597507</v>
      </c>
      <c r="O25" s="5"/>
      <c r="P25" s="5"/>
      <c r="Q25" s="5"/>
      <c r="R25" s="5"/>
      <c r="S25" s="5"/>
      <c r="T25" s="5"/>
      <c r="U25" s="5"/>
      <c r="V25" s="5"/>
      <c r="W25" s="4" t="s">
        <v>47</v>
      </c>
      <c r="X25" s="35" t="e">
        <f>AVERAGE(#REF!)</f>
        <v>#REF!</v>
      </c>
    </row>
    <row r="26" spans="1:24" x14ac:dyDescent="0.3">
      <c r="A26" s="4" t="s">
        <v>116</v>
      </c>
      <c r="B26" s="3">
        <v>12.62596924006003</v>
      </c>
      <c r="C26" s="3">
        <v>3.0087663379855023</v>
      </c>
      <c r="D26" s="3">
        <v>7047074.8316532904</v>
      </c>
      <c r="E26" s="5">
        <v>1332247.8349827828</v>
      </c>
      <c r="F26" s="5">
        <v>685173.59464146569</v>
      </c>
      <c r="G26" s="5"/>
      <c r="H26" s="5">
        <v>113.81</v>
      </c>
      <c r="I26" s="5">
        <v>161.16</v>
      </c>
      <c r="J26" s="5">
        <v>14.85</v>
      </c>
      <c r="K26" s="5">
        <v>0.03</v>
      </c>
      <c r="L26" s="5">
        <v>159174.99999999997</v>
      </c>
      <c r="M26" s="35">
        <f t="shared" si="0"/>
        <v>14.82</v>
      </c>
      <c r="O26" s="5"/>
      <c r="P26" s="5"/>
      <c r="Q26" s="5"/>
      <c r="R26" s="5"/>
      <c r="S26" s="5"/>
      <c r="T26" s="5"/>
      <c r="U26" s="5"/>
      <c r="V26" s="5"/>
      <c r="W26" s="4" t="s">
        <v>48</v>
      </c>
      <c r="X26" s="35" t="e">
        <f>AVERAGE(#REF!)</f>
        <v>#REF!</v>
      </c>
    </row>
    <row r="27" spans="1:24" x14ac:dyDescent="0.3">
      <c r="A27" s="4" t="s">
        <v>117</v>
      </c>
      <c r="B27" s="3">
        <v>11.865685986505454</v>
      </c>
      <c r="C27" s="3">
        <v>2.8981784423473878</v>
      </c>
      <c r="D27" s="3">
        <v>6937491.0767169595</v>
      </c>
      <c r="E27" s="5">
        <v>1412882.9656187913</v>
      </c>
      <c r="F27" s="5">
        <v>876445.66345509537</v>
      </c>
      <c r="G27" s="5"/>
      <c r="H27" s="5">
        <v>121.87</v>
      </c>
      <c r="I27" s="5">
        <v>157.75</v>
      </c>
      <c r="J27" s="5">
        <v>14.76</v>
      </c>
      <c r="K27" s="5">
        <v>0.09</v>
      </c>
      <c r="L27" s="5">
        <v>311201</v>
      </c>
      <c r="M27" s="35">
        <f t="shared" si="0"/>
        <v>14.67</v>
      </c>
      <c r="O27" s="5"/>
      <c r="P27" s="5"/>
      <c r="Q27" s="5"/>
      <c r="R27" s="5"/>
      <c r="S27" s="5"/>
      <c r="T27" s="5"/>
      <c r="U27" s="5"/>
      <c r="V27" s="5"/>
      <c r="W27" s="4" t="s">
        <v>49</v>
      </c>
      <c r="X27" s="35" t="e">
        <f>AVERAGE(#REF!)</f>
        <v>#REF!</v>
      </c>
    </row>
    <row r="28" spans="1:24" x14ac:dyDescent="0.3">
      <c r="A28" s="4" t="s">
        <v>118</v>
      </c>
      <c r="B28" s="3">
        <v>12.110898601245552</v>
      </c>
      <c r="C28" s="3">
        <v>2.5828752813320977</v>
      </c>
      <c r="D28" s="3">
        <v>6977498.4285736503</v>
      </c>
      <c r="E28" s="5">
        <v>1387259.6495884662</v>
      </c>
      <c r="F28" s="5">
        <v>1319775.1383231678</v>
      </c>
      <c r="G28" s="5"/>
      <c r="H28" s="5">
        <v>128</v>
      </c>
      <c r="I28" s="5">
        <v>157.72</v>
      </c>
      <c r="J28" s="5">
        <v>14.492800000000001</v>
      </c>
      <c r="K28" s="5">
        <v>0.08</v>
      </c>
      <c r="L28" s="5">
        <v>394663</v>
      </c>
      <c r="M28" s="35">
        <f t="shared" si="0"/>
        <v>14.412800000000001</v>
      </c>
      <c r="O28" s="5"/>
      <c r="P28" s="5"/>
      <c r="Q28" s="5"/>
      <c r="R28" s="5"/>
      <c r="S28" s="5"/>
      <c r="T28" s="5"/>
      <c r="U28" s="5"/>
      <c r="V28" s="5"/>
      <c r="W28" s="4" t="s">
        <v>50</v>
      </c>
      <c r="X28" s="35" t="e">
        <f>AVERAGE(#REF!)</f>
        <v>#REF!</v>
      </c>
    </row>
    <row r="29" spans="1:24" x14ac:dyDescent="0.3">
      <c r="A29" s="4" t="s">
        <v>119</v>
      </c>
      <c r="B29" s="3">
        <v>12.865661611339689</v>
      </c>
      <c r="C29" s="3">
        <v>2.2731633741348567</v>
      </c>
      <c r="D29" s="3">
        <v>7365492.3666640194</v>
      </c>
      <c r="E29" s="5">
        <v>1500589.0345881237</v>
      </c>
      <c r="F29" s="5">
        <v>1033263.8065008899</v>
      </c>
      <c r="G29" s="5"/>
      <c r="H29" s="5">
        <v>122.62</v>
      </c>
      <c r="I29" s="5">
        <v>157.4</v>
      </c>
      <c r="J29" s="5">
        <v>13.919</v>
      </c>
      <c r="K29" s="5">
        <v>0.08</v>
      </c>
      <c r="L29" s="5">
        <v>399897</v>
      </c>
      <c r="M29" s="35">
        <f t="shared" si="0"/>
        <v>13.839</v>
      </c>
      <c r="O29" s="5"/>
      <c r="P29" s="5"/>
      <c r="Q29" s="5"/>
      <c r="R29" s="5"/>
      <c r="S29" s="5"/>
      <c r="T29" s="5"/>
      <c r="U29" s="5"/>
      <c r="V29" s="5"/>
      <c r="W29" s="4" t="s">
        <v>51</v>
      </c>
      <c r="X29" s="35" t="e">
        <f>AVERAGE(#REF!)</f>
        <v>#REF!</v>
      </c>
    </row>
    <row r="30" spans="1:24" x14ac:dyDescent="0.3">
      <c r="A30" s="4" t="s">
        <v>120</v>
      </c>
      <c r="B30" s="3">
        <v>12.688297513444653</v>
      </c>
      <c r="C30" s="3">
        <v>1.7379429374660749</v>
      </c>
      <c r="D30" s="3">
        <v>7685833.3017343208</v>
      </c>
      <c r="E30" s="5">
        <v>1168388.1412620523</v>
      </c>
      <c r="F30" s="5">
        <v>925711.15560125862</v>
      </c>
      <c r="G30" s="5"/>
      <c r="H30" s="5">
        <v>113.08</v>
      </c>
      <c r="I30" s="5">
        <v>159.85</v>
      </c>
      <c r="J30" s="5">
        <v>13.3415</v>
      </c>
      <c r="K30" s="5">
        <v>0.09</v>
      </c>
      <c r="L30" s="5">
        <v>299934.3</v>
      </c>
      <c r="M30" s="35">
        <f t="shared" si="0"/>
        <v>13.2515</v>
      </c>
      <c r="O30" s="5"/>
      <c r="P30" s="5"/>
      <c r="Q30" s="5"/>
      <c r="R30" s="5"/>
      <c r="S30" s="5"/>
      <c r="T30" s="5"/>
      <c r="U30" s="5"/>
      <c r="V30" s="5"/>
      <c r="W30" s="4" t="s">
        <v>52</v>
      </c>
      <c r="X30" s="35" t="e">
        <f>AVERAGE(#REF!)</f>
        <v>#REF!</v>
      </c>
    </row>
    <row r="31" spans="1:24" x14ac:dyDescent="0.3">
      <c r="A31" s="4" t="s">
        <v>121</v>
      </c>
      <c r="B31" s="3">
        <v>12.891980921908797</v>
      </c>
      <c r="C31" s="3">
        <v>1.6538704482976341</v>
      </c>
      <c r="D31" s="3">
        <v>7193697.1752564488</v>
      </c>
      <c r="E31" s="5">
        <v>1096706.5677325032</v>
      </c>
      <c r="F31" s="5">
        <v>799790.98449103849</v>
      </c>
      <c r="G31" s="5"/>
      <c r="H31" s="5">
        <v>98.06</v>
      </c>
      <c r="I31" s="5">
        <v>162.85</v>
      </c>
      <c r="J31" s="5">
        <v>14.08</v>
      </c>
      <c r="K31" s="5">
        <v>0.09</v>
      </c>
      <c r="L31" s="5">
        <v>271569.3</v>
      </c>
      <c r="M31" s="35">
        <f t="shared" si="0"/>
        <v>13.99</v>
      </c>
      <c r="O31" s="5"/>
      <c r="P31" s="5"/>
      <c r="Q31" s="5"/>
      <c r="R31" s="5"/>
      <c r="S31" s="5"/>
      <c r="T31" s="5"/>
      <c r="U31" s="5"/>
      <c r="V31" s="5"/>
      <c r="W31" s="4" t="s">
        <v>53</v>
      </c>
      <c r="X31" s="35" t="e">
        <f>AVERAGE(#REF!)</f>
        <v>#REF!</v>
      </c>
    </row>
    <row r="32" spans="1:24" x14ac:dyDescent="0.3">
      <c r="A32" s="4" t="s">
        <v>122</v>
      </c>
      <c r="B32" s="3">
        <v>12.796876731112206</v>
      </c>
      <c r="C32" s="3">
        <v>1.4175114798464783</v>
      </c>
      <c r="D32" s="3">
        <v>7526043.3999325093</v>
      </c>
      <c r="E32" s="5">
        <v>1196963.4172886992</v>
      </c>
      <c r="F32" s="5">
        <v>686629.81932028721</v>
      </c>
      <c r="G32" s="5"/>
      <c r="H32" s="5">
        <v>104.62</v>
      </c>
      <c r="I32" s="5">
        <v>160.75</v>
      </c>
      <c r="J32" s="5">
        <v>13.86</v>
      </c>
      <c r="K32" s="5">
        <v>0.1</v>
      </c>
      <c r="L32" s="5">
        <v>433287.00000000006</v>
      </c>
      <c r="M32" s="35">
        <f t="shared" si="0"/>
        <v>13.76</v>
      </c>
      <c r="O32" s="5"/>
      <c r="P32" s="5"/>
      <c r="Q32" s="5"/>
      <c r="R32" s="5"/>
      <c r="S32" s="5"/>
      <c r="T32" s="5"/>
      <c r="U32" s="5"/>
      <c r="V32" s="5"/>
      <c r="W32" s="4" t="s">
        <v>54</v>
      </c>
      <c r="X32" s="35" t="e">
        <f>AVERAGE(#REF!)</f>
        <v>#REF!</v>
      </c>
    </row>
    <row r="33" spans="1:24" x14ac:dyDescent="0.3">
      <c r="A33" s="4" t="s">
        <v>123</v>
      </c>
      <c r="B33" s="3">
        <v>11.689272346301578</v>
      </c>
      <c r="C33" s="3">
        <v>1.6859349154821235</v>
      </c>
      <c r="D33" s="3">
        <v>7781593.9168173792</v>
      </c>
      <c r="E33" s="5">
        <v>1406319.55912188</v>
      </c>
      <c r="F33" s="5">
        <v>719992.05066509289</v>
      </c>
      <c r="G33" s="5"/>
      <c r="H33" s="5">
        <v>113.76</v>
      </c>
      <c r="I33" s="5">
        <v>158.96899999999999</v>
      </c>
      <c r="J33" s="5">
        <v>14.26</v>
      </c>
      <c r="K33" s="5">
        <v>0.1</v>
      </c>
      <c r="L33" s="5">
        <v>291637</v>
      </c>
      <c r="M33" s="35">
        <f t="shared" si="0"/>
        <v>14.16</v>
      </c>
      <c r="O33" s="5"/>
      <c r="P33" s="5"/>
      <c r="Q33" s="5"/>
      <c r="R33" s="5"/>
      <c r="S33" s="5"/>
      <c r="T33" s="5"/>
      <c r="U33" s="5"/>
      <c r="V33" s="5"/>
      <c r="W33" s="4" t="s">
        <v>55</v>
      </c>
      <c r="X33" s="35" t="e">
        <f>AVERAGE(#REF!)</f>
        <v>#REF!</v>
      </c>
    </row>
    <row r="34" spans="1:24" x14ac:dyDescent="0.3">
      <c r="A34" s="4" t="s">
        <v>124</v>
      </c>
      <c r="B34" s="3">
        <v>11.252990731920832</v>
      </c>
      <c r="C34" s="3">
        <v>1.9497168982819613</v>
      </c>
      <c r="D34" s="3">
        <v>9003739.9362113308</v>
      </c>
      <c r="E34" s="5">
        <v>1167092.0318485422</v>
      </c>
      <c r="F34" s="5">
        <v>467266.64936030592</v>
      </c>
      <c r="G34" s="5"/>
      <c r="H34" s="5">
        <v>114.36</v>
      </c>
      <c r="I34" s="5">
        <v>157.24</v>
      </c>
      <c r="J34" s="5">
        <v>12.75</v>
      </c>
      <c r="K34" s="5">
        <v>0.11</v>
      </c>
      <c r="L34" s="5">
        <v>375586</v>
      </c>
      <c r="M34" s="35">
        <f t="shared" si="0"/>
        <v>12.64</v>
      </c>
      <c r="O34" s="5"/>
      <c r="P34" s="5"/>
      <c r="Q34" s="5"/>
      <c r="R34" s="5"/>
      <c r="S34" s="5"/>
      <c r="T34" s="5"/>
      <c r="U34" s="5"/>
      <c r="V34" s="5"/>
      <c r="W34" s="4" t="s">
        <v>56</v>
      </c>
      <c r="X34" s="35" t="e">
        <f>AVERAGE(#REF!)</f>
        <v>#REF!</v>
      </c>
    </row>
    <row r="35" spans="1:24" x14ac:dyDescent="0.3">
      <c r="A35" s="4" t="s">
        <v>125</v>
      </c>
      <c r="B35" s="3">
        <v>11.693376762200899</v>
      </c>
      <c r="C35" s="3">
        <v>2.1556780595369363</v>
      </c>
      <c r="D35" s="3">
        <v>9467463.9491561688</v>
      </c>
      <c r="E35" s="5">
        <v>1099532.2283648599</v>
      </c>
      <c r="F35" s="5">
        <v>749415.16507775558</v>
      </c>
      <c r="G35" s="5"/>
      <c r="H35" s="5">
        <v>108.92</v>
      </c>
      <c r="I35" s="5">
        <v>157.06</v>
      </c>
      <c r="J35" s="5">
        <v>12.94</v>
      </c>
      <c r="K35" s="5">
        <v>0.1</v>
      </c>
      <c r="L35" s="5">
        <v>384802.99999999994</v>
      </c>
      <c r="M35" s="35">
        <f t="shared" si="0"/>
        <v>12.84</v>
      </c>
      <c r="O35" s="5"/>
      <c r="P35" s="5"/>
      <c r="Q35" s="5"/>
      <c r="R35" s="5"/>
      <c r="S35" s="5"/>
      <c r="T35" s="5"/>
      <c r="U35" s="5"/>
      <c r="V35" s="5"/>
      <c r="W35" s="4" t="s">
        <v>57</v>
      </c>
      <c r="X35" s="35" t="e">
        <f>AVERAGE(#REF!)</f>
        <v>#REF!</v>
      </c>
    </row>
    <row r="36" spans="1:24" x14ac:dyDescent="0.3">
      <c r="A36" s="4" t="s">
        <v>126</v>
      </c>
      <c r="B36" s="3">
        <v>12.320069420943057</v>
      </c>
      <c r="C36" s="3">
        <v>1.7960197033926262</v>
      </c>
      <c r="D36" s="3">
        <v>8396098.1790477205</v>
      </c>
      <c r="E36" s="5">
        <v>1052250.0138660215</v>
      </c>
      <c r="F36" s="5">
        <v>779186.79624391685</v>
      </c>
      <c r="G36" s="5"/>
      <c r="H36" s="5">
        <v>111.05</v>
      </c>
      <c r="I36" s="5">
        <v>157.4</v>
      </c>
      <c r="J36" s="5">
        <v>12.6</v>
      </c>
      <c r="K36" s="5">
        <v>0.09</v>
      </c>
      <c r="L36" s="5">
        <v>299551</v>
      </c>
      <c r="M36" s="35">
        <f t="shared" si="0"/>
        <v>12.51</v>
      </c>
      <c r="O36" s="5"/>
      <c r="P36" s="5"/>
      <c r="Q36" s="5"/>
      <c r="R36" s="5"/>
      <c r="S36" s="5"/>
      <c r="T36" s="5"/>
      <c r="U36" s="5"/>
      <c r="V36" s="5"/>
      <c r="W36" s="4" t="s">
        <v>58</v>
      </c>
      <c r="X36" s="35" t="e">
        <f>AVERAGE(#REF!)</f>
        <v>#REF!</v>
      </c>
    </row>
    <row r="37" spans="1:24" x14ac:dyDescent="0.3">
      <c r="A37" s="4" t="s">
        <v>127</v>
      </c>
      <c r="B37" s="3">
        <v>11.981084477377024</v>
      </c>
      <c r="C37" s="3">
        <v>1.7595049796895523</v>
      </c>
      <c r="D37" s="3">
        <v>8715647.3497824203</v>
      </c>
      <c r="E37" s="5">
        <v>1319094.6874840681</v>
      </c>
      <c r="F37" s="5">
        <v>723905.91156354151</v>
      </c>
      <c r="G37" s="5"/>
      <c r="H37" s="5">
        <v>114.49</v>
      </c>
      <c r="I37" s="5">
        <v>156.25</v>
      </c>
      <c r="J37" s="5">
        <v>11.77</v>
      </c>
      <c r="K37" s="5">
        <v>7.0000000000000007E-2</v>
      </c>
      <c r="L37" s="5">
        <v>483934</v>
      </c>
      <c r="M37" s="35">
        <f t="shared" si="0"/>
        <v>11.7</v>
      </c>
      <c r="O37" s="5"/>
      <c r="P37" s="5"/>
      <c r="Q37" s="5"/>
      <c r="R37" s="5"/>
      <c r="S37" s="5"/>
      <c r="T37" s="5"/>
      <c r="U37" s="5"/>
      <c r="V37" s="5"/>
      <c r="W37" s="4" t="s">
        <v>59</v>
      </c>
      <c r="X37" s="35" t="e">
        <f>AVERAGE(#REF!)</f>
        <v>#REF!</v>
      </c>
    </row>
    <row r="38" spans="1:24" x14ac:dyDescent="0.3">
      <c r="A38" s="4" t="s">
        <v>128</v>
      </c>
      <c r="B38" s="3">
        <v>9.0312280967846306</v>
      </c>
      <c r="C38" s="3">
        <v>1.6840617620982989</v>
      </c>
      <c r="D38" s="3">
        <v>8952666.9901297204</v>
      </c>
      <c r="E38" s="5">
        <v>1296336.6892981967</v>
      </c>
      <c r="F38" s="5">
        <v>701135.98890343239</v>
      </c>
      <c r="G38" s="5"/>
      <c r="H38" s="5">
        <v>115.24</v>
      </c>
      <c r="I38" s="5">
        <v>157.19999999999999</v>
      </c>
      <c r="J38" s="5">
        <v>11.169187741453994</v>
      </c>
      <c r="K38" s="5">
        <v>7.0000000000000007E-2</v>
      </c>
      <c r="L38" s="5">
        <v>80911.999999999985</v>
      </c>
      <c r="M38" s="35">
        <f t="shared" si="0"/>
        <v>11.099187741453994</v>
      </c>
      <c r="O38" s="5"/>
      <c r="P38" s="5"/>
      <c r="Q38" s="5"/>
      <c r="R38" s="5"/>
      <c r="S38" s="5"/>
      <c r="T38" s="5"/>
      <c r="U38" s="5"/>
      <c r="V38" s="5"/>
      <c r="W38" s="4" t="s">
        <v>60</v>
      </c>
      <c r="X38" s="35" t="e">
        <f>AVERAGE(#REF!)</f>
        <v>#REF!</v>
      </c>
    </row>
    <row r="39" spans="1:24" x14ac:dyDescent="0.3">
      <c r="A39" s="4" t="s">
        <v>129</v>
      </c>
      <c r="B39" s="3">
        <v>9.5419690324354889</v>
      </c>
      <c r="C39" s="3">
        <v>2.0181404902574807</v>
      </c>
      <c r="D39" s="3">
        <v>9532818.7084728181</v>
      </c>
      <c r="E39" s="5">
        <v>1058930.8955266734</v>
      </c>
      <c r="F39" s="5">
        <v>778134.15891320712</v>
      </c>
      <c r="G39" s="5"/>
      <c r="H39" s="5">
        <v>118.81</v>
      </c>
      <c r="I39" s="5">
        <v>157.35</v>
      </c>
      <c r="J39" s="5">
        <v>9.895725629021852</v>
      </c>
      <c r="K39" s="5">
        <v>0.1</v>
      </c>
      <c r="L39" s="5">
        <v>555225</v>
      </c>
      <c r="M39" s="35">
        <f t="shared" si="0"/>
        <v>9.7957256290218524</v>
      </c>
      <c r="O39" s="5"/>
      <c r="P39" s="5"/>
      <c r="Q39" s="5"/>
      <c r="R39" s="5"/>
      <c r="S39" s="5"/>
      <c r="T39" s="5"/>
      <c r="U39" s="5"/>
      <c r="V39" s="5"/>
      <c r="W39" s="4" t="s">
        <v>61</v>
      </c>
      <c r="X39" s="35" t="e">
        <f>AVERAGE(#REF!)</f>
        <v>#REF!</v>
      </c>
    </row>
    <row r="40" spans="1:24" x14ac:dyDescent="0.3">
      <c r="A40" s="4" t="s">
        <v>130</v>
      </c>
      <c r="B40" s="3">
        <v>8.5932798883678601</v>
      </c>
      <c r="C40" s="3">
        <v>1.5187472411246183</v>
      </c>
      <c r="D40" s="3">
        <v>9368368.1405757498</v>
      </c>
      <c r="E40" s="5">
        <v>1248219.2545062543</v>
      </c>
      <c r="F40" s="5">
        <v>696015.48997863824</v>
      </c>
      <c r="G40" s="5"/>
      <c r="H40" s="5">
        <v>112.79</v>
      </c>
      <c r="I40" s="5">
        <v>158.63</v>
      </c>
      <c r="J40" s="5">
        <v>10.171436544251794</v>
      </c>
      <c r="K40" s="5">
        <v>0.09</v>
      </c>
      <c r="L40" s="5">
        <v>319437</v>
      </c>
      <c r="M40" s="35">
        <f t="shared" si="0"/>
        <v>10.081436544251794</v>
      </c>
      <c r="O40" s="5"/>
      <c r="P40" s="5"/>
      <c r="Q40" s="5"/>
      <c r="R40" s="5"/>
      <c r="S40" s="5"/>
      <c r="T40" s="5"/>
      <c r="U40" s="5"/>
      <c r="V40" s="5"/>
      <c r="W40" s="4" t="s">
        <v>62</v>
      </c>
      <c r="X40" s="35" t="e">
        <f>AVERAGE(#REF!)</f>
        <v>#REF!</v>
      </c>
    </row>
    <row r="41" spans="1:24" x14ac:dyDescent="0.3">
      <c r="A41" s="4" t="s">
        <v>131</v>
      </c>
      <c r="B41" s="3">
        <v>9.051524170137057</v>
      </c>
      <c r="C41" s="3">
        <v>1.1388080475768669</v>
      </c>
      <c r="D41" s="3">
        <v>9234843.053120954</v>
      </c>
      <c r="E41" s="5">
        <v>1701637.9251749401</v>
      </c>
      <c r="F41" s="5">
        <v>811089.89525361219</v>
      </c>
      <c r="G41" s="5"/>
      <c r="H41" s="5">
        <v>105.55</v>
      </c>
      <c r="I41" s="5">
        <v>157.9</v>
      </c>
      <c r="J41" s="5">
        <v>10.412650567373465</v>
      </c>
      <c r="K41" s="5">
        <v>0.06</v>
      </c>
      <c r="L41" s="5">
        <v>459938.00000000006</v>
      </c>
      <c r="M41" s="35">
        <f t="shared" si="0"/>
        <v>10.352650567373464</v>
      </c>
      <c r="O41" s="5"/>
      <c r="P41" s="5"/>
      <c r="Q41" s="5"/>
      <c r="R41" s="5"/>
      <c r="S41" s="5"/>
      <c r="T41" s="5"/>
      <c r="U41" s="5"/>
      <c r="V41" s="5"/>
      <c r="W41" s="4" t="s">
        <v>63</v>
      </c>
      <c r="X41" s="35" t="e">
        <f>AVERAGE(#REF!)</f>
        <v>#REF!</v>
      </c>
    </row>
    <row r="42" spans="1:24" x14ac:dyDescent="0.3">
      <c r="A42" s="4" t="s">
        <v>132</v>
      </c>
      <c r="B42" s="3">
        <v>8.9638922103050049</v>
      </c>
      <c r="C42" s="3">
        <v>1.3903888279197085</v>
      </c>
      <c r="D42" s="3">
        <v>9191627.8793295901</v>
      </c>
      <c r="E42" s="5">
        <v>1430791.8012545235</v>
      </c>
      <c r="F42" s="5">
        <v>1028296.5438733068</v>
      </c>
      <c r="G42" s="5"/>
      <c r="H42" s="5">
        <v>106</v>
      </c>
      <c r="I42" s="5">
        <v>158.28</v>
      </c>
      <c r="J42" s="5">
        <v>10.637867909702631</v>
      </c>
      <c r="K42" s="5">
        <v>0.04</v>
      </c>
      <c r="L42" s="5">
        <v>319395.99999999994</v>
      </c>
      <c r="M42" s="35">
        <f t="shared" si="0"/>
        <v>10.597867909702632</v>
      </c>
      <c r="O42" s="5"/>
      <c r="P42" s="5"/>
      <c r="Q42" s="5"/>
      <c r="R42" s="5"/>
      <c r="S42" s="5"/>
      <c r="T42" s="5"/>
      <c r="U42" s="5"/>
      <c r="V42" s="5"/>
      <c r="W42" s="4" t="s">
        <v>64</v>
      </c>
      <c r="X42" s="35" t="e">
        <f>AVERAGE(#REF!)</f>
        <v>#REF!</v>
      </c>
    </row>
    <row r="43" spans="1:24" x14ac:dyDescent="0.3">
      <c r="A43" s="4" t="s">
        <v>133</v>
      </c>
      <c r="B43" s="3">
        <v>8.353156270755477</v>
      </c>
      <c r="C43" s="3">
        <v>1.7157935271568725</v>
      </c>
      <c r="D43" s="3">
        <v>8937814.8345488477</v>
      </c>
      <c r="E43" s="5">
        <v>1254802.4942375412</v>
      </c>
      <c r="F43" s="5">
        <v>690024.0399963177</v>
      </c>
      <c r="G43" s="5"/>
      <c r="H43" s="5">
        <v>106.06</v>
      </c>
      <c r="I43" s="5">
        <v>162.6</v>
      </c>
      <c r="J43" s="5">
        <v>11.598466524709172</v>
      </c>
      <c r="K43" s="5">
        <v>0.05</v>
      </c>
      <c r="L43" s="5">
        <v>299732</v>
      </c>
      <c r="M43" s="35">
        <f t="shared" si="0"/>
        <v>11.548466524709172</v>
      </c>
      <c r="O43" s="5"/>
      <c r="P43" s="5"/>
      <c r="Q43" s="5"/>
      <c r="R43" s="5"/>
      <c r="S43" s="5"/>
      <c r="T43" s="5"/>
      <c r="U43" s="5"/>
      <c r="V43" s="5"/>
      <c r="W43" s="4" t="s">
        <v>65</v>
      </c>
      <c r="X43" s="35" t="e">
        <f>AVERAGE(#REF!)</f>
        <v>#REF!</v>
      </c>
    </row>
    <row r="44" spans="1:24" x14ac:dyDescent="0.3">
      <c r="A44" s="4" t="s">
        <v>134</v>
      </c>
      <c r="B44" s="3">
        <v>8.6822611862757952</v>
      </c>
      <c r="C44" s="3">
        <v>1.8854718054158059</v>
      </c>
      <c r="D44" s="3">
        <v>8654243.9964028113</v>
      </c>
      <c r="E44" s="5">
        <v>1149973.1318594762</v>
      </c>
      <c r="F44" s="5">
        <v>821352.59090459964</v>
      </c>
      <c r="G44" s="5"/>
      <c r="H44" s="5">
        <v>109.78</v>
      </c>
      <c r="I44" s="5">
        <v>160.55000000000001</v>
      </c>
      <c r="J44" s="5">
        <v>11.561998247402082</v>
      </c>
      <c r="K44" s="5">
        <v>0.04</v>
      </c>
      <c r="L44" s="5">
        <v>442869.7</v>
      </c>
      <c r="M44" s="35">
        <f t="shared" si="0"/>
        <v>11.521998247402083</v>
      </c>
      <c r="O44" s="5"/>
      <c r="P44" s="5"/>
      <c r="Q44" s="5"/>
      <c r="R44" s="5"/>
      <c r="S44" s="5"/>
      <c r="T44" s="5"/>
      <c r="U44" s="5"/>
      <c r="V44" s="5"/>
      <c r="W44" s="4" t="s">
        <v>66</v>
      </c>
      <c r="X44" s="35" t="e">
        <f>AVERAGE(#REF!)</f>
        <v>#REF!</v>
      </c>
    </row>
    <row r="45" spans="1:24" x14ac:dyDescent="0.3">
      <c r="A45" s="4" t="s">
        <v>135</v>
      </c>
      <c r="B45" s="3">
        <v>8.2308157783014479</v>
      </c>
      <c r="C45" s="3">
        <v>1.538809488600279</v>
      </c>
      <c r="D45" s="3">
        <v>8623098.0462724175</v>
      </c>
      <c r="E45" s="5">
        <v>1321140.045662442</v>
      </c>
      <c r="F45" s="5">
        <v>775297.02217620169</v>
      </c>
      <c r="G45" s="5"/>
      <c r="H45" s="5">
        <v>107.84</v>
      </c>
      <c r="I45" s="5">
        <v>161.9</v>
      </c>
      <c r="J45" s="5">
        <v>11.3</v>
      </c>
      <c r="K45" s="5">
        <v>0.04</v>
      </c>
      <c r="L45" s="5">
        <v>209850</v>
      </c>
      <c r="M45" s="35">
        <f t="shared" si="0"/>
        <v>11.260000000000002</v>
      </c>
      <c r="O45" s="5"/>
      <c r="P45" s="5"/>
      <c r="Q45" s="5"/>
      <c r="R45" s="5"/>
      <c r="S45" s="5"/>
      <c r="T45" s="5"/>
      <c r="U45" s="5"/>
      <c r="V45" s="5"/>
      <c r="W45" s="4" t="s">
        <v>67</v>
      </c>
      <c r="X45" s="35" t="e">
        <f>AVERAGE(#REF!)</f>
        <v>#REF!</v>
      </c>
    </row>
    <row r="46" spans="1:24" x14ac:dyDescent="0.3">
      <c r="A46" s="4" t="s">
        <v>136</v>
      </c>
      <c r="B46" s="3">
        <v>7.951913585277822</v>
      </c>
      <c r="C46" s="3">
        <v>1.0947341081747997</v>
      </c>
      <c r="D46" s="3">
        <v>8549975.6703656297</v>
      </c>
      <c r="E46" s="5">
        <v>1243363.2860511723</v>
      </c>
      <c r="F46" s="5">
        <v>817988.62025223533</v>
      </c>
      <c r="G46" s="5"/>
      <c r="H46" s="5">
        <v>113.59</v>
      </c>
      <c r="I46" s="5">
        <v>161.6</v>
      </c>
      <c r="J46" s="5">
        <v>10.91</v>
      </c>
      <c r="K46" s="5">
        <v>0.02</v>
      </c>
      <c r="L46" s="5">
        <v>487136</v>
      </c>
      <c r="M46" s="35">
        <f t="shared" si="0"/>
        <v>10.89</v>
      </c>
      <c r="O46" s="5"/>
      <c r="P46" s="5"/>
      <c r="Q46" s="5"/>
      <c r="R46" s="5"/>
      <c r="S46" s="5"/>
      <c r="T46" s="5"/>
      <c r="U46" s="5"/>
      <c r="V46" s="5"/>
      <c r="W46" s="4" t="s">
        <v>68</v>
      </c>
      <c r="X46" s="35" t="e">
        <f>AVERAGE(#REF!)</f>
        <v>#REF!</v>
      </c>
    </row>
    <row r="47" spans="1:24" x14ac:dyDescent="0.3">
      <c r="A47" s="4" t="s">
        <v>137</v>
      </c>
      <c r="B47" s="3">
        <v>7.8072485215443947</v>
      </c>
      <c r="C47" s="3">
        <v>0.87679914349114707</v>
      </c>
      <c r="D47" s="3">
        <v>8533002.8462233581</v>
      </c>
      <c r="E47" s="5">
        <v>1174747.7538235858</v>
      </c>
      <c r="F47" s="5">
        <v>747973.79440839309</v>
      </c>
      <c r="G47" s="5"/>
      <c r="H47" s="5">
        <v>112.29</v>
      </c>
      <c r="I47" s="5">
        <v>158.85</v>
      </c>
      <c r="J47" s="5">
        <v>10.8</v>
      </c>
      <c r="K47" s="5">
        <v>0.05</v>
      </c>
      <c r="L47" s="5">
        <v>425211</v>
      </c>
      <c r="M47" s="35">
        <f t="shared" si="0"/>
        <v>10.75</v>
      </c>
      <c r="O47" s="5"/>
      <c r="P47" s="5"/>
      <c r="Q47" s="5"/>
      <c r="R47" s="5"/>
      <c r="S47" s="5"/>
      <c r="T47" s="5"/>
      <c r="U47" s="5"/>
      <c r="V47" s="5"/>
      <c r="W47" s="4" t="s">
        <v>69</v>
      </c>
      <c r="X47" s="35" t="e">
        <f>AVERAGE(#REF!)</f>
        <v>#REF!</v>
      </c>
    </row>
    <row r="48" spans="1:24" x14ac:dyDescent="0.3">
      <c r="A48" s="4" t="s">
        <v>138</v>
      </c>
      <c r="B48" s="3">
        <v>7.9313972675466147</v>
      </c>
      <c r="C48" s="3">
        <v>1.2328701961954458</v>
      </c>
      <c r="D48" s="3">
        <v>8287398.1524614077</v>
      </c>
      <c r="E48" s="5">
        <v>1164828.5289529276</v>
      </c>
      <c r="F48" s="5">
        <v>865357.34742187976</v>
      </c>
      <c r="G48" s="5"/>
      <c r="H48" s="5">
        <v>111.14</v>
      </c>
      <c r="I48" s="5">
        <v>158.4</v>
      </c>
      <c r="J48" s="5">
        <v>10.8028</v>
      </c>
      <c r="K48" s="5">
        <v>7.0000000000000007E-2</v>
      </c>
      <c r="L48" s="5">
        <v>305974.00000000006</v>
      </c>
      <c r="M48" s="35">
        <f t="shared" si="0"/>
        <v>10.732799999999999</v>
      </c>
      <c r="O48" s="5"/>
      <c r="P48" s="5"/>
      <c r="Q48" s="5"/>
      <c r="R48" s="5"/>
      <c r="S48" s="5"/>
      <c r="T48" s="5"/>
      <c r="U48" s="5"/>
      <c r="V48" s="5"/>
      <c r="W48" s="4" t="s">
        <v>70</v>
      </c>
      <c r="X48" s="35" t="e">
        <f>AVERAGE(#REF!)</f>
        <v>#REF!</v>
      </c>
    </row>
    <row r="49" spans="1:24" x14ac:dyDescent="0.3">
      <c r="A49" s="4" t="s">
        <v>139</v>
      </c>
      <c r="B49" s="3">
        <v>7.9568807847335847</v>
      </c>
      <c r="C49" s="3">
        <v>1.5128383667573297</v>
      </c>
      <c r="D49" s="3">
        <v>8262175.8794283401</v>
      </c>
      <c r="E49" s="5">
        <v>1217241.8029078876</v>
      </c>
      <c r="F49" s="5">
        <v>706759.21515520802</v>
      </c>
      <c r="G49" s="5"/>
      <c r="H49" s="5">
        <v>112.75</v>
      </c>
      <c r="I49" s="5">
        <v>159.9</v>
      </c>
      <c r="J49" s="5">
        <v>10.965199999999999</v>
      </c>
      <c r="K49" s="5">
        <v>7.0000000000000007E-2</v>
      </c>
      <c r="L49" s="5">
        <v>610004.5</v>
      </c>
      <c r="M49" s="35">
        <f t="shared" si="0"/>
        <v>10.895199999999999</v>
      </c>
      <c r="O49" s="5"/>
      <c r="P49" s="5"/>
      <c r="Q49" s="5"/>
      <c r="R49" s="5"/>
      <c r="S49" s="5"/>
      <c r="T49" s="5"/>
      <c r="U49" s="5"/>
      <c r="V49" s="5"/>
      <c r="W49" s="4" t="s">
        <v>71</v>
      </c>
      <c r="X49" s="35" t="e">
        <f>AVERAGE(#REF!)</f>
        <v>#REF!</v>
      </c>
    </row>
    <row r="50" spans="1:24" x14ac:dyDescent="0.3">
      <c r="A50" s="4" t="s">
        <v>140</v>
      </c>
      <c r="B50" s="3">
        <v>7.9765450950349361</v>
      </c>
      <c r="C50" s="3">
        <v>1.557758795574915</v>
      </c>
      <c r="D50" s="3">
        <v>7015630.4492670894</v>
      </c>
      <c r="E50" s="5">
        <v>1221927.9173065056</v>
      </c>
      <c r="F50" s="5">
        <v>743598.31930647977</v>
      </c>
      <c r="G50" s="5"/>
      <c r="H50" s="5">
        <v>110.19</v>
      </c>
      <c r="I50" s="5">
        <v>162.5</v>
      </c>
      <c r="J50" s="5">
        <v>10.804931617447474</v>
      </c>
      <c r="K50" s="5">
        <v>0.04</v>
      </c>
      <c r="L50" s="5">
        <v>331950.00000000006</v>
      </c>
      <c r="M50" s="35">
        <f t="shared" si="0"/>
        <v>10.764931617447475</v>
      </c>
      <c r="O50" s="5"/>
      <c r="P50" s="5"/>
      <c r="Q50" s="5"/>
      <c r="R50" s="5"/>
      <c r="S50" s="5"/>
      <c r="T50" s="5"/>
      <c r="U50" s="5"/>
      <c r="V50" s="5"/>
      <c r="W50" s="4" t="s">
        <v>72</v>
      </c>
      <c r="X50" s="3" t="e">
        <f>AVERAGE(#REF!)</f>
        <v>#REF!</v>
      </c>
    </row>
    <row r="51" spans="1:24" x14ac:dyDescent="0.3">
      <c r="A51" s="4" t="s">
        <v>141</v>
      </c>
      <c r="B51" s="3">
        <v>7.707050814205175</v>
      </c>
      <c r="C51" s="3">
        <v>1.1204746347724948</v>
      </c>
      <c r="D51" s="3">
        <v>6335573.7039850987</v>
      </c>
      <c r="E51" s="5">
        <v>1062005.5327075862</v>
      </c>
      <c r="F51" s="5">
        <v>878897.67285321024</v>
      </c>
      <c r="G51" s="5"/>
      <c r="H51" s="5">
        <v>110.83</v>
      </c>
      <c r="I51" s="5">
        <v>164.6</v>
      </c>
      <c r="J51" s="5">
        <v>11.82252459424069</v>
      </c>
      <c r="K51" s="5">
        <v>0.05</v>
      </c>
      <c r="L51" s="5">
        <v>261461</v>
      </c>
      <c r="M51" s="35">
        <f t="shared" si="0"/>
        <v>11.772524594240689</v>
      </c>
      <c r="O51" s="5"/>
      <c r="P51" s="5"/>
      <c r="Q51" s="5"/>
      <c r="R51" s="5"/>
      <c r="S51" s="5"/>
      <c r="T51" s="5"/>
      <c r="U51" s="5"/>
      <c r="V51" s="5"/>
      <c r="W51" s="4" t="s">
        <v>73</v>
      </c>
      <c r="X51" s="3" t="e">
        <f>AVERAGE(#REF!)</f>
        <v>#REF!</v>
      </c>
    </row>
    <row r="52" spans="1:24" x14ac:dyDescent="0.3">
      <c r="A52" s="4" t="s">
        <v>142</v>
      </c>
      <c r="B52" s="3">
        <v>7.7833736632669996</v>
      </c>
      <c r="C52" s="3">
        <v>1.6126949139408042</v>
      </c>
      <c r="D52" s="3">
        <v>6359694.3684645109</v>
      </c>
      <c r="E52" s="5">
        <v>1174558.4777372906</v>
      </c>
      <c r="F52" s="5">
        <v>828151.61248715757</v>
      </c>
      <c r="G52" s="5"/>
      <c r="H52" s="5">
        <v>109.47</v>
      </c>
      <c r="I52" s="5">
        <v>164.9</v>
      </c>
      <c r="J52" s="5">
        <v>11.918433634503264</v>
      </c>
      <c r="K52" s="5">
        <v>0.05</v>
      </c>
      <c r="L52" s="5">
        <v>414589</v>
      </c>
      <c r="M52" s="35">
        <f t="shared" si="0"/>
        <v>11.868433634503264</v>
      </c>
      <c r="O52" s="5"/>
      <c r="P52" s="5"/>
      <c r="Q52" s="5"/>
      <c r="R52" s="5"/>
      <c r="S52" s="5"/>
      <c r="T52" s="5"/>
      <c r="U52" s="5"/>
      <c r="V52" s="5"/>
      <c r="W52" s="4" t="s">
        <v>74</v>
      </c>
      <c r="X52" s="3" t="e">
        <f>AVERAGE(#REF!)</f>
        <v>#REF!</v>
      </c>
    </row>
    <row r="53" spans="1:24" x14ac:dyDescent="0.3">
      <c r="A53" s="4" t="s">
        <v>143</v>
      </c>
      <c r="B53" s="3">
        <v>7.8512351175359356</v>
      </c>
      <c r="C53" s="3">
        <v>2.0151253036061689</v>
      </c>
      <c r="D53" s="3">
        <v>6481725.9233207898</v>
      </c>
      <c r="E53" s="5">
        <v>1366031.3301123918</v>
      </c>
      <c r="F53" s="5">
        <v>1000040.578159979</v>
      </c>
      <c r="G53" s="5"/>
      <c r="H53" s="5">
        <v>110.41</v>
      </c>
      <c r="I53" s="5">
        <v>160.63</v>
      </c>
      <c r="J53" s="5">
        <v>11.261474499049978</v>
      </c>
      <c r="K53" s="5">
        <v>0.03</v>
      </c>
      <c r="L53" s="5">
        <v>312907.00000000006</v>
      </c>
      <c r="M53" s="35">
        <f t="shared" si="0"/>
        <v>11.231474499049979</v>
      </c>
      <c r="O53" s="5"/>
      <c r="P53" s="5"/>
      <c r="Q53" s="5"/>
      <c r="R53" s="5"/>
      <c r="S53" s="5"/>
      <c r="T53" s="5"/>
      <c r="U53" s="5"/>
      <c r="V53" s="5"/>
      <c r="W53" s="4" t="s">
        <v>75</v>
      </c>
      <c r="X53" s="3" t="e">
        <f>AVERAGE(#REF!)</f>
        <v>#REF!</v>
      </c>
    </row>
    <row r="54" spans="1:24" x14ac:dyDescent="0.3">
      <c r="A54" s="4" t="s">
        <v>144</v>
      </c>
      <c r="B54" s="3">
        <v>7.9645877813976824</v>
      </c>
      <c r="C54" s="3">
        <v>2.1669476870798121</v>
      </c>
      <c r="D54" s="3">
        <v>6469211.9603205193</v>
      </c>
      <c r="E54" s="5">
        <v>1031018.5060293096</v>
      </c>
      <c r="F54" s="5">
        <v>919345.96305646829</v>
      </c>
      <c r="G54" s="5"/>
      <c r="H54" s="5">
        <v>111.9</v>
      </c>
      <c r="I54" s="5">
        <v>162.72999999999999</v>
      </c>
      <c r="J54" s="5">
        <v>10.12633384987649</v>
      </c>
      <c r="K54" s="5">
        <v>0.03</v>
      </c>
      <c r="L54" s="5">
        <v>266990</v>
      </c>
      <c r="M54" s="35">
        <f t="shared" si="0"/>
        <v>10.096333849876491</v>
      </c>
      <c r="O54" s="5"/>
      <c r="P54" s="5"/>
      <c r="Q54" s="5"/>
      <c r="R54" s="5"/>
      <c r="S54" s="5"/>
      <c r="T54" s="5"/>
      <c r="U54" s="5"/>
      <c r="V54" s="5"/>
      <c r="W54" s="6" t="s">
        <v>76</v>
      </c>
      <c r="X54" s="3" t="e">
        <f>AVERAGE(#REF!)</f>
        <v>#REF!</v>
      </c>
    </row>
    <row r="55" spans="1:24" x14ac:dyDescent="0.3">
      <c r="A55" s="4" t="s">
        <v>145</v>
      </c>
      <c r="B55" s="3">
        <v>8.1666705518737643</v>
      </c>
      <c r="C55" s="3">
        <v>2.0589816945944195</v>
      </c>
      <c r="D55" s="3">
        <v>7446595.8735921588</v>
      </c>
      <c r="E55" s="5">
        <v>1133120.8271889663</v>
      </c>
      <c r="F55" s="5">
        <v>867472.18911735411</v>
      </c>
      <c r="G55" s="5"/>
      <c r="H55" s="5">
        <v>114.6</v>
      </c>
      <c r="I55" s="5">
        <v>162.94999999999999</v>
      </c>
      <c r="J55" s="5">
        <v>9.9829461793745633</v>
      </c>
      <c r="K55" s="5">
        <v>0.04</v>
      </c>
      <c r="L55" s="5">
        <v>289910.99999999994</v>
      </c>
      <c r="M55" s="35">
        <f t="shared" si="0"/>
        <v>9.9429461793745642</v>
      </c>
      <c r="O55" s="5"/>
      <c r="P55" s="5"/>
      <c r="Q55" s="5"/>
      <c r="R55" s="5"/>
      <c r="S55" s="5"/>
      <c r="T55" s="5"/>
      <c r="U55" s="5"/>
      <c r="V55" s="5"/>
      <c r="W55" s="6" t="s">
        <v>77</v>
      </c>
      <c r="X55" s="3" t="e">
        <f>AVERAGE(#REF!)</f>
        <v>#REF!</v>
      </c>
    </row>
    <row r="56" spans="1:24" x14ac:dyDescent="0.3">
      <c r="A56" s="4" t="s">
        <v>146</v>
      </c>
      <c r="B56" s="3">
        <v>8.2811839207383287</v>
      </c>
      <c r="C56" s="3">
        <v>1.9742378703305974</v>
      </c>
      <c r="D56" s="3">
        <v>7786198.7535971003</v>
      </c>
      <c r="E56" s="5">
        <v>1098453.8638392864</v>
      </c>
      <c r="F56" s="5">
        <v>866137.53873397852</v>
      </c>
      <c r="G56" s="5"/>
      <c r="H56" s="5">
        <v>109.63</v>
      </c>
      <c r="I56" s="5">
        <v>161.9</v>
      </c>
      <c r="J56" s="5">
        <v>9.8800000000000008</v>
      </c>
      <c r="K56" s="5">
        <v>0.03</v>
      </c>
      <c r="L56" s="5">
        <v>433789.99999999994</v>
      </c>
      <c r="M56" s="35">
        <f t="shared" si="0"/>
        <v>9.8500000000000014</v>
      </c>
      <c r="O56" s="5"/>
      <c r="P56" s="5"/>
      <c r="Q56" s="5"/>
      <c r="R56" s="5"/>
      <c r="S56" s="5"/>
      <c r="T56" s="5"/>
      <c r="U56" s="5"/>
      <c r="V56" s="5"/>
      <c r="W56" s="6" t="s">
        <v>78</v>
      </c>
      <c r="X56" s="3" t="e">
        <f>AVERAGE(#REF!)</f>
        <v>#REF!</v>
      </c>
    </row>
    <row r="57" spans="1:24" x14ac:dyDescent="0.3">
      <c r="A57" s="4" t="s">
        <v>147</v>
      </c>
      <c r="B57" s="3">
        <v>8.53433023109082</v>
      </c>
      <c r="C57" s="3">
        <v>1.7150983482969062</v>
      </c>
      <c r="D57" s="3">
        <v>7404053.4176390795</v>
      </c>
      <c r="E57" s="5">
        <v>1141249.9604257906</v>
      </c>
      <c r="F57" s="5">
        <v>749344.94051776989</v>
      </c>
      <c r="G57" s="5"/>
      <c r="H57" s="5">
        <v>102.33</v>
      </c>
      <c r="I57" s="5">
        <v>162.4</v>
      </c>
      <c r="J57" s="5">
        <v>9.9499999999999993</v>
      </c>
      <c r="K57" s="5">
        <v>0.03</v>
      </c>
      <c r="L57" s="5">
        <v>399064.99999999994</v>
      </c>
      <c r="M57" s="35">
        <f t="shared" si="0"/>
        <v>9.92</v>
      </c>
      <c r="O57" s="5"/>
      <c r="P57" s="5"/>
      <c r="Q57" s="5"/>
      <c r="R57" s="5"/>
      <c r="S57" s="5"/>
      <c r="T57" s="5"/>
      <c r="U57" s="5"/>
      <c r="V57" s="5"/>
      <c r="W57" s="6" t="s">
        <v>79</v>
      </c>
      <c r="X57" s="3" t="e">
        <f>AVERAGE(#REF!)</f>
        <v>#REF!</v>
      </c>
    </row>
    <row r="58" spans="1:24" x14ac:dyDescent="0.3">
      <c r="A58" s="4" t="s">
        <v>148</v>
      </c>
      <c r="B58" s="3">
        <v>8.3167200554472771</v>
      </c>
      <c r="C58" s="3">
        <v>1.6840509711232077</v>
      </c>
      <c r="D58" s="3">
        <v>7371064.9457661798</v>
      </c>
      <c r="E58" s="5">
        <v>1065561.0720227512</v>
      </c>
      <c r="F58" s="5">
        <v>876796.7390317308</v>
      </c>
      <c r="G58" s="5"/>
      <c r="H58" s="5">
        <v>98.27</v>
      </c>
      <c r="I58" s="5">
        <v>163.69999999999999</v>
      </c>
      <c r="J58" s="5">
        <v>9.75</v>
      </c>
      <c r="K58" s="5">
        <v>0.02</v>
      </c>
      <c r="L58" s="5">
        <v>319622</v>
      </c>
      <c r="M58" s="35">
        <f t="shared" si="0"/>
        <v>9.73</v>
      </c>
      <c r="O58" s="5"/>
      <c r="P58" s="5"/>
      <c r="Q58" s="5"/>
      <c r="R58" s="5"/>
      <c r="S58" s="5"/>
      <c r="T58" s="5"/>
      <c r="U58" s="5"/>
      <c r="V58" s="5"/>
      <c r="W58" s="3" t="s">
        <v>274</v>
      </c>
      <c r="X58" s="3" t="e">
        <f>AVERAGE(#REF!)</f>
        <v>#REF!</v>
      </c>
    </row>
    <row r="59" spans="1:24" x14ac:dyDescent="0.3">
      <c r="A59" s="4" t="s">
        <v>149</v>
      </c>
      <c r="B59" s="3">
        <v>8.0602621797656298</v>
      </c>
      <c r="C59" s="3">
        <v>1.6095417021513292</v>
      </c>
      <c r="D59" s="3">
        <v>6603766.0128375404</v>
      </c>
      <c r="E59" s="5">
        <v>941631.58295091148</v>
      </c>
      <c r="F59" s="5">
        <v>827844.45721012028</v>
      </c>
      <c r="G59" s="5"/>
      <c r="H59" s="5">
        <v>83.5</v>
      </c>
      <c r="I59" s="5">
        <v>165.55</v>
      </c>
      <c r="J59" s="5">
        <v>9.8377758032151323</v>
      </c>
      <c r="K59" s="5">
        <v>0.02</v>
      </c>
      <c r="L59" s="5">
        <v>355354</v>
      </c>
      <c r="M59" s="35">
        <f t="shared" si="0"/>
        <v>9.8177758032151328</v>
      </c>
      <c r="O59" s="5"/>
      <c r="P59" s="5"/>
      <c r="Q59" s="5"/>
      <c r="R59" s="5"/>
      <c r="S59" s="5"/>
      <c r="T59" s="5"/>
      <c r="U59" s="5"/>
      <c r="V59" s="5"/>
      <c r="W59" s="3" t="s">
        <v>275</v>
      </c>
      <c r="X59" s="3" t="e">
        <f>AVERAGE(#REF!)</f>
        <v>#REF!</v>
      </c>
    </row>
    <row r="60" spans="1:24" x14ac:dyDescent="0.3">
      <c r="A60" s="4" t="s">
        <v>150</v>
      </c>
      <c r="B60" s="3">
        <v>7.9270255526747206</v>
      </c>
      <c r="C60" s="3">
        <v>1.231524989320798</v>
      </c>
      <c r="D60" s="3">
        <v>6783324.3359574191</v>
      </c>
      <c r="E60" s="5">
        <v>904341.07778150449</v>
      </c>
      <c r="F60" s="5">
        <v>1181355.5762900233</v>
      </c>
      <c r="G60" s="5"/>
      <c r="H60" s="5">
        <v>80.42</v>
      </c>
      <c r="I60" s="5">
        <v>176.8</v>
      </c>
      <c r="J60" s="5">
        <v>9.8245398066976648</v>
      </c>
      <c r="K60" s="5">
        <v>0.02</v>
      </c>
      <c r="L60" s="5">
        <v>319184.99999999994</v>
      </c>
      <c r="M60" s="35">
        <f t="shared" si="0"/>
        <v>9.8045398066976652</v>
      </c>
      <c r="O60" s="5"/>
      <c r="P60" s="5"/>
      <c r="Q60" s="5"/>
      <c r="R60" s="5"/>
      <c r="S60" s="5"/>
      <c r="T60" s="5"/>
      <c r="U60" s="5"/>
      <c r="V60" s="5"/>
      <c r="W60" s="3" t="s">
        <v>276</v>
      </c>
      <c r="X60" s="3" t="e">
        <f>AVERAGE(#REF!)</f>
        <v>#REF!</v>
      </c>
    </row>
    <row r="61" spans="1:24" x14ac:dyDescent="0.3">
      <c r="A61" s="4" t="s">
        <v>151</v>
      </c>
      <c r="B61" s="3">
        <v>7.9782970487276117</v>
      </c>
      <c r="C61" s="3">
        <v>0.65312139196231911</v>
      </c>
      <c r="D61" s="3">
        <v>6744385.3464613203</v>
      </c>
      <c r="E61" s="5">
        <v>822126.69259650423</v>
      </c>
      <c r="F61" s="5">
        <v>799928.92200722487</v>
      </c>
      <c r="G61" s="5"/>
      <c r="H61" s="5">
        <v>63.28</v>
      </c>
      <c r="I61" s="5">
        <v>180</v>
      </c>
      <c r="J61" s="5">
        <v>10.795299832556687</v>
      </c>
      <c r="K61" s="5">
        <v>0.03</v>
      </c>
      <c r="L61" s="5">
        <v>418591.00000000006</v>
      </c>
      <c r="M61" s="35">
        <f t="shared" si="0"/>
        <v>10.765299832556687</v>
      </c>
      <c r="O61" s="5"/>
      <c r="P61" s="5"/>
      <c r="Q61" s="5"/>
      <c r="R61" s="5"/>
      <c r="S61" s="5"/>
      <c r="T61" s="5"/>
      <c r="U61" s="5"/>
      <c r="V61" s="5"/>
      <c r="W61" s="3" t="s">
        <v>277</v>
      </c>
      <c r="X61" s="3" t="e">
        <f>AVERAGE(#REF!)</f>
        <v>#REF!</v>
      </c>
    </row>
    <row r="62" spans="1:24" x14ac:dyDescent="0.3">
      <c r="A62" s="4" t="s">
        <v>152</v>
      </c>
      <c r="B62" s="3">
        <v>8.157056235020562</v>
      </c>
      <c r="C62" s="3">
        <v>-0.22993097820542818</v>
      </c>
      <c r="D62" s="3">
        <v>6007559.2406973597</v>
      </c>
      <c r="E62" s="5">
        <v>697776.23708663252</v>
      </c>
      <c r="F62" s="5">
        <v>948207.44897483103</v>
      </c>
      <c r="G62" s="5"/>
      <c r="H62" s="5">
        <v>48.81</v>
      </c>
      <c r="I62" s="5">
        <v>182.2</v>
      </c>
      <c r="J62" s="5">
        <v>11.2</v>
      </c>
      <c r="K62" s="5">
        <v>0.03</v>
      </c>
      <c r="L62" s="5">
        <v>372724.00000000012</v>
      </c>
      <c r="M62" s="35">
        <f t="shared" si="0"/>
        <v>11.17</v>
      </c>
      <c r="O62" s="5"/>
      <c r="P62" s="5"/>
      <c r="Q62" s="5"/>
      <c r="R62" s="5"/>
      <c r="S62" s="5"/>
      <c r="T62" s="5"/>
      <c r="U62" s="5"/>
      <c r="V62" s="5"/>
      <c r="W62" s="3" t="s">
        <v>278</v>
      </c>
      <c r="X62" s="3" t="e">
        <f>AVERAGE(#REF!)</f>
        <v>#REF!</v>
      </c>
    </row>
    <row r="63" spans="1:24" x14ac:dyDescent="0.3">
      <c r="A63" s="4" t="s">
        <v>153</v>
      </c>
      <c r="B63" s="3">
        <v>8.3588921878830575</v>
      </c>
      <c r="C63" s="3">
        <v>-8.7031462935205361E-2</v>
      </c>
      <c r="D63" s="3">
        <v>6365781.893549799</v>
      </c>
      <c r="E63" s="5">
        <v>758397.91982298088</v>
      </c>
      <c r="F63" s="5">
        <v>820756.82127115841</v>
      </c>
      <c r="G63" s="5"/>
      <c r="H63" s="5">
        <v>58.09</v>
      </c>
      <c r="I63" s="5">
        <v>198</v>
      </c>
      <c r="J63" s="5">
        <v>10.88</v>
      </c>
      <c r="K63" s="5">
        <v>0.02</v>
      </c>
      <c r="L63" s="5">
        <v>188285.00000000003</v>
      </c>
      <c r="M63" s="35">
        <f t="shared" si="0"/>
        <v>10.860000000000001</v>
      </c>
      <c r="O63" s="5"/>
      <c r="P63" s="5"/>
      <c r="Q63" s="5"/>
      <c r="R63" s="5"/>
      <c r="S63" s="5"/>
      <c r="T63" s="5"/>
      <c r="U63" s="5"/>
      <c r="V63" s="5"/>
      <c r="W63" s="3" t="s">
        <v>279</v>
      </c>
      <c r="X63" s="3" t="e">
        <f>AVERAGE(#REF!)</f>
        <v>#REF!</v>
      </c>
    </row>
    <row r="64" spans="1:24" x14ac:dyDescent="0.3">
      <c r="A64" s="4" t="s">
        <v>154</v>
      </c>
      <c r="B64" s="3">
        <v>8.493597302511759</v>
      </c>
      <c r="C64" s="3">
        <v>-2.2031284423873476E-2</v>
      </c>
      <c r="D64" s="3">
        <v>6225849.6583598591</v>
      </c>
      <c r="E64" s="5">
        <v>736699.63202028268</v>
      </c>
      <c r="F64" s="5">
        <v>1227451.0214672487</v>
      </c>
      <c r="G64" s="5"/>
      <c r="H64" s="5">
        <v>56.69</v>
      </c>
      <c r="I64" s="5">
        <v>197</v>
      </c>
      <c r="J64" s="5">
        <v>10.77</v>
      </c>
      <c r="K64" s="5">
        <v>0.03</v>
      </c>
      <c r="L64" s="5">
        <v>599525.00000000012</v>
      </c>
      <c r="M64" s="35">
        <f t="shared" si="0"/>
        <v>10.74</v>
      </c>
      <c r="O64" s="5"/>
      <c r="P64" s="5"/>
      <c r="Q64" s="5"/>
      <c r="R64" s="5"/>
      <c r="S64" s="5"/>
      <c r="T64" s="5"/>
      <c r="U64" s="5"/>
      <c r="V64" s="5"/>
      <c r="W64" s="3" t="s">
        <v>280</v>
      </c>
      <c r="X64" s="3" t="e">
        <f>AVERAGE(#REF!)</f>
        <v>#REF!</v>
      </c>
    </row>
    <row r="65" spans="1:24" x14ac:dyDescent="0.3">
      <c r="A65" s="4" t="s">
        <v>155</v>
      </c>
      <c r="B65" s="3">
        <v>8.655168684418129</v>
      </c>
      <c r="C65" s="3">
        <v>-0.10403098939391064</v>
      </c>
      <c r="D65" s="3">
        <v>6308296.2586139198</v>
      </c>
      <c r="E65" s="5">
        <v>991569.5848132458</v>
      </c>
      <c r="F65" s="5">
        <v>954413.69919531594</v>
      </c>
      <c r="G65" s="5"/>
      <c r="H65" s="5">
        <v>57.45</v>
      </c>
      <c r="I65" s="5">
        <v>197</v>
      </c>
      <c r="J65" s="5">
        <v>10.23</v>
      </c>
      <c r="K65" s="5">
        <v>0.02</v>
      </c>
      <c r="L65" s="5">
        <v>217332</v>
      </c>
      <c r="M65" s="35">
        <f t="shared" si="0"/>
        <v>10.210000000000001</v>
      </c>
      <c r="O65" s="5"/>
      <c r="P65" s="5"/>
      <c r="Q65" s="5"/>
      <c r="R65" s="5"/>
      <c r="S65" s="5"/>
      <c r="T65" s="5"/>
      <c r="U65" s="5"/>
      <c r="V65" s="5"/>
      <c r="W65" s="3" t="s">
        <v>281</v>
      </c>
      <c r="X65" s="3" t="e">
        <f>AVERAGE(#REF!)</f>
        <v>#REF!</v>
      </c>
    </row>
    <row r="66" spans="1:24" x14ac:dyDescent="0.3">
      <c r="A66" s="4" t="s">
        <v>156</v>
      </c>
      <c r="B66" s="3">
        <v>9.0031303120330648</v>
      </c>
      <c r="C66" s="3">
        <v>3.5033218244295838E-2</v>
      </c>
      <c r="D66" s="3">
        <v>5741900.6394345602</v>
      </c>
      <c r="E66" s="5">
        <v>799945.51825742202</v>
      </c>
      <c r="F66" s="5">
        <v>912993.37478879793</v>
      </c>
      <c r="G66" s="5"/>
      <c r="H66" s="5">
        <v>65.08</v>
      </c>
      <c r="I66" s="5">
        <v>197</v>
      </c>
      <c r="J66" s="5">
        <v>10.029999999999999</v>
      </c>
      <c r="K66" s="5">
        <v>0.02</v>
      </c>
      <c r="L66" s="5">
        <v>545011</v>
      </c>
      <c r="M66" s="35">
        <f t="shared" si="0"/>
        <v>10.01</v>
      </c>
      <c r="O66" s="5"/>
      <c r="P66" s="5"/>
      <c r="Q66" s="5"/>
      <c r="R66" s="5"/>
      <c r="S66" s="5"/>
      <c r="T66" s="5"/>
      <c r="U66" s="5"/>
      <c r="V66" s="5"/>
      <c r="W66" s="3" t="s">
        <v>282</v>
      </c>
      <c r="X66" s="3" t="e">
        <f>AVERAGE(#REF!)</f>
        <v>#REF!</v>
      </c>
    </row>
    <row r="67" spans="1:24" x14ac:dyDescent="0.3">
      <c r="A67" s="4" t="s">
        <v>157</v>
      </c>
      <c r="B67" s="3">
        <v>9.1677192165000747</v>
      </c>
      <c r="C67" s="3">
        <v>0.17957180975505249</v>
      </c>
      <c r="D67" s="3">
        <v>5400500.925963629</v>
      </c>
      <c r="E67" s="5">
        <v>788412.22453154111</v>
      </c>
      <c r="F67" s="5">
        <v>923898.38695035642</v>
      </c>
      <c r="G67" s="5"/>
      <c r="H67" s="5">
        <v>62.06</v>
      </c>
      <c r="I67" s="5">
        <v>196.95</v>
      </c>
      <c r="J67" s="5">
        <v>9.9499999999999993</v>
      </c>
      <c r="K67" s="5">
        <v>0.02</v>
      </c>
      <c r="L67" s="5">
        <v>222145</v>
      </c>
      <c r="M67" s="35">
        <f t="shared" ref="M67:M130" si="1">J67-K67</f>
        <v>9.93</v>
      </c>
      <c r="O67" s="5"/>
      <c r="P67" s="5"/>
      <c r="Q67" s="5"/>
      <c r="R67" s="5"/>
      <c r="S67" s="5"/>
      <c r="T67" s="5"/>
      <c r="U67" s="5"/>
      <c r="V67" s="5"/>
      <c r="W67" s="3" t="s">
        <v>283</v>
      </c>
      <c r="X67" s="3" t="e">
        <f>AVERAGE(#REF!)</f>
        <v>#REF!</v>
      </c>
    </row>
    <row r="68" spans="1:24" x14ac:dyDescent="0.3">
      <c r="A68" s="4" t="s">
        <v>158</v>
      </c>
      <c r="B68" s="3">
        <v>9.2179236124928678</v>
      </c>
      <c r="C68" s="3">
        <v>0.22568611104094582</v>
      </c>
      <c r="D68" s="3">
        <v>5139211.6855175197</v>
      </c>
      <c r="E68" s="5">
        <v>702206.40359564638</v>
      </c>
      <c r="F68" s="5">
        <v>1000604.5991194547</v>
      </c>
      <c r="G68" s="5"/>
      <c r="H68" s="5">
        <v>57.01</v>
      </c>
      <c r="I68" s="5">
        <v>197</v>
      </c>
      <c r="J68" s="5">
        <v>10</v>
      </c>
      <c r="K68" s="5">
        <v>0.03</v>
      </c>
      <c r="L68" s="5">
        <v>404339</v>
      </c>
      <c r="M68" s="35">
        <f t="shared" si="1"/>
        <v>9.9700000000000006</v>
      </c>
      <c r="O68" s="5"/>
      <c r="P68" s="5"/>
      <c r="Q68" s="5"/>
      <c r="R68" s="5"/>
      <c r="S68" s="5"/>
      <c r="T68" s="5"/>
      <c r="U68" s="5"/>
      <c r="V68" s="5"/>
      <c r="W68" s="3" t="s">
        <v>284</v>
      </c>
      <c r="X68" s="3" t="e">
        <f>AVERAGE(#REF!)</f>
        <v>#REF!</v>
      </c>
    </row>
    <row r="69" spans="1:24" x14ac:dyDescent="0.3">
      <c r="A69" s="4" t="s">
        <v>159</v>
      </c>
      <c r="B69" s="3">
        <v>9.3356511569736824</v>
      </c>
      <c r="C69" s="3">
        <v>0.2413037985344868</v>
      </c>
      <c r="D69" s="3">
        <v>4950304.3325843597</v>
      </c>
      <c r="E69" s="5">
        <v>674259.93872955116</v>
      </c>
      <c r="F69" s="5">
        <v>1081466.6034113828</v>
      </c>
      <c r="G69" s="5"/>
      <c r="H69" s="5">
        <v>47.09</v>
      </c>
      <c r="I69" s="5">
        <v>197</v>
      </c>
      <c r="J69" s="5">
        <v>10</v>
      </c>
      <c r="K69" s="5">
        <v>7.0000000000000007E-2</v>
      </c>
      <c r="L69" s="5">
        <v>359393</v>
      </c>
      <c r="M69" s="35">
        <f t="shared" si="1"/>
        <v>9.93</v>
      </c>
      <c r="O69" s="5"/>
      <c r="P69" s="5"/>
      <c r="Q69" s="5"/>
      <c r="R69" s="5"/>
      <c r="S69" s="5"/>
      <c r="T69" s="5"/>
      <c r="U69" s="5"/>
      <c r="V69" s="5"/>
      <c r="W69" s="3" t="s">
        <v>285</v>
      </c>
      <c r="X69" s="3" t="e">
        <f>AVERAGE(#REF!)</f>
        <v>#REF!</v>
      </c>
    </row>
    <row r="70" spans="1:24" x14ac:dyDescent="0.3">
      <c r="A70" s="4" t="s">
        <v>160</v>
      </c>
      <c r="B70" s="3">
        <v>9.394053325296241</v>
      </c>
      <c r="C70" s="3">
        <v>8.8429616341700878E-3</v>
      </c>
      <c r="D70" s="3">
        <v>4547549.6977918101</v>
      </c>
      <c r="E70" s="5">
        <v>682132.76292051619</v>
      </c>
      <c r="F70" s="5">
        <v>788120.81956110406</v>
      </c>
      <c r="G70" s="5"/>
      <c r="H70" s="5">
        <v>48.08</v>
      </c>
      <c r="I70" s="5">
        <v>196.95</v>
      </c>
      <c r="J70" s="5">
        <v>10.364715195593581</v>
      </c>
      <c r="K70" s="5">
        <v>0.02</v>
      </c>
      <c r="L70" s="5">
        <v>375796.99999999994</v>
      </c>
      <c r="M70" s="35">
        <f t="shared" si="1"/>
        <v>10.344715195593581</v>
      </c>
      <c r="O70" s="5"/>
      <c r="P70" s="5"/>
      <c r="Q70" s="5"/>
      <c r="R70" s="5"/>
      <c r="S70" s="5"/>
      <c r="T70" s="5"/>
      <c r="U70" s="5"/>
      <c r="V70" s="5"/>
      <c r="W70" s="3" t="s">
        <v>286</v>
      </c>
      <c r="X70" s="3" t="e">
        <f>AVERAGE(#REF!)</f>
        <v>#REF!</v>
      </c>
    </row>
    <row r="71" spans="1:24" x14ac:dyDescent="0.3">
      <c r="A71" s="4" t="s">
        <v>161</v>
      </c>
      <c r="B71" s="3">
        <v>9.2958602272760373</v>
      </c>
      <c r="C71" s="3">
        <v>0.12761656067050708</v>
      </c>
      <c r="D71" s="3">
        <v>4093262.2774112499</v>
      </c>
      <c r="E71" s="5">
        <v>771884.10337257828</v>
      </c>
      <c r="F71" s="5">
        <v>691732.91417159385</v>
      </c>
      <c r="G71" s="5"/>
      <c r="H71" s="5">
        <v>48.86</v>
      </c>
      <c r="I71" s="5">
        <v>197</v>
      </c>
      <c r="J71" s="5">
        <v>9.1121216929525595</v>
      </c>
      <c r="K71" s="5">
        <v>0.02</v>
      </c>
      <c r="L71" s="5">
        <v>292004</v>
      </c>
      <c r="M71" s="35">
        <f t="shared" si="1"/>
        <v>9.0921216929525599</v>
      </c>
      <c r="O71" s="5"/>
      <c r="P71" s="5"/>
      <c r="Q71" s="5"/>
      <c r="R71" s="5"/>
      <c r="S71" s="5"/>
      <c r="T71" s="5"/>
      <c r="U71" s="5"/>
      <c r="V71" s="5"/>
      <c r="W71" s="3" t="s">
        <v>287</v>
      </c>
    </row>
    <row r="72" spans="1:24" x14ac:dyDescent="0.3">
      <c r="A72" s="4" t="s">
        <v>162</v>
      </c>
      <c r="B72" s="3">
        <v>9.3681620972500923</v>
      </c>
      <c r="C72" s="3">
        <v>0.43631821691851869</v>
      </c>
      <c r="D72" s="3">
        <v>4776829.4426673008</v>
      </c>
      <c r="E72" s="5">
        <v>631586.23973224382</v>
      </c>
      <c r="F72" s="5">
        <v>933913.94336223241</v>
      </c>
      <c r="G72" s="5"/>
      <c r="H72" s="5">
        <v>44.82</v>
      </c>
      <c r="I72" s="5">
        <v>197</v>
      </c>
      <c r="J72" s="5">
        <v>5.6244183344126863</v>
      </c>
      <c r="K72" s="5">
        <v>0.12</v>
      </c>
      <c r="L72" s="5">
        <v>426056</v>
      </c>
      <c r="M72" s="35">
        <f t="shared" si="1"/>
        <v>5.5044183344126862</v>
      </c>
      <c r="O72" s="5"/>
      <c r="P72" s="5"/>
      <c r="Q72" s="5"/>
      <c r="R72" s="5"/>
      <c r="S72" s="5"/>
      <c r="T72" s="5"/>
      <c r="U72" s="5"/>
      <c r="V72" s="5"/>
      <c r="W72" s="3" t="s">
        <v>288</v>
      </c>
    </row>
    <row r="73" spans="1:24" x14ac:dyDescent="0.3">
      <c r="A73" s="4" t="s">
        <v>163</v>
      </c>
      <c r="B73" s="3">
        <v>9.5539051117446121</v>
      </c>
      <c r="C73" s="3">
        <v>0.63872475153647912</v>
      </c>
      <c r="D73" s="3">
        <v>5324533.2995915711</v>
      </c>
      <c r="E73" s="5">
        <v>610288.2459919824</v>
      </c>
      <c r="F73" s="5">
        <v>792508.71142215945</v>
      </c>
      <c r="G73" s="5"/>
      <c r="H73" s="5">
        <v>37.799999999999997</v>
      </c>
      <c r="I73" s="5">
        <v>197</v>
      </c>
      <c r="J73" s="5">
        <v>4.5668041258212613</v>
      </c>
      <c r="K73" s="5">
        <v>0.23</v>
      </c>
      <c r="L73" s="5">
        <v>764753.99999999988</v>
      </c>
      <c r="M73" s="35">
        <f t="shared" si="1"/>
        <v>4.3368041258212608</v>
      </c>
      <c r="O73" s="5"/>
      <c r="P73" s="5"/>
      <c r="Q73" s="5"/>
      <c r="R73" s="5"/>
      <c r="S73" s="5"/>
      <c r="T73" s="5"/>
      <c r="U73" s="5"/>
      <c r="V73" s="5"/>
      <c r="W73" s="3" t="s">
        <v>289</v>
      </c>
    </row>
    <row r="74" spans="1:24" x14ac:dyDescent="0.3">
      <c r="A74" s="4" t="s">
        <v>164</v>
      </c>
      <c r="B74" s="3">
        <v>9.6167044853022787</v>
      </c>
      <c r="C74" s="3">
        <v>1.2375025026943876</v>
      </c>
      <c r="D74" s="3">
        <v>5030801.90285182</v>
      </c>
      <c r="E74" s="5">
        <v>484441.17326794309</v>
      </c>
      <c r="F74" s="5">
        <v>647176.88053318986</v>
      </c>
      <c r="G74" s="5"/>
      <c r="H74" s="5">
        <v>30.67</v>
      </c>
      <c r="I74" s="5">
        <v>197</v>
      </c>
      <c r="J74" s="5">
        <v>4.1157198375939155</v>
      </c>
      <c r="K74" s="5">
        <v>0.26</v>
      </c>
      <c r="L74" s="5">
        <v>119333</v>
      </c>
      <c r="M74" s="35">
        <f t="shared" si="1"/>
        <v>3.8557198375939157</v>
      </c>
      <c r="O74" s="5"/>
      <c r="P74" s="5"/>
      <c r="Q74" s="5"/>
      <c r="R74" s="5"/>
      <c r="S74" s="5"/>
      <c r="T74" s="5"/>
      <c r="U74" s="5"/>
      <c r="V74" s="5"/>
      <c r="W74" s="3" t="s">
        <v>290</v>
      </c>
    </row>
    <row r="75" spans="1:24" x14ac:dyDescent="0.3">
      <c r="A75" s="4" t="s">
        <v>165</v>
      </c>
      <c r="B75" s="3">
        <v>11.379040910338944</v>
      </c>
      <c r="C75" s="3">
        <v>0.84727757901266187</v>
      </c>
      <c r="D75" s="3">
        <v>5170299.7826512307</v>
      </c>
      <c r="E75" s="5">
        <v>475713.79784780461</v>
      </c>
      <c r="F75" s="5">
        <v>563053.77911118278</v>
      </c>
      <c r="G75" s="5"/>
      <c r="H75" s="5">
        <v>31.7</v>
      </c>
      <c r="I75" s="5">
        <v>197</v>
      </c>
      <c r="J75" s="5">
        <v>4.9082081185578295</v>
      </c>
      <c r="K75" s="5">
        <v>0.31</v>
      </c>
      <c r="L75" s="5">
        <v>570618</v>
      </c>
      <c r="M75" s="35">
        <f t="shared" si="1"/>
        <v>4.5982081185578298</v>
      </c>
      <c r="O75" s="5"/>
      <c r="P75" s="5"/>
      <c r="Q75" s="5"/>
      <c r="R75" s="5"/>
      <c r="S75" s="5"/>
      <c r="T75" s="5"/>
      <c r="U75" s="5"/>
      <c r="V75" s="5"/>
      <c r="W75" s="3" t="s">
        <v>291</v>
      </c>
    </row>
    <row r="76" spans="1:24" x14ac:dyDescent="0.3">
      <c r="A76" s="4" t="s">
        <v>166</v>
      </c>
      <c r="B76" s="3">
        <v>12.774709778940192</v>
      </c>
      <c r="C76" s="3">
        <v>0.89161609655219465</v>
      </c>
      <c r="D76" s="3">
        <v>4983490.9211532902</v>
      </c>
      <c r="E76" s="5">
        <v>533607.15948205162</v>
      </c>
      <c r="F76" s="5">
        <v>612485.18207398313</v>
      </c>
      <c r="G76" s="5"/>
      <c r="H76" s="5">
        <v>37.78</v>
      </c>
      <c r="I76" s="5">
        <v>197</v>
      </c>
      <c r="J76" s="5">
        <v>5.5343400309774236</v>
      </c>
      <c r="K76" s="5">
        <v>0.28999999999999998</v>
      </c>
      <c r="L76" s="5">
        <v>392491</v>
      </c>
      <c r="M76" s="35">
        <f t="shared" si="1"/>
        <v>5.2443400309774235</v>
      </c>
      <c r="O76" s="5"/>
      <c r="P76" s="5"/>
      <c r="Q76" s="5"/>
      <c r="R76" s="5"/>
      <c r="S76" s="5"/>
      <c r="T76" s="5"/>
      <c r="U76" s="5"/>
      <c r="V76" s="5"/>
      <c r="W76" s="3" t="s">
        <v>292</v>
      </c>
    </row>
    <row r="77" spans="1:24" x14ac:dyDescent="0.3">
      <c r="A77" s="4" t="s">
        <v>167</v>
      </c>
      <c r="B77" s="3">
        <v>13.721044447092439</v>
      </c>
      <c r="C77" s="3">
        <v>1.1726257503534843</v>
      </c>
      <c r="D77" s="3">
        <v>4542316.1734987805</v>
      </c>
      <c r="E77" s="5">
        <v>665217.79110418994</v>
      </c>
      <c r="F77" s="5">
        <v>850021.56109876581</v>
      </c>
      <c r="G77" s="5"/>
      <c r="H77" s="5">
        <v>41.59</v>
      </c>
      <c r="I77" s="5">
        <v>197</v>
      </c>
      <c r="J77" s="5">
        <v>7.2738973911876306</v>
      </c>
      <c r="K77" s="5">
        <v>0.23</v>
      </c>
      <c r="L77" s="5">
        <v>688941.99999999988</v>
      </c>
      <c r="M77" s="35">
        <f t="shared" si="1"/>
        <v>7.0438973911876301</v>
      </c>
      <c r="O77" s="5"/>
      <c r="P77" s="5"/>
      <c r="Q77" s="5"/>
      <c r="R77" s="5"/>
      <c r="S77" s="5"/>
      <c r="T77" s="5"/>
      <c r="U77" s="5"/>
      <c r="V77" s="5"/>
      <c r="W77" s="3" t="s">
        <v>293</v>
      </c>
    </row>
    <row r="78" spans="1:24" x14ac:dyDescent="0.3">
      <c r="A78" s="4" t="s">
        <v>168</v>
      </c>
      <c r="B78" s="3">
        <v>15.577265107689016</v>
      </c>
      <c r="C78" s="3">
        <v>1.0784764621246223</v>
      </c>
      <c r="D78" s="3">
        <v>4605133.5867675012</v>
      </c>
      <c r="E78" s="5">
        <v>595746.01368381456</v>
      </c>
      <c r="F78" s="5">
        <v>678996.33594091213</v>
      </c>
      <c r="G78" s="5"/>
      <c r="H78" s="5">
        <v>46.99</v>
      </c>
      <c r="I78" s="5">
        <v>197</v>
      </c>
      <c r="J78" s="5">
        <v>8.0412098002565902</v>
      </c>
      <c r="K78" s="5">
        <v>0.27</v>
      </c>
      <c r="L78" s="5">
        <v>298097</v>
      </c>
      <c r="M78" s="35">
        <f t="shared" si="1"/>
        <v>7.7712098002565906</v>
      </c>
      <c r="O78" s="5"/>
      <c r="P78" s="5"/>
      <c r="Q78" s="5"/>
      <c r="R78" s="5"/>
      <c r="S78" s="5"/>
      <c r="T78" s="5"/>
      <c r="U78" s="5"/>
      <c r="V78" s="5"/>
      <c r="W78" s="3" t="s">
        <v>294</v>
      </c>
    </row>
    <row r="79" spans="1:24" x14ac:dyDescent="0.3">
      <c r="A79" s="4" t="s">
        <v>169</v>
      </c>
      <c r="B79" s="3">
        <v>16.480162512928985</v>
      </c>
      <c r="C79" s="3">
        <v>1.0792865347959424</v>
      </c>
      <c r="D79" s="3">
        <v>6134287.0932508484</v>
      </c>
      <c r="E79" s="5">
        <v>658268.88200954336</v>
      </c>
      <c r="F79" s="5">
        <v>978795.86329268129</v>
      </c>
      <c r="G79" s="5"/>
      <c r="H79" s="5">
        <v>48.46</v>
      </c>
      <c r="I79" s="5">
        <v>283</v>
      </c>
      <c r="J79" s="5">
        <v>8.3184668456882473</v>
      </c>
      <c r="K79" s="5">
        <v>0.27</v>
      </c>
      <c r="L79" s="5">
        <v>420343</v>
      </c>
      <c r="M79" s="35">
        <f t="shared" si="1"/>
        <v>8.0484668456882478</v>
      </c>
      <c r="O79" s="5"/>
      <c r="P79" s="5"/>
      <c r="Q79" s="5"/>
      <c r="R79" s="5"/>
      <c r="S79" s="5"/>
      <c r="T79" s="5"/>
      <c r="U79" s="5"/>
      <c r="V79" s="5"/>
      <c r="W79" s="3" t="s">
        <v>295</v>
      </c>
    </row>
    <row r="80" spans="1:24" x14ac:dyDescent="0.3">
      <c r="A80" s="4" t="s">
        <v>170</v>
      </c>
      <c r="B80" s="3">
        <v>17.126662840540561</v>
      </c>
      <c r="C80" s="3">
        <v>0.86836334305182561</v>
      </c>
      <c r="D80" s="3">
        <v>7167917.1389622986</v>
      </c>
      <c r="E80" s="5">
        <v>719339.62133223738</v>
      </c>
      <c r="F80" s="5">
        <v>807662.04030525521</v>
      </c>
      <c r="G80" s="5"/>
      <c r="H80" s="5">
        <v>45.92</v>
      </c>
      <c r="I80" s="5">
        <v>313</v>
      </c>
      <c r="J80" s="5">
        <v>12.34210817017429</v>
      </c>
      <c r="K80" s="5">
        <v>0.3</v>
      </c>
      <c r="L80" s="5">
        <v>509607</v>
      </c>
      <c r="M80" s="35">
        <f t="shared" si="1"/>
        <v>12.04210817017429</v>
      </c>
      <c r="O80" s="5"/>
      <c r="P80" s="5"/>
      <c r="Q80" s="5"/>
      <c r="R80" s="5"/>
      <c r="S80" s="5"/>
      <c r="T80" s="5"/>
      <c r="U80" s="5"/>
      <c r="V80" s="5"/>
      <c r="W80" s="3" t="s">
        <v>296</v>
      </c>
    </row>
    <row r="81" spans="1:23" x14ac:dyDescent="0.3">
      <c r="A81" s="4" t="s">
        <v>171</v>
      </c>
      <c r="B81" s="3">
        <v>17.609320172402377</v>
      </c>
      <c r="C81" s="3">
        <v>1.0553158595656864</v>
      </c>
      <c r="D81" s="3">
        <v>6506596.0822896995</v>
      </c>
      <c r="E81" s="5">
        <v>894532.3867013969</v>
      </c>
      <c r="F81" s="5">
        <v>941347.78595473617</v>
      </c>
      <c r="G81" s="5"/>
      <c r="H81" s="5">
        <v>46.15</v>
      </c>
      <c r="I81" s="5">
        <v>306</v>
      </c>
      <c r="J81" s="5">
        <v>14.931473890112407</v>
      </c>
      <c r="K81" s="5">
        <v>0.3</v>
      </c>
      <c r="L81" s="5">
        <v>427251.00000000006</v>
      </c>
      <c r="M81" s="35">
        <f t="shared" si="1"/>
        <v>14.631473890112407</v>
      </c>
      <c r="O81" s="5"/>
      <c r="P81" s="5"/>
      <c r="Q81" s="5"/>
      <c r="R81" s="5"/>
      <c r="S81" s="5"/>
      <c r="T81" s="5"/>
      <c r="U81" s="5"/>
      <c r="V81" s="5"/>
      <c r="W81" s="3" t="s">
        <v>297</v>
      </c>
    </row>
    <row r="82" spans="1:23" x14ac:dyDescent="0.3">
      <c r="A82" s="4" t="s">
        <v>172</v>
      </c>
      <c r="B82" s="3">
        <v>17.852038545348648</v>
      </c>
      <c r="C82" s="3">
        <v>1.5486446201652182</v>
      </c>
      <c r="D82" s="3">
        <v>6874516.6984927002</v>
      </c>
      <c r="E82" s="5">
        <v>787785.25376254809</v>
      </c>
      <c r="F82" s="5">
        <v>862238.33187758457</v>
      </c>
      <c r="G82" s="5"/>
      <c r="H82" s="5">
        <v>47.43</v>
      </c>
      <c r="I82" s="5">
        <v>305.25</v>
      </c>
      <c r="J82" s="5">
        <v>14</v>
      </c>
      <c r="K82" s="5">
        <v>0.28999999999999998</v>
      </c>
      <c r="L82" s="5">
        <v>407849</v>
      </c>
      <c r="M82" s="35">
        <f t="shared" si="1"/>
        <v>13.71</v>
      </c>
      <c r="O82" s="5"/>
      <c r="P82" s="5"/>
      <c r="Q82" s="5"/>
      <c r="R82" s="5"/>
      <c r="S82" s="5"/>
      <c r="T82" s="5"/>
      <c r="U82" s="5"/>
      <c r="V82" s="5"/>
      <c r="W82" s="3" t="s">
        <v>298</v>
      </c>
    </row>
    <row r="83" spans="1:23" x14ac:dyDescent="0.3">
      <c r="A83" s="4" t="s">
        <v>173</v>
      </c>
      <c r="B83" s="3">
        <v>18.329659144766808</v>
      </c>
      <c r="C83" s="3">
        <v>1.685924966243646</v>
      </c>
      <c r="D83" s="3">
        <v>6775727.0404378902</v>
      </c>
      <c r="E83" s="5">
        <v>961533.33421094751</v>
      </c>
      <c r="F83" s="5">
        <v>898323.70998440275</v>
      </c>
      <c r="G83" s="5"/>
      <c r="H83" s="5">
        <v>50.94</v>
      </c>
      <c r="I83" s="5">
        <v>305</v>
      </c>
      <c r="J83" s="5">
        <v>13.96</v>
      </c>
      <c r="K83" s="5">
        <v>0.33</v>
      </c>
      <c r="L83" s="5">
        <v>340855</v>
      </c>
      <c r="M83" s="35">
        <f t="shared" si="1"/>
        <v>13.63</v>
      </c>
      <c r="O83" s="5"/>
      <c r="P83" s="5"/>
      <c r="Q83" s="5"/>
      <c r="R83" s="5"/>
      <c r="S83" s="5"/>
      <c r="T83" s="5"/>
      <c r="U83" s="5"/>
      <c r="V83" s="5"/>
      <c r="W83" s="3" t="s">
        <v>299</v>
      </c>
    </row>
    <row r="84" spans="1:23" x14ac:dyDescent="0.3">
      <c r="A84" s="4" t="s">
        <v>174</v>
      </c>
      <c r="B84" s="3">
        <v>18.476164721699433</v>
      </c>
      <c r="C84" s="3">
        <v>1.6843334719788938</v>
      </c>
      <c r="D84" s="3">
        <v>7182013.2254493404</v>
      </c>
      <c r="E84" s="5">
        <v>1077990.5578718574</v>
      </c>
      <c r="F84" s="5">
        <v>843885.37855415826</v>
      </c>
      <c r="G84" s="5"/>
      <c r="H84" s="5">
        <v>45.25</v>
      </c>
      <c r="I84" s="5">
        <v>305</v>
      </c>
      <c r="J84" s="5">
        <v>13.99</v>
      </c>
      <c r="K84" s="5">
        <v>0.45</v>
      </c>
      <c r="L84" s="5">
        <v>350063</v>
      </c>
      <c r="M84" s="35">
        <f t="shared" si="1"/>
        <v>13.540000000000001</v>
      </c>
      <c r="O84" s="5"/>
      <c r="P84" s="5"/>
      <c r="Q84" s="5"/>
      <c r="R84" s="5"/>
      <c r="S84" s="5"/>
      <c r="T84" s="5"/>
      <c r="U84" s="5"/>
      <c r="V84" s="5"/>
      <c r="W84" s="3" t="s">
        <v>300</v>
      </c>
    </row>
    <row r="85" spans="1:23" x14ac:dyDescent="0.3">
      <c r="A85" s="4" t="s">
        <v>175</v>
      </c>
      <c r="B85" s="3">
        <v>18.546963778122375</v>
      </c>
      <c r="C85" s="3">
        <v>2.0507989115119862</v>
      </c>
      <c r="D85" s="3">
        <v>7852145.5654359795</v>
      </c>
      <c r="E85" s="5">
        <v>981435.93434365885</v>
      </c>
      <c r="F85" s="5">
        <v>796380.01711620227</v>
      </c>
      <c r="G85" s="5"/>
      <c r="H85" s="5">
        <v>53.48</v>
      </c>
      <c r="I85" s="5">
        <v>305</v>
      </c>
      <c r="J85" s="5">
        <v>13.966622471044795</v>
      </c>
      <c r="K85" s="5">
        <v>0.51</v>
      </c>
      <c r="L85" s="5">
        <v>794967</v>
      </c>
      <c r="M85" s="35">
        <f t="shared" si="1"/>
        <v>13.456622471044795</v>
      </c>
      <c r="O85" s="5"/>
      <c r="P85" s="5"/>
      <c r="Q85" s="5"/>
      <c r="R85" s="5"/>
      <c r="S85" s="5"/>
      <c r="T85" s="5"/>
      <c r="U85" s="5"/>
      <c r="V85" s="5"/>
      <c r="W85" s="3" t="s">
        <v>301</v>
      </c>
    </row>
    <row r="86" spans="1:23" x14ac:dyDescent="0.3">
      <c r="A86" s="4" t="s">
        <v>176</v>
      </c>
      <c r="B86" s="3">
        <v>18.71884076901749</v>
      </c>
      <c r="C86" s="3">
        <v>2.5103933482571117</v>
      </c>
      <c r="D86" s="3">
        <v>8131569.2331185685</v>
      </c>
      <c r="E86" s="5">
        <v>1096823.4097349483</v>
      </c>
      <c r="F86" s="5">
        <v>762547.63360799511</v>
      </c>
      <c r="G86" s="5"/>
      <c r="H86" s="5">
        <v>55.01</v>
      </c>
      <c r="I86" s="5">
        <v>305.25</v>
      </c>
      <c r="J86" s="5">
        <v>13.948704105100152</v>
      </c>
      <c r="K86" s="5">
        <v>0.51</v>
      </c>
      <c r="L86" s="5">
        <v>453562</v>
      </c>
      <c r="M86" s="35">
        <f t="shared" si="1"/>
        <v>13.438704105100152</v>
      </c>
      <c r="O86" s="5"/>
      <c r="P86" s="5"/>
      <c r="Q86" s="5"/>
      <c r="R86" s="5"/>
      <c r="S86" s="5"/>
      <c r="T86" s="5"/>
      <c r="U86" s="5"/>
      <c r="V86" s="5"/>
      <c r="W86" s="3" t="s">
        <v>302</v>
      </c>
    </row>
    <row r="87" spans="1:23" x14ac:dyDescent="0.3">
      <c r="A87" s="4" t="s">
        <v>177</v>
      </c>
      <c r="B87" s="3">
        <v>17.780402228515086</v>
      </c>
      <c r="C87" s="3">
        <v>2.8103616813294208</v>
      </c>
      <c r="D87" s="3">
        <v>7029371.1649165312</v>
      </c>
      <c r="E87" s="5">
        <v>1002325.7793702491</v>
      </c>
      <c r="F87" s="5">
        <v>872236.22906287923</v>
      </c>
      <c r="G87" s="5"/>
      <c r="H87" s="5">
        <v>46.39</v>
      </c>
      <c r="I87" s="5">
        <v>305.5</v>
      </c>
      <c r="J87" s="5">
        <v>13.753446849228034</v>
      </c>
      <c r="K87" s="5">
        <v>0.52</v>
      </c>
      <c r="L87" s="5">
        <v>416399</v>
      </c>
      <c r="M87" s="35">
        <f t="shared" si="1"/>
        <v>13.233446849228034</v>
      </c>
      <c r="O87" s="5"/>
      <c r="P87" s="5"/>
      <c r="Q87" s="5"/>
      <c r="R87" s="5"/>
      <c r="S87" s="5"/>
      <c r="T87" s="5"/>
      <c r="U87" s="5"/>
      <c r="V87" s="5"/>
      <c r="W87" s="3" t="s">
        <v>303</v>
      </c>
    </row>
    <row r="88" spans="1:23" x14ac:dyDescent="0.3">
      <c r="A88" s="4" t="s">
        <v>178</v>
      </c>
      <c r="B88" s="3">
        <v>17.255544434665239</v>
      </c>
      <c r="C88" s="3">
        <v>2.44119623655914</v>
      </c>
      <c r="D88" s="3">
        <v>6770733.934566861</v>
      </c>
      <c r="E88" s="5">
        <v>941493.26133948634</v>
      </c>
      <c r="F88" s="5">
        <v>916216.91199553595</v>
      </c>
      <c r="G88" s="5"/>
      <c r="H88" s="5">
        <v>52.13</v>
      </c>
      <c r="I88" s="5">
        <v>306.35000000000002</v>
      </c>
      <c r="J88" s="5">
        <v>13.598939410263469</v>
      </c>
      <c r="K88" s="5">
        <v>0.74</v>
      </c>
      <c r="L88" s="5">
        <v>972584.00000000012</v>
      </c>
      <c r="M88" s="35">
        <f t="shared" si="1"/>
        <v>12.858939410263469</v>
      </c>
      <c r="O88" s="5"/>
      <c r="P88" s="5"/>
      <c r="Q88" s="5"/>
      <c r="R88" s="5"/>
      <c r="S88" s="5"/>
      <c r="T88" s="5"/>
      <c r="U88" s="5"/>
      <c r="V88" s="5"/>
      <c r="W88" s="3" t="s">
        <v>304</v>
      </c>
    </row>
    <row r="89" spans="1:23" x14ac:dyDescent="0.3">
      <c r="A89" s="4" t="s">
        <v>179</v>
      </c>
      <c r="B89" s="3">
        <v>17.244418823425292</v>
      </c>
      <c r="C89" s="3">
        <v>2.176223471915395</v>
      </c>
      <c r="D89" s="3">
        <v>6285770.6870709108</v>
      </c>
      <c r="E89" s="5">
        <v>1165975.5318472062</v>
      </c>
      <c r="F89" s="5">
        <v>931982.90832505038</v>
      </c>
      <c r="G89" s="5"/>
      <c r="H89" s="5">
        <v>52.94</v>
      </c>
      <c r="I89" s="5">
        <v>378.108</v>
      </c>
      <c r="J89" s="5">
        <v>13.575133740967061</v>
      </c>
      <c r="K89" s="5">
        <v>0.8</v>
      </c>
      <c r="L89" s="5">
        <v>343490.00000000006</v>
      </c>
      <c r="M89" s="35">
        <f t="shared" si="1"/>
        <v>12.77513374096706</v>
      </c>
      <c r="O89" s="5"/>
      <c r="P89" s="5"/>
      <c r="Q89" s="5"/>
      <c r="R89" s="5"/>
      <c r="S89" s="5"/>
      <c r="T89" s="5"/>
      <c r="U89" s="5"/>
      <c r="V89" s="5"/>
      <c r="W89" s="3" t="s">
        <v>305</v>
      </c>
    </row>
    <row r="90" spans="1:23" x14ac:dyDescent="0.3">
      <c r="A90" s="4" t="s">
        <v>180</v>
      </c>
      <c r="B90" s="3">
        <v>16.251383902676125</v>
      </c>
      <c r="C90" s="3">
        <v>1.8563431667619756</v>
      </c>
      <c r="D90" s="3">
        <v>7360564.9970896905</v>
      </c>
      <c r="E90" s="5">
        <v>1106550.6504049695</v>
      </c>
      <c r="F90" s="5">
        <v>929593.88347340515</v>
      </c>
      <c r="G90" s="5"/>
      <c r="H90" s="5">
        <v>50.57</v>
      </c>
      <c r="I90" s="5">
        <v>381.86239999999998</v>
      </c>
      <c r="J90" s="5">
        <v>13.503419665568943</v>
      </c>
      <c r="K90" s="5">
        <v>0.89</v>
      </c>
      <c r="L90" s="5">
        <v>547140.00000000012</v>
      </c>
      <c r="M90" s="35">
        <f t="shared" si="1"/>
        <v>12.613419665568943</v>
      </c>
      <c r="O90" s="5"/>
      <c r="P90" s="5"/>
      <c r="Q90" s="5"/>
      <c r="R90" s="5"/>
      <c r="S90" s="5"/>
      <c r="T90" s="5"/>
      <c r="U90" s="5"/>
      <c r="V90" s="5"/>
      <c r="W90" s="3" t="s">
        <v>306</v>
      </c>
    </row>
    <row r="91" spans="1:23" x14ac:dyDescent="0.3">
      <c r="A91" s="4" t="s">
        <v>181</v>
      </c>
      <c r="B91" s="3">
        <v>16.098397575320561</v>
      </c>
      <c r="C91" s="3">
        <v>1.6405658099591269</v>
      </c>
      <c r="D91" s="3">
        <v>7131122.5007264689</v>
      </c>
      <c r="E91" s="5">
        <v>1027708.5211779707</v>
      </c>
      <c r="F91" s="5">
        <v>1034184.7739771082</v>
      </c>
      <c r="G91" s="5"/>
      <c r="H91" s="5">
        <v>47.42</v>
      </c>
      <c r="I91" s="5">
        <v>370.46</v>
      </c>
      <c r="J91" s="5">
        <v>13.499958107055644</v>
      </c>
      <c r="K91" s="5">
        <v>0.98</v>
      </c>
      <c r="L91" s="5">
        <v>412487</v>
      </c>
      <c r="M91" s="35">
        <f t="shared" si="1"/>
        <v>12.519958107055643</v>
      </c>
      <c r="O91" s="5"/>
      <c r="P91" s="5"/>
      <c r="Q91" s="5"/>
      <c r="R91" s="5"/>
      <c r="S91" s="5"/>
      <c r="T91" s="5"/>
      <c r="U91" s="5"/>
      <c r="V91" s="5"/>
      <c r="W91" s="3" t="s">
        <v>307</v>
      </c>
    </row>
    <row r="92" spans="1:23" x14ac:dyDescent="0.3">
      <c r="A92" s="4" t="s">
        <v>182</v>
      </c>
      <c r="B92" s="3">
        <v>16.052909607252047</v>
      </c>
      <c r="C92" s="3">
        <v>1.7251073506566073</v>
      </c>
      <c r="D92" s="3">
        <v>7651141.1604538504</v>
      </c>
      <c r="E92" s="5">
        <v>1139846.0541083198</v>
      </c>
      <c r="F92" s="5">
        <v>966733.93125609343</v>
      </c>
      <c r="G92" s="5"/>
      <c r="H92" s="5">
        <v>49.01</v>
      </c>
      <c r="I92" s="5">
        <v>364.74759999999998</v>
      </c>
      <c r="J92" s="5">
        <v>13.460225171361174</v>
      </c>
      <c r="K92" s="5">
        <v>1.07</v>
      </c>
      <c r="L92" s="5">
        <v>580586</v>
      </c>
      <c r="M92" s="35">
        <f t="shared" si="1"/>
        <v>12.390225171361173</v>
      </c>
      <c r="O92" s="5"/>
      <c r="P92" s="5"/>
      <c r="Q92" s="5"/>
      <c r="R92" s="5"/>
      <c r="S92" s="5"/>
      <c r="T92" s="5"/>
      <c r="U92" s="5"/>
      <c r="V92" s="5"/>
    </row>
    <row r="93" spans="1:23" x14ac:dyDescent="0.3">
      <c r="A93" s="4" t="s">
        <v>183</v>
      </c>
      <c r="B93" s="3">
        <v>16.011501601310641</v>
      </c>
      <c r="C93" s="3">
        <v>1.9281215572969801</v>
      </c>
      <c r="D93" s="3">
        <v>8202381.6913425792</v>
      </c>
      <c r="E93" s="5">
        <v>1208402.2276393394</v>
      </c>
      <c r="F93" s="5">
        <v>949840.17193366878</v>
      </c>
      <c r="G93" s="5"/>
      <c r="H93" s="5">
        <v>51.64</v>
      </c>
      <c r="I93" s="5">
        <v>362.72609999999997</v>
      </c>
      <c r="J93" s="5">
        <v>13.354321858430275</v>
      </c>
      <c r="K93" s="5">
        <v>1.01</v>
      </c>
      <c r="L93" s="5">
        <v>550158</v>
      </c>
      <c r="M93" s="35">
        <f t="shared" si="1"/>
        <v>12.344321858430275</v>
      </c>
      <c r="O93" s="5"/>
      <c r="P93" s="5"/>
      <c r="Q93" s="5"/>
      <c r="R93" s="5"/>
      <c r="S93" s="5"/>
      <c r="T93" s="5"/>
      <c r="U93" s="5"/>
      <c r="V93" s="5"/>
    </row>
    <row r="94" spans="1:23" x14ac:dyDescent="0.3">
      <c r="A94" s="4" t="s">
        <v>184</v>
      </c>
      <c r="B94" s="3">
        <v>15.979000297857311</v>
      </c>
      <c r="C94" s="3">
        <v>2.1805652303711787</v>
      </c>
      <c r="D94" s="3">
        <v>8371369.7510823794</v>
      </c>
      <c r="E94" s="5">
        <v>1310486.306256393</v>
      </c>
      <c r="F94" s="5">
        <v>912528.40840938268</v>
      </c>
      <c r="G94" s="5"/>
      <c r="H94" s="5">
        <v>56.79</v>
      </c>
      <c r="I94" s="5">
        <v>358.97579999999999</v>
      </c>
      <c r="J94" s="5">
        <v>13.200157194101211</v>
      </c>
      <c r="K94" s="5">
        <v>1.03</v>
      </c>
      <c r="L94" s="5">
        <v>461756</v>
      </c>
      <c r="M94" s="35">
        <f t="shared" si="1"/>
        <v>12.170157194101211</v>
      </c>
      <c r="O94" s="5"/>
      <c r="P94" s="5"/>
      <c r="Q94" s="5"/>
      <c r="R94" s="5"/>
      <c r="S94" s="5"/>
      <c r="T94" s="5"/>
      <c r="U94" s="5"/>
      <c r="V94" s="5"/>
    </row>
    <row r="95" spans="1:23" x14ac:dyDescent="0.3">
      <c r="A95" s="4" t="s">
        <v>185</v>
      </c>
      <c r="B95" s="3">
        <v>15.905236164466714</v>
      </c>
      <c r="C95" s="3">
        <v>2.020757753132485</v>
      </c>
      <c r="D95" s="3">
        <v>10372397.474639721</v>
      </c>
      <c r="E95" s="5">
        <v>1205433.9628108053</v>
      </c>
      <c r="F95" s="5">
        <v>806691.52080131054</v>
      </c>
      <c r="G95" s="5"/>
      <c r="H95" s="5">
        <v>58.46</v>
      </c>
      <c r="I95" s="5">
        <v>360.68</v>
      </c>
      <c r="J95" s="5">
        <v>13.180174710981641</v>
      </c>
      <c r="K95" s="5">
        <v>1.07</v>
      </c>
      <c r="L95" s="5">
        <v>403215</v>
      </c>
      <c r="M95" s="35">
        <f t="shared" si="1"/>
        <v>12.11017471098164</v>
      </c>
      <c r="O95" s="5"/>
      <c r="P95" s="5"/>
      <c r="Q95" s="5"/>
      <c r="R95" s="5"/>
      <c r="S95" s="5"/>
      <c r="T95" s="5"/>
      <c r="U95" s="5"/>
      <c r="V95" s="5"/>
    </row>
    <row r="96" spans="1:23" x14ac:dyDescent="0.3">
      <c r="A96" s="4" t="s">
        <v>186</v>
      </c>
      <c r="B96" s="3">
        <v>15.901387604002622</v>
      </c>
      <c r="C96" s="3">
        <v>2.172493864295566</v>
      </c>
      <c r="D96" s="3">
        <v>11248803.7720032</v>
      </c>
      <c r="E96" s="5">
        <v>1355732.874792061</v>
      </c>
      <c r="F96" s="5">
        <v>955450.07662399241</v>
      </c>
      <c r="G96" s="5"/>
      <c r="H96" s="5">
        <v>63.56</v>
      </c>
      <c r="I96" s="5">
        <v>360.33</v>
      </c>
      <c r="J96" s="5">
        <v>13.050412546947955</v>
      </c>
      <c r="K96" s="5">
        <v>1.23</v>
      </c>
      <c r="L96" s="5">
        <v>422155</v>
      </c>
      <c r="M96" s="35">
        <f t="shared" si="1"/>
        <v>11.820412546947955</v>
      </c>
      <c r="O96" s="5"/>
      <c r="P96" s="5"/>
      <c r="Q96" s="5"/>
      <c r="R96" s="5"/>
      <c r="S96" s="5"/>
      <c r="T96" s="5"/>
      <c r="U96" s="5"/>
      <c r="V96" s="5"/>
    </row>
    <row r="97" spans="1:22" x14ac:dyDescent="0.3">
      <c r="A97" s="4" t="s">
        <v>187</v>
      </c>
      <c r="B97" s="3">
        <v>15.371612592980881</v>
      </c>
      <c r="C97" s="3">
        <v>2.1299307195522532</v>
      </c>
      <c r="D97" s="3">
        <v>10977373.739672391</v>
      </c>
      <c r="E97" s="5">
        <v>1427364.6140877588</v>
      </c>
      <c r="F97" s="5">
        <v>766839.39707658871</v>
      </c>
      <c r="G97" s="5"/>
      <c r="H97" s="5">
        <v>65.11</v>
      </c>
      <c r="I97" s="5">
        <v>360.41</v>
      </c>
      <c r="J97" s="5">
        <f>AVERAGE(J94:J96)</f>
        <v>13.143581484010269</v>
      </c>
      <c r="K97" s="5">
        <v>1.32</v>
      </c>
      <c r="L97" s="5">
        <v>1084985.0000000002</v>
      </c>
      <c r="M97" s="35">
        <f t="shared" si="1"/>
        <v>11.823581484010269</v>
      </c>
      <c r="O97" s="5"/>
      <c r="P97" s="5"/>
      <c r="Q97" s="5"/>
      <c r="R97" s="5"/>
      <c r="S97" s="5"/>
      <c r="T97" s="5"/>
      <c r="U97" s="5"/>
      <c r="V97" s="5"/>
    </row>
    <row r="98" spans="1:22" x14ac:dyDescent="0.3">
      <c r="A98" s="4" t="s">
        <v>188</v>
      </c>
      <c r="B98" s="3">
        <v>15.126742362997675</v>
      </c>
      <c r="C98" s="3">
        <v>2.151318868063945</v>
      </c>
      <c r="D98" s="3">
        <v>10587232.124110978</v>
      </c>
      <c r="E98" s="5">
        <v>1536086.0493333065</v>
      </c>
      <c r="F98" s="5">
        <v>1144908.0416626097</v>
      </c>
      <c r="G98" s="5"/>
      <c r="H98" s="5">
        <v>69.680000000000007</v>
      </c>
      <c r="I98" s="5">
        <v>360.53363636363599</v>
      </c>
      <c r="J98" s="5">
        <v>12.266614270749651</v>
      </c>
      <c r="K98" s="5">
        <v>1.41</v>
      </c>
      <c r="L98" s="5">
        <v>722885</v>
      </c>
      <c r="M98" s="35">
        <f t="shared" si="1"/>
        <v>10.856614270749651</v>
      </c>
      <c r="O98" s="5"/>
      <c r="P98" s="5"/>
      <c r="Q98" s="5"/>
      <c r="R98" s="5"/>
      <c r="S98" s="5"/>
      <c r="T98" s="5"/>
      <c r="U98" s="5"/>
      <c r="V98" s="5"/>
    </row>
    <row r="99" spans="1:22" x14ac:dyDescent="0.3">
      <c r="A99" s="4" t="s">
        <v>189</v>
      </c>
      <c r="B99" s="3">
        <v>14.329613357081357</v>
      </c>
      <c r="C99" s="3">
        <v>2.263468931091861</v>
      </c>
      <c r="D99" s="3">
        <v>10484315.16716722</v>
      </c>
      <c r="E99" s="5">
        <v>1409033.7852466265</v>
      </c>
      <c r="F99" s="5">
        <v>1007015.8241896809</v>
      </c>
      <c r="G99" s="5"/>
      <c r="H99" s="5">
        <v>66.67</v>
      </c>
      <c r="I99" s="5">
        <v>360.35700000000003</v>
      </c>
      <c r="J99" s="5">
        <v>11.881581011769295</v>
      </c>
      <c r="K99" s="5">
        <v>1.57</v>
      </c>
      <c r="L99" s="5">
        <v>602394</v>
      </c>
      <c r="M99" s="35">
        <f t="shared" si="1"/>
        <v>10.311581011769295</v>
      </c>
      <c r="O99" s="5"/>
      <c r="P99" s="5"/>
      <c r="Q99" s="5"/>
      <c r="R99" s="5"/>
      <c r="S99" s="5"/>
      <c r="T99" s="5"/>
      <c r="U99" s="5"/>
      <c r="V99" s="5"/>
    </row>
    <row r="100" spans="1:22" x14ac:dyDescent="0.3">
      <c r="A100" s="4" t="s">
        <v>190</v>
      </c>
      <c r="B100" s="3">
        <v>13.337176276584188</v>
      </c>
      <c r="C100" s="3">
        <v>2.3309497646499366</v>
      </c>
      <c r="D100" s="3">
        <v>10144936.540876148</v>
      </c>
      <c r="E100" s="5">
        <v>1470514.5070302873</v>
      </c>
      <c r="F100" s="5">
        <v>1163544.8273696543</v>
      </c>
      <c r="G100" s="5"/>
      <c r="H100" s="5">
        <v>66.94</v>
      </c>
      <c r="I100" s="5">
        <v>360.00670000000002</v>
      </c>
      <c r="J100" s="5">
        <v>11.842927005651195</v>
      </c>
      <c r="K100" s="5">
        <v>1.7</v>
      </c>
      <c r="L100" s="5">
        <v>823193.00000000012</v>
      </c>
      <c r="M100" s="35">
        <f t="shared" si="1"/>
        <v>10.142927005651195</v>
      </c>
      <c r="O100" s="5"/>
      <c r="P100" s="5"/>
      <c r="Q100" s="5"/>
      <c r="R100" s="5"/>
      <c r="S100" s="5"/>
      <c r="T100" s="5"/>
      <c r="U100" s="5"/>
      <c r="V100" s="5"/>
    </row>
    <row r="101" spans="1:22" x14ac:dyDescent="0.3">
      <c r="A101" s="4" t="s">
        <v>191</v>
      </c>
      <c r="B101" s="3">
        <v>12.482339429128103</v>
      </c>
      <c r="C101" s="3">
        <v>2.4709963021052994</v>
      </c>
      <c r="D101" s="3">
        <v>9179315.7338669822</v>
      </c>
      <c r="E101" s="5">
        <v>1690371.0751592056</v>
      </c>
      <c r="F101" s="5">
        <v>845240.27125105576</v>
      </c>
      <c r="G101" s="5"/>
      <c r="H101" s="5">
        <v>72.37</v>
      </c>
      <c r="I101" s="5">
        <v>360.26900000000001</v>
      </c>
      <c r="J101" s="5">
        <v>11.426515709943899</v>
      </c>
      <c r="K101" s="5">
        <v>1.76</v>
      </c>
      <c r="L101" s="5">
        <v>537220</v>
      </c>
      <c r="M101" s="35">
        <f t="shared" si="1"/>
        <v>9.6665157099438996</v>
      </c>
      <c r="O101" s="5"/>
      <c r="P101" s="5"/>
      <c r="Q101" s="5"/>
      <c r="R101" s="5"/>
      <c r="S101" s="5"/>
      <c r="T101" s="5"/>
      <c r="U101" s="5"/>
      <c r="V101" s="5"/>
    </row>
    <row r="102" spans="1:22" x14ac:dyDescent="0.3">
      <c r="A102" s="4" t="s">
        <v>192</v>
      </c>
      <c r="B102" s="3">
        <v>11.607837708744455</v>
      </c>
      <c r="C102" s="3">
        <v>2.7819216078424969</v>
      </c>
      <c r="D102" s="3">
        <v>11883332.771370778</v>
      </c>
      <c r="E102" s="5">
        <v>1550130.4668676001</v>
      </c>
      <c r="F102" s="5">
        <v>1075361.7589985095</v>
      </c>
      <c r="G102" s="5"/>
      <c r="H102" s="5">
        <v>77.7</v>
      </c>
      <c r="I102" s="5">
        <v>361.19190476190499</v>
      </c>
      <c r="J102" s="5">
        <v>10</v>
      </c>
      <c r="K102" s="5">
        <v>1.86</v>
      </c>
      <c r="L102" s="5">
        <v>606991</v>
      </c>
      <c r="M102" s="35">
        <f t="shared" si="1"/>
        <v>8.14</v>
      </c>
      <c r="O102" s="5"/>
      <c r="P102" s="5"/>
      <c r="Q102" s="5"/>
      <c r="R102" s="5"/>
      <c r="S102" s="5"/>
      <c r="T102" s="5"/>
      <c r="U102" s="5"/>
      <c r="V102" s="5"/>
    </row>
    <row r="103" spans="1:22" x14ac:dyDescent="0.3">
      <c r="A103" s="4" t="s">
        <v>193</v>
      </c>
      <c r="B103" s="3">
        <v>11.230806763418258</v>
      </c>
      <c r="C103" s="3">
        <v>2.8075506935940187</v>
      </c>
      <c r="D103" s="3">
        <v>11823891.54386114</v>
      </c>
      <c r="E103" s="5">
        <v>1574215.4436270862</v>
      </c>
      <c r="F103" s="5">
        <v>844366.85936931695</v>
      </c>
      <c r="G103" s="5"/>
      <c r="H103" s="5">
        <v>75.38</v>
      </c>
      <c r="I103" s="5">
        <v>361.06052631579001</v>
      </c>
      <c r="J103" s="5">
        <v>10.107072994348803</v>
      </c>
      <c r="K103" s="5">
        <v>1.9</v>
      </c>
      <c r="L103" s="5">
        <v>432126</v>
      </c>
      <c r="M103" s="35">
        <f t="shared" si="1"/>
        <v>8.2070729943488026</v>
      </c>
      <c r="O103" s="5"/>
      <c r="P103" s="5"/>
      <c r="Q103" s="5"/>
      <c r="R103" s="5"/>
      <c r="S103" s="5"/>
      <c r="T103" s="5"/>
      <c r="U103" s="5"/>
      <c r="V103" s="5"/>
    </row>
    <row r="104" spans="1:22" x14ac:dyDescent="0.3">
      <c r="A104" s="4" t="s">
        <v>194</v>
      </c>
      <c r="B104" s="3">
        <v>11.141831477802413</v>
      </c>
      <c r="C104" s="3">
        <v>2.8541247855619289</v>
      </c>
      <c r="D104" s="3">
        <v>11356024.895242723</v>
      </c>
      <c r="E104" s="5">
        <v>1538405.3794163202</v>
      </c>
      <c r="F104" s="5">
        <v>1195109.3746727775</v>
      </c>
      <c r="G104" s="5"/>
      <c r="H104" s="5">
        <v>74.72</v>
      </c>
      <c r="I104" s="5">
        <v>361.811904761905</v>
      </c>
      <c r="J104" s="5">
        <v>10</v>
      </c>
      <c r="K104" s="5">
        <v>1.96</v>
      </c>
      <c r="L104" s="5">
        <v>550867.00000000012</v>
      </c>
      <c r="M104" s="35">
        <f t="shared" si="1"/>
        <v>8.0399999999999991</v>
      </c>
      <c r="O104" s="5"/>
      <c r="P104" s="5"/>
      <c r="Q104" s="5"/>
      <c r="R104" s="5"/>
      <c r="S104" s="5"/>
      <c r="T104" s="5"/>
      <c r="U104" s="5"/>
      <c r="V104" s="5"/>
    </row>
    <row r="105" spans="1:22" x14ac:dyDescent="0.3">
      <c r="A105" s="4" t="s">
        <v>195</v>
      </c>
      <c r="B105" s="3">
        <v>11.227435671022761</v>
      </c>
      <c r="C105" s="3">
        <v>2.6429238568742575</v>
      </c>
      <c r="D105" s="3">
        <v>13430682.98384456</v>
      </c>
      <c r="E105" s="5">
        <v>1641056.8632028897</v>
      </c>
      <c r="F105" s="5">
        <v>1781036.7082944496</v>
      </c>
      <c r="G105" s="5"/>
      <c r="H105" s="5">
        <v>73.349999999999994</v>
      </c>
      <c r="I105" s="5">
        <v>362.39380952380998</v>
      </c>
      <c r="J105" s="5">
        <v>10.637453160074024</v>
      </c>
      <c r="K105" s="5">
        <v>2.0299999999999998</v>
      </c>
      <c r="L105" s="5">
        <v>531804</v>
      </c>
      <c r="M105" s="35">
        <f t="shared" si="1"/>
        <v>8.6074531600740247</v>
      </c>
      <c r="O105" s="5"/>
      <c r="P105" s="5"/>
      <c r="Q105" s="5"/>
      <c r="R105" s="5"/>
      <c r="S105" s="5"/>
      <c r="T105" s="5"/>
      <c r="U105" s="5"/>
      <c r="V105" s="5"/>
    </row>
    <row r="106" spans="1:22" x14ac:dyDescent="0.3">
      <c r="A106" s="4" t="s">
        <v>196</v>
      </c>
      <c r="B106" s="3">
        <v>11.284220822458792</v>
      </c>
      <c r="C106" s="3">
        <v>2.3320551058088279</v>
      </c>
      <c r="D106" s="3">
        <v>12918729.699452408</v>
      </c>
      <c r="E106" s="5">
        <v>1770388.0815107594</v>
      </c>
      <c r="F106" s="5">
        <v>1126285.0491281559</v>
      </c>
      <c r="G106" s="5"/>
      <c r="H106" s="5">
        <v>79.59</v>
      </c>
      <c r="I106" s="5">
        <v>363.22449999999998</v>
      </c>
      <c r="J106" s="5">
        <v>11</v>
      </c>
      <c r="K106" s="5">
        <v>2.13</v>
      </c>
      <c r="L106" s="5">
        <v>785951</v>
      </c>
      <c r="M106" s="35">
        <f t="shared" si="1"/>
        <v>8.870000000000001</v>
      </c>
      <c r="O106" s="5"/>
      <c r="P106" s="5"/>
      <c r="Q106" s="5"/>
      <c r="R106" s="5"/>
      <c r="S106" s="5"/>
      <c r="T106" s="5"/>
      <c r="U106" s="5"/>
      <c r="V106" s="5"/>
    </row>
    <row r="107" spans="1:22" x14ac:dyDescent="0.3">
      <c r="A107" s="4" t="s">
        <v>197</v>
      </c>
      <c r="B107" s="3">
        <v>11.259306700019977</v>
      </c>
      <c r="C107" s="3">
        <v>2.492032470218053</v>
      </c>
      <c r="D107" s="3">
        <v>13272809.264118128</v>
      </c>
      <c r="E107" s="5">
        <v>1779112.4240831677</v>
      </c>
      <c r="F107" s="5">
        <v>1218592.7283052034</v>
      </c>
      <c r="G107" s="5"/>
      <c r="H107" s="5">
        <v>79.180000000000007</v>
      </c>
      <c r="I107" s="5">
        <v>363.96230000000003</v>
      </c>
      <c r="J107" s="5">
        <v>10.940540779707241</v>
      </c>
      <c r="K107" s="5">
        <v>2.25</v>
      </c>
      <c r="L107" s="5">
        <v>734354</v>
      </c>
      <c r="M107" s="35">
        <f t="shared" si="1"/>
        <v>8.6905407797072414</v>
      </c>
      <c r="O107" s="5"/>
      <c r="P107" s="5"/>
      <c r="Q107" s="5"/>
      <c r="R107" s="5"/>
      <c r="S107" s="5"/>
      <c r="T107" s="5"/>
      <c r="U107" s="5"/>
      <c r="V107" s="5"/>
    </row>
    <row r="108" spans="1:22" x14ac:dyDescent="0.3">
      <c r="A108" s="4" t="s">
        <v>198</v>
      </c>
      <c r="B108" s="3">
        <v>11.280687433579189</v>
      </c>
      <c r="C108" s="3">
        <v>2.1473285776677731</v>
      </c>
      <c r="D108" s="3">
        <v>13065657.182755653</v>
      </c>
      <c r="E108" s="5">
        <v>1329478.5986848283</v>
      </c>
      <c r="F108" s="5">
        <v>1256811.9103406898</v>
      </c>
      <c r="G108" s="5"/>
      <c r="H108" s="5">
        <v>66.59</v>
      </c>
      <c r="I108" s="5">
        <v>363.91380952381002</v>
      </c>
      <c r="J108" s="5">
        <v>10.906096090459441</v>
      </c>
      <c r="K108" s="5">
        <v>2.33</v>
      </c>
      <c r="L108" s="5">
        <v>645362.00000000012</v>
      </c>
      <c r="M108" s="35">
        <f t="shared" si="1"/>
        <v>8.5760960904594405</v>
      </c>
      <c r="O108" s="5"/>
      <c r="P108" s="5"/>
      <c r="Q108" s="5"/>
      <c r="R108" s="5"/>
      <c r="S108" s="5"/>
      <c r="T108" s="5"/>
      <c r="U108" s="5"/>
      <c r="V108" s="5"/>
    </row>
    <row r="109" spans="1:22" x14ac:dyDescent="0.3">
      <c r="A109" s="4" t="s">
        <v>199</v>
      </c>
      <c r="B109" s="3">
        <v>11.441793242378282</v>
      </c>
      <c r="C109" s="3">
        <v>2.0023809043401064</v>
      </c>
      <c r="D109" s="3">
        <v>11838710.067423828</v>
      </c>
      <c r="E109" s="5">
        <v>1418534.7552915711</v>
      </c>
      <c r="F109" s="5">
        <v>786839.39153322577</v>
      </c>
      <c r="G109" s="5"/>
      <c r="H109" s="5">
        <v>62.02</v>
      </c>
      <c r="I109" s="5">
        <v>364.75684210526299</v>
      </c>
      <c r="J109" s="5">
        <f>AVERAGE(J106:J108)</f>
        <v>10.948878956722227</v>
      </c>
      <c r="K109" s="5">
        <v>2.37</v>
      </c>
      <c r="L109" s="5">
        <v>564879</v>
      </c>
      <c r="M109" s="35">
        <f t="shared" si="1"/>
        <v>8.5788789567222281</v>
      </c>
      <c r="O109" s="5"/>
      <c r="P109" s="5"/>
      <c r="Q109" s="5"/>
      <c r="R109" s="5"/>
      <c r="S109" s="5"/>
      <c r="T109" s="5"/>
      <c r="U109" s="5"/>
      <c r="V109" s="5"/>
    </row>
    <row r="110" spans="1:22" x14ac:dyDescent="0.3">
      <c r="A110" s="4" t="s">
        <v>200</v>
      </c>
      <c r="B110" s="3">
        <v>11.374083327886851</v>
      </c>
      <c r="C110" s="3">
        <v>1.4875893578291333</v>
      </c>
      <c r="D110" s="3">
        <v>11301969.310690381</v>
      </c>
      <c r="E110" s="5">
        <v>1699648.4415894037</v>
      </c>
      <c r="F110" s="5">
        <v>1966588.3566589099</v>
      </c>
      <c r="G110" s="5"/>
      <c r="H110" s="5">
        <v>60.05</v>
      </c>
      <c r="I110" s="5">
        <v>363.76409090909101</v>
      </c>
      <c r="J110" s="5">
        <v>10.976976378448157</v>
      </c>
      <c r="K110" s="5">
        <v>2.37</v>
      </c>
      <c r="L110" s="5">
        <v>831467</v>
      </c>
      <c r="M110" s="35">
        <f t="shared" si="1"/>
        <v>8.6069763784481559</v>
      </c>
      <c r="O110" s="5"/>
      <c r="P110" s="5"/>
      <c r="Q110" s="5"/>
      <c r="R110" s="5"/>
      <c r="S110" s="5"/>
      <c r="T110" s="5"/>
      <c r="U110" s="5"/>
      <c r="V110" s="5"/>
    </row>
    <row r="111" spans="1:22" x14ac:dyDescent="0.3">
      <c r="A111" s="4" t="s">
        <v>201</v>
      </c>
      <c r="B111" s="3">
        <v>11.305852907969552</v>
      </c>
      <c r="C111" s="3">
        <v>1.5188615351321877</v>
      </c>
      <c r="D111" s="3">
        <v>8059126.4999424629</v>
      </c>
      <c r="E111" s="5">
        <v>1474759.8817957668</v>
      </c>
      <c r="F111" s="5">
        <v>1118633.095204199</v>
      </c>
      <c r="G111" s="5"/>
      <c r="H111" s="5">
        <v>64.89</v>
      </c>
      <c r="I111" s="5">
        <v>361.94363636363602</v>
      </c>
      <c r="J111" s="5">
        <v>10.908534526643217</v>
      </c>
      <c r="K111" s="5">
        <v>2.39</v>
      </c>
      <c r="L111" s="5">
        <v>891030</v>
      </c>
      <c r="M111" s="35">
        <f t="shared" si="1"/>
        <v>8.5185345266432169</v>
      </c>
      <c r="O111" s="5"/>
      <c r="P111" s="5"/>
      <c r="Q111" s="5"/>
      <c r="R111" s="5"/>
      <c r="S111" s="5"/>
      <c r="T111" s="5"/>
      <c r="U111" s="5"/>
      <c r="V111" s="5"/>
    </row>
    <row r="112" spans="1:22" x14ac:dyDescent="0.3">
      <c r="A112" s="4" t="s">
        <v>202</v>
      </c>
      <c r="B112" s="3">
        <v>11.251149569729819</v>
      </c>
      <c r="C112" s="3">
        <v>1.8831863513063984</v>
      </c>
      <c r="D112" s="3">
        <v>10022581.116343809</v>
      </c>
      <c r="E112" s="5">
        <v>1487187.8844449124</v>
      </c>
      <c r="F112" s="5">
        <v>1690696.6061953879</v>
      </c>
      <c r="G112" s="5"/>
      <c r="H112" s="5">
        <v>67.67</v>
      </c>
      <c r="I112" s="5">
        <v>360.48666666666702</v>
      </c>
      <c r="J112" s="5">
        <v>10.581250000000001</v>
      </c>
      <c r="K112" s="5">
        <v>2.4</v>
      </c>
      <c r="L112" s="5">
        <v>717125.99999999988</v>
      </c>
      <c r="M112" s="35">
        <f t="shared" si="1"/>
        <v>8.1812500000000004</v>
      </c>
      <c r="O112" s="5"/>
      <c r="P112" s="5"/>
      <c r="Q112" s="5"/>
      <c r="R112" s="5"/>
      <c r="S112" s="5"/>
      <c r="T112" s="5"/>
      <c r="U112" s="5"/>
      <c r="V112" s="5"/>
    </row>
    <row r="113" spans="1:22" x14ac:dyDescent="0.3">
      <c r="A113" s="4" t="s">
        <v>203</v>
      </c>
      <c r="B113" s="3">
        <v>11.3720680389074</v>
      </c>
      <c r="C113" s="3">
        <v>2.0005834702090608</v>
      </c>
      <c r="D113" s="3">
        <v>9685598.3955603912</v>
      </c>
      <c r="E113" s="5">
        <v>1953394.9866660279</v>
      </c>
      <c r="F113" s="5">
        <v>1604043.4591551314</v>
      </c>
      <c r="G113" s="5"/>
      <c r="H113" s="5">
        <v>73.08</v>
      </c>
      <c r="I113" s="5">
        <v>360.44200000000001</v>
      </c>
      <c r="J113" s="5">
        <v>10.238296554641751</v>
      </c>
      <c r="K113" s="5">
        <v>2.38</v>
      </c>
      <c r="L113" s="5">
        <v>835111.99999999988</v>
      </c>
      <c r="M113" s="35">
        <f t="shared" si="1"/>
        <v>7.8582965546417514</v>
      </c>
      <c r="O113" s="5"/>
      <c r="P113" s="5"/>
      <c r="Q113" s="5"/>
      <c r="R113" s="5"/>
      <c r="S113" s="5"/>
      <c r="T113" s="5"/>
      <c r="U113" s="5"/>
      <c r="V113" s="5"/>
    </row>
    <row r="114" spans="1:22" x14ac:dyDescent="0.3">
      <c r="A114" s="4" t="s">
        <v>204</v>
      </c>
      <c r="B114" s="3">
        <v>11.396404772842999</v>
      </c>
      <c r="C114" s="3">
        <v>1.7959105553606136</v>
      </c>
      <c r="D114" s="3">
        <v>10777567.634700779</v>
      </c>
      <c r="E114" s="5">
        <v>1539013.5637083021</v>
      </c>
      <c r="F114" s="5">
        <v>1995405.5103059057</v>
      </c>
      <c r="G114" s="5"/>
      <c r="H114" s="5">
        <v>73.650000000000006</v>
      </c>
      <c r="I114" s="5">
        <v>360.70047619047602</v>
      </c>
      <c r="J114" s="5">
        <v>10</v>
      </c>
      <c r="K114" s="5">
        <v>2.35</v>
      </c>
      <c r="L114" s="5">
        <v>683361</v>
      </c>
      <c r="M114" s="35">
        <f t="shared" si="1"/>
        <v>7.65</v>
      </c>
      <c r="O114" s="5"/>
      <c r="P114" s="5"/>
      <c r="Q114" s="5"/>
      <c r="R114" s="5"/>
      <c r="S114" s="5"/>
      <c r="T114" s="5"/>
      <c r="U114" s="5"/>
      <c r="V114" s="5"/>
    </row>
    <row r="115" spans="1:22" x14ac:dyDescent="0.3">
      <c r="A115" s="4" t="s">
        <v>205</v>
      </c>
      <c r="B115" s="3">
        <v>11.217315895871891</v>
      </c>
      <c r="C115" s="3">
        <v>1.671194894390049</v>
      </c>
      <c r="D115" s="3">
        <v>9936479.6743091606</v>
      </c>
      <c r="E115" s="5">
        <v>1513015.8468850907</v>
      </c>
      <c r="F115" s="5">
        <v>1514792.5078388199</v>
      </c>
      <c r="G115" s="5"/>
      <c r="H115" s="5">
        <v>66.739999999999995</v>
      </c>
      <c r="I115" s="5">
        <v>360.62705882352901</v>
      </c>
      <c r="J115" s="5">
        <v>9.9333333333333336</v>
      </c>
      <c r="K115" s="5">
        <v>2.17</v>
      </c>
      <c r="L115" s="5">
        <v>590306.99999999988</v>
      </c>
      <c r="M115" s="35">
        <f t="shared" si="1"/>
        <v>7.7633333333333336</v>
      </c>
      <c r="O115" s="5"/>
      <c r="P115" s="5"/>
      <c r="Q115" s="5"/>
      <c r="R115" s="5"/>
      <c r="S115" s="5"/>
      <c r="T115" s="5"/>
      <c r="U115" s="5"/>
      <c r="V115" s="5"/>
    </row>
    <row r="116" spans="1:22" x14ac:dyDescent="0.3">
      <c r="A116" s="4" t="s">
        <v>206</v>
      </c>
      <c r="B116" s="3">
        <v>11.084457023953703</v>
      </c>
      <c r="C116" s="3">
        <v>1.826331335037068</v>
      </c>
      <c r="D116" s="3">
        <v>8458124.0207156688</v>
      </c>
      <c r="E116" s="5">
        <v>1623284.3894949211</v>
      </c>
      <c r="F116" s="5">
        <v>1674706.2502573505</v>
      </c>
      <c r="G116" s="5"/>
      <c r="H116" s="5">
        <v>66.239999999999995</v>
      </c>
      <c r="I116" s="5">
        <v>361.257391304348</v>
      </c>
      <c r="J116" s="5">
        <v>9.9196341605804133</v>
      </c>
      <c r="K116" s="5">
        <v>2.1</v>
      </c>
      <c r="L116" s="5">
        <v>743332</v>
      </c>
      <c r="M116" s="35">
        <f t="shared" si="1"/>
        <v>7.8196341605804136</v>
      </c>
      <c r="O116" s="5"/>
      <c r="P116" s="5"/>
      <c r="Q116" s="5"/>
      <c r="R116" s="5"/>
      <c r="S116" s="5"/>
      <c r="T116" s="5"/>
      <c r="U116" s="5"/>
      <c r="V116" s="5"/>
    </row>
    <row r="117" spans="1:22" x14ac:dyDescent="0.3">
      <c r="A117" s="4" t="s">
        <v>207</v>
      </c>
      <c r="B117" s="3">
        <v>11.015909411514784</v>
      </c>
      <c r="C117" s="3">
        <v>1.7376412106666406</v>
      </c>
      <c r="D117" s="3">
        <v>6821613.7207531091</v>
      </c>
      <c r="E117" s="5">
        <v>1560812.433469099</v>
      </c>
      <c r="F117" s="5">
        <v>1644247.0458150527</v>
      </c>
      <c r="G117" s="5"/>
      <c r="H117" s="5">
        <v>61.05</v>
      </c>
      <c r="I117" s="5">
        <v>362.99549999999999</v>
      </c>
      <c r="J117" s="5">
        <v>10.886561240631401</v>
      </c>
      <c r="K117" s="5">
        <v>1.95</v>
      </c>
      <c r="L117" s="5">
        <v>672115</v>
      </c>
      <c r="M117" s="35">
        <f t="shared" si="1"/>
        <v>8.9365612406314021</v>
      </c>
      <c r="O117" s="5"/>
      <c r="P117" s="5"/>
      <c r="Q117" s="5"/>
      <c r="R117" s="5"/>
      <c r="S117" s="5"/>
      <c r="T117" s="5"/>
      <c r="U117" s="5"/>
      <c r="V117" s="5"/>
    </row>
    <row r="118" spans="1:22" x14ac:dyDescent="0.3">
      <c r="A118" s="4" t="s">
        <v>208</v>
      </c>
      <c r="B118" s="3">
        <v>11.24375477733328</v>
      </c>
      <c r="C118" s="3">
        <v>1.6844977040391562</v>
      </c>
      <c r="D118" s="3">
        <v>5397548.4907874092</v>
      </c>
      <c r="E118" s="5">
        <v>2236087.3355406229</v>
      </c>
      <c r="F118" s="5">
        <v>1554409.8841765507</v>
      </c>
      <c r="G118" s="5"/>
      <c r="H118" s="5">
        <v>65.27</v>
      </c>
      <c r="I118" s="5">
        <v>362.26523809523798</v>
      </c>
      <c r="J118" s="5">
        <v>11.1</v>
      </c>
      <c r="K118" s="5">
        <v>1.89</v>
      </c>
      <c r="L118" s="5">
        <v>934207.99999999988</v>
      </c>
      <c r="M118" s="35">
        <f t="shared" si="1"/>
        <v>9.2099999999999991</v>
      </c>
      <c r="O118" s="5"/>
      <c r="P118" s="5"/>
      <c r="Q118" s="5"/>
      <c r="R118" s="5"/>
      <c r="S118" s="5"/>
      <c r="T118" s="5"/>
      <c r="U118" s="5"/>
      <c r="V118" s="5"/>
    </row>
    <row r="119" spans="1:22" x14ac:dyDescent="0.3">
      <c r="A119" s="4" t="s">
        <v>209</v>
      </c>
      <c r="B119" s="3">
        <v>11.606981403706513</v>
      </c>
      <c r="C119" s="3">
        <v>1.7339736996186295</v>
      </c>
      <c r="D119" s="3">
        <v>6945630.9078171197</v>
      </c>
      <c r="E119" s="5">
        <v>1561125.6808600281</v>
      </c>
      <c r="F119" s="5">
        <v>2627813.6695071333</v>
      </c>
      <c r="G119" s="5"/>
      <c r="H119" s="5">
        <v>59.1</v>
      </c>
      <c r="I119" s="5">
        <v>362.35318181818201</v>
      </c>
      <c r="J119" s="5">
        <v>10.034465844101817</v>
      </c>
      <c r="K119" s="5">
        <v>1.65</v>
      </c>
      <c r="L119" s="5">
        <v>881630</v>
      </c>
      <c r="M119" s="35">
        <f t="shared" si="1"/>
        <v>8.3844658441018165</v>
      </c>
      <c r="O119" s="5"/>
      <c r="P119" s="5"/>
      <c r="Q119" s="5"/>
      <c r="R119" s="5"/>
      <c r="S119" s="5"/>
      <c r="T119" s="5"/>
      <c r="U119" s="5"/>
      <c r="V119" s="5"/>
    </row>
    <row r="120" spans="1:22" x14ac:dyDescent="0.3">
      <c r="A120" s="4" t="s">
        <v>210</v>
      </c>
      <c r="B120" s="3">
        <v>11.853517762739813</v>
      </c>
      <c r="C120" s="3">
        <v>2.0922903948629168</v>
      </c>
      <c r="D120" s="3">
        <v>7835907.9394581914</v>
      </c>
      <c r="E120" s="5">
        <v>1486401.0575889398</v>
      </c>
      <c r="F120" s="5">
        <v>1545333.8843782828</v>
      </c>
      <c r="G120" s="5"/>
      <c r="H120" s="5">
        <v>63.563374999999986</v>
      </c>
      <c r="I120" s="5">
        <v>362.65863636363599</v>
      </c>
      <c r="J120" s="5">
        <v>6.7260653550898999</v>
      </c>
      <c r="K120" s="5">
        <v>1.54</v>
      </c>
      <c r="L120" s="5">
        <v>696954</v>
      </c>
      <c r="M120" s="35">
        <f t="shared" si="1"/>
        <v>5.1860653550898999</v>
      </c>
      <c r="O120" s="5"/>
      <c r="P120" s="5"/>
      <c r="Q120" s="5"/>
      <c r="R120" s="5"/>
      <c r="S120" s="5"/>
      <c r="T120" s="5"/>
      <c r="U120" s="5"/>
      <c r="V120" s="5"/>
    </row>
    <row r="121" spans="1:22" x14ac:dyDescent="0.3">
      <c r="A121" s="4" t="s">
        <v>211</v>
      </c>
      <c r="B121" s="3">
        <v>11.981569286402618</v>
      </c>
      <c r="C121" s="3">
        <v>2.3195274699624457</v>
      </c>
      <c r="D121" s="3">
        <v>5944460.023469191</v>
      </c>
      <c r="E121" s="5">
        <v>1775802.3025307569</v>
      </c>
      <c r="F121" s="5">
        <v>1513298.1177088991</v>
      </c>
      <c r="G121" s="5"/>
      <c r="H121" s="5">
        <v>68.561527777777783</v>
      </c>
      <c r="I121" s="5">
        <v>363.57</v>
      </c>
      <c r="J121" s="5">
        <v>4.4736842105263159</v>
      </c>
      <c r="K121" s="5">
        <v>1.54</v>
      </c>
      <c r="L121" s="5">
        <v>977617</v>
      </c>
      <c r="M121" s="35">
        <f t="shared" si="1"/>
        <v>2.9336842105263159</v>
      </c>
      <c r="O121" s="5"/>
      <c r="P121" s="5"/>
      <c r="Q121" s="5"/>
      <c r="R121" s="5"/>
      <c r="S121" s="5"/>
      <c r="T121" s="5"/>
      <c r="U121" s="5"/>
      <c r="V121" s="5"/>
    </row>
    <row r="122" spans="1:22" x14ac:dyDescent="0.3">
      <c r="A122" s="4" t="s">
        <v>212</v>
      </c>
      <c r="B122" s="3">
        <v>12.132305771432115</v>
      </c>
      <c r="C122" s="3">
        <v>2.5122643638566533</v>
      </c>
      <c r="D122" s="3">
        <v>7147122.7401558403</v>
      </c>
      <c r="E122" s="5">
        <v>1719441.3655241667</v>
      </c>
      <c r="F122" s="5">
        <v>1723222.4040190855</v>
      </c>
      <c r="G122" s="5"/>
      <c r="H122" s="5">
        <v>66.687826086956505</v>
      </c>
      <c r="I122" s="5">
        <v>363.125333333333</v>
      </c>
      <c r="J122" s="5">
        <v>3.4510270497879505</v>
      </c>
      <c r="K122" s="5">
        <v>1.52</v>
      </c>
      <c r="L122" s="5">
        <v>780808</v>
      </c>
      <c r="M122" s="35">
        <f t="shared" si="1"/>
        <v>1.9310270497879505</v>
      </c>
      <c r="O122" s="5"/>
      <c r="P122" s="5"/>
      <c r="Q122" s="5"/>
      <c r="R122" s="5"/>
      <c r="S122" s="5"/>
      <c r="T122" s="5"/>
      <c r="U122" s="5"/>
      <c r="V122" s="5"/>
    </row>
    <row r="123" spans="1:22" x14ac:dyDescent="0.3">
      <c r="A123" s="4" t="s">
        <v>213</v>
      </c>
      <c r="B123" s="3">
        <v>12.19853348404591</v>
      </c>
      <c r="C123" s="3">
        <v>2.3397376430508432</v>
      </c>
      <c r="D123" s="3">
        <v>6099989.9666957222</v>
      </c>
      <c r="E123" s="5">
        <v>1448395.6096472263</v>
      </c>
      <c r="F123" s="5">
        <v>1459072.6955039559</v>
      </c>
      <c r="G123" s="5"/>
      <c r="H123" s="5">
        <v>58.458499999999994</v>
      </c>
      <c r="I123" s="5">
        <v>364.79</v>
      </c>
      <c r="J123" s="5">
        <v>3</v>
      </c>
      <c r="K123" s="5">
        <v>1.52</v>
      </c>
      <c r="L123" s="5">
        <v>905434</v>
      </c>
      <c r="M123" s="35">
        <f t="shared" si="1"/>
        <v>1.48</v>
      </c>
      <c r="O123" s="5"/>
      <c r="P123" s="5"/>
      <c r="Q123" s="5"/>
      <c r="R123" s="5"/>
      <c r="S123" s="5"/>
      <c r="T123" s="5"/>
      <c r="U123" s="5"/>
      <c r="V123" s="5"/>
    </row>
    <row r="124" spans="1:22" x14ac:dyDescent="0.3">
      <c r="A124" s="4" t="s">
        <v>214</v>
      </c>
      <c r="B124" s="3">
        <v>12.257324804486643</v>
      </c>
      <c r="C124" s="3">
        <v>1.5231420852062971</v>
      </c>
      <c r="D124" s="3">
        <v>7593219.6930793822</v>
      </c>
      <c r="E124" s="5">
        <v>970311.53415213386</v>
      </c>
      <c r="F124" s="5">
        <v>1632665.2925766681</v>
      </c>
      <c r="G124" s="5"/>
      <c r="H124" s="5">
        <v>32.287272727272722</v>
      </c>
      <c r="I124" s="5">
        <v>373.04</v>
      </c>
      <c r="J124" s="5">
        <v>2.39</v>
      </c>
      <c r="K124" s="5">
        <v>0.28999999999999998</v>
      </c>
      <c r="L124" s="5">
        <v>740571.99999999988</v>
      </c>
      <c r="M124" s="35">
        <f t="shared" si="1"/>
        <v>2.1</v>
      </c>
      <c r="O124" s="5"/>
      <c r="P124" s="5"/>
      <c r="Q124" s="5"/>
      <c r="R124" s="5"/>
      <c r="S124" s="5"/>
      <c r="T124" s="5"/>
      <c r="U124" s="5"/>
      <c r="V124" s="5"/>
    </row>
    <row r="125" spans="1:22" x14ac:dyDescent="0.3">
      <c r="A125" s="4" t="s">
        <v>215</v>
      </c>
      <c r="B125" s="3">
        <v>12.341464926171938</v>
      </c>
      <c r="C125" s="3">
        <v>0.34987638745771488</v>
      </c>
      <c r="D125" s="3">
        <v>6877350.4607430026</v>
      </c>
      <c r="E125" s="5">
        <v>692378.33486670384</v>
      </c>
      <c r="F125" s="5">
        <v>1120192.876520589</v>
      </c>
      <c r="G125" s="5"/>
      <c r="H125" s="5">
        <v>14.279499999999999</v>
      </c>
      <c r="I125" s="5">
        <v>384.99</v>
      </c>
      <c r="J125" s="5">
        <v>1.9104049650255597</v>
      </c>
      <c r="K125" s="5">
        <v>0.14000000000000001</v>
      </c>
      <c r="L125" s="5">
        <v>789089</v>
      </c>
      <c r="M125" s="35">
        <f t="shared" si="1"/>
        <v>1.7704049650255596</v>
      </c>
      <c r="O125" s="5"/>
      <c r="P125" s="5"/>
      <c r="Q125" s="5"/>
      <c r="R125" s="5"/>
      <c r="S125" s="5"/>
      <c r="T125" s="5"/>
      <c r="U125" s="5"/>
      <c r="V125" s="5"/>
    </row>
    <row r="126" spans="1:22" x14ac:dyDescent="0.3">
      <c r="A126" s="4" t="s">
        <v>216</v>
      </c>
      <c r="B126" s="3">
        <v>12.404248786049223</v>
      </c>
      <c r="C126" s="3">
        <v>0.21621960391076112</v>
      </c>
      <c r="D126" s="3">
        <v>8063241.2246406619</v>
      </c>
      <c r="E126" s="5">
        <v>760337.6368457909</v>
      </c>
      <c r="F126" s="5">
        <v>1353794.9324499785</v>
      </c>
      <c r="G126" s="5"/>
      <c r="H126" s="5">
        <v>27.89368421052631</v>
      </c>
      <c r="I126" s="5">
        <v>386.24</v>
      </c>
      <c r="J126" s="5">
        <v>2.4746331828034891</v>
      </c>
      <c r="K126" s="5">
        <v>0.13</v>
      </c>
      <c r="L126" s="5">
        <v>736365.00000000012</v>
      </c>
      <c r="M126" s="35">
        <f t="shared" si="1"/>
        <v>2.3446331828034892</v>
      </c>
      <c r="O126" s="5"/>
      <c r="P126" s="5"/>
      <c r="Q126" s="5"/>
      <c r="R126" s="5"/>
      <c r="S126" s="5"/>
      <c r="T126" s="5"/>
      <c r="U126" s="5"/>
      <c r="V126" s="5"/>
    </row>
    <row r="127" spans="1:22" x14ac:dyDescent="0.3">
      <c r="A127" s="4" t="s">
        <v>217</v>
      </c>
      <c r="B127" s="3">
        <v>12.558719690353897</v>
      </c>
      <c r="C127" s="3">
        <v>0.70176675953028678</v>
      </c>
      <c r="D127" s="3">
        <v>8360081.2285451703</v>
      </c>
      <c r="E127" s="5">
        <v>795462.4710451914</v>
      </c>
      <c r="F127" s="5">
        <v>1680805.5576485172</v>
      </c>
      <c r="G127" s="5"/>
      <c r="H127" s="5">
        <v>40.300909090909094</v>
      </c>
      <c r="I127" s="5">
        <v>386.39</v>
      </c>
      <c r="J127" s="5">
        <v>1.9375501550317402</v>
      </c>
      <c r="K127" s="5">
        <v>0.16</v>
      </c>
      <c r="L127" s="5">
        <v>683331</v>
      </c>
      <c r="M127" s="35">
        <f t="shared" si="1"/>
        <v>1.7775501550317403</v>
      </c>
      <c r="O127" s="5"/>
      <c r="P127" s="5"/>
      <c r="Q127" s="5"/>
      <c r="R127" s="5"/>
      <c r="S127" s="5"/>
      <c r="T127" s="5"/>
      <c r="U127" s="5"/>
      <c r="V127" s="5"/>
    </row>
    <row r="128" spans="1:22" x14ac:dyDescent="0.3">
      <c r="A128" s="4" t="s">
        <v>218</v>
      </c>
      <c r="B128" s="3">
        <v>12.820717513036641</v>
      </c>
      <c r="C128" s="3">
        <v>1.0187566946310067</v>
      </c>
      <c r="D128" s="3">
        <v>8087752.40902129</v>
      </c>
      <c r="E128" s="5">
        <v>1115149.7278068985</v>
      </c>
      <c r="F128" s="5">
        <v>1830932.5740219969</v>
      </c>
      <c r="G128" s="5"/>
      <c r="H128" s="5">
        <v>44.104347826086951</v>
      </c>
      <c r="I128" s="5">
        <v>387.48</v>
      </c>
      <c r="J128" s="5">
        <v>1.2986320148653305</v>
      </c>
      <c r="K128" s="5">
        <v>0.13</v>
      </c>
      <c r="L128" s="5">
        <v>955220.99999999988</v>
      </c>
      <c r="M128" s="35">
        <f t="shared" si="1"/>
        <v>1.1686320148653304</v>
      </c>
      <c r="O128" s="5"/>
      <c r="P128" s="5"/>
      <c r="Q128" s="5"/>
      <c r="R128" s="5"/>
      <c r="S128" s="5"/>
      <c r="T128" s="5"/>
      <c r="U128" s="5"/>
      <c r="V128" s="5"/>
    </row>
    <row r="129" spans="1:22" x14ac:dyDescent="0.3">
      <c r="A129" s="4" t="s">
        <v>219</v>
      </c>
      <c r="B129" s="3">
        <v>13.219513524561435</v>
      </c>
      <c r="C129" s="3">
        <v>1.3005983533565635</v>
      </c>
      <c r="D129" s="3">
        <v>8672872.9959594086</v>
      </c>
      <c r="E129" s="5">
        <v>998382.84441377362</v>
      </c>
      <c r="F129" s="5">
        <v>1854412.9685372352</v>
      </c>
      <c r="G129" s="5"/>
      <c r="H129" s="5">
        <v>45.056000000000004</v>
      </c>
      <c r="I129" s="5">
        <v>386.26</v>
      </c>
      <c r="J129" s="5">
        <v>1.1720965010838378</v>
      </c>
      <c r="K129" s="5">
        <v>0.1</v>
      </c>
      <c r="L129" s="5">
        <v>896217</v>
      </c>
      <c r="M129" s="35">
        <f t="shared" si="1"/>
        <v>1.0720965010838377</v>
      </c>
      <c r="O129" s="5"/>
      <c r="P129" s="5"/>
      <c r="Q129" s="5"/>
      <c r="R129" s="5"/>
      <c r="S129" s="5"/>
      <c r="T129" s="5"/>
      <c r="U129" s="5"/>
      <c r="V129" s="5"/>
    </row>
    <row r="130" spans="1:22" x14ac:dyDescent="0.3">
      <c r="A130" s="4" t="s">
        <v>220</v>
      </c>
      <c r="B130" s="3">
        <v>13.70662921174079</v>
      </c>
      <c r="C130" s="3">
        <v>1.3730842725110159</v>
      </c>
      <c r="D130" s="3">
        <v>7579035.4762871936</v>
      </c>
      <c r="E130" s="5">
        <v>901337.26764228602</v>
      </c>
      <c r="F130" s="5">
        <v>1772009.2317534075</v>
      </c>
      <c r="G130" s="5"/>
      <c r="H130" s="5">
        <v>40.845454545454544</v>
      </c>
      <c r="I130" s="5">
        <v>386.01</v>
      </c>
      <c r="J130" s="5">
        <v>1.0968775077515871</v>
      </c>
      <c r="K130" s="5">
        <v>0.11</v>
      </c>
      <c r="L130" s="5">
        <v>887835</v>
      </c>
      <c r="M130" s="35">
        <f t="shared" si="1"/>
        <v>0.98687750775158711</v>
      </c>
      <c r="O130" s="5"/>
      <c r="P130" s="5"/>
      <c r="Q130" s="5"/>
      <c r="R130" s="5"/>
      <c r="S130" s="5"/>
      <c r="T130" s="5"/>
      <c r="U130" s="5"/>
      <c r="V130" s="5"/>
    </row>
    <row r="131" spans="1:22" x14ac:dyDescent="0.3">
      <c r="A131" s="4" t="s">
        <v>221</v>
      </c>
      <c r="B131" s="3">
        <v>14.232742743160088</v>
      </c>
      <c r="C131" s="3">
        <v>1.2031654060780772</v>
      </c>
      <c r="D131" s="3">
        <v>7846437.5469024107</v>
      </c>
      <c r="E131" s="5">
        <v>1003406.0874950698</v>
      </c>
      <c r="F131" s="5">
        <v>1820869.107503261</v>
      </c>
      <c r="G131" s="5"/>
      <c r="H131" s="5">
        <v>39.744545454545452</v>
      </c>
      <c r="I131" s="5">
        <v>385.89</v>
      </c>
      <c r="J131" s="5">
        <v>0.86310430979027086</v>
      </c>
      <c r="K131" s="5">
        <v>0.1</v>
      </c>
      <c r="L131" s="5">
        <v>1054995</v>
      </c>
      <c r="M131" s="35">
        <f t="shared" ref="M131:M194" si="2">J131-K131</f>
        <v>0.76310430979027088</v>
      </c>
      <c r="O131" s="5"/>
      <c r="P131" s="5"/>
      <c r="Q131" s="5"/>
      <c r="R131" s="5"/>
      <c r="S131" s="5"/>
      <c r="T131" s="5"/>
      <c r="U131" s="5"/>
      <c r="V131" s="5"/>
    </row>
    <row r="132" spans="1:22" x14ac:dyDescent="0.3">
      <c r="A132" s="4" t="s">
        <v>222</v>
      </c>
      <c r="B132" s="3">
        <v>14.887260666279346</v>
      </c>
      <c r="C132" s="3">
        <v>1.1695407536092439</v>
      </c>
      <c r="D132" s="3">
        <v>8181174.2340844683</v>
      </c>
      <c r="E132" s="5">
        <v>1030291.364439155</v>
      </c>
      <c r="F132" s="5">
        <v>2448209.1028617988</v>
      </c>
      <c r="G132" s="5"/>
      <c r="H132" s="5">
        <v>42.7</v>
      </c>
      <c r="I132" s="5">
        <v>386.91</v>
      </c>
      <c r="J132" s="5">
        <v>2.8150959356942003E-2</v>
      </c>
      <c r="K132" s="5">
        <v>0.09</v>
      </c>
      <c r="L132" s="5">
        <v>698339</v>
      </c>
      <c r="M132" s="35">
        <f t="shared" si="2"/>
        <v>-6.184904064305799E-2</v>
      </c>
      <c r="O132" s="5"/>
      <c r="P132" s="5"/>
      <c r="Q132" s="5"/>
      <c r="R132" s="5"/>
      <c r="S132" s="5"/>
      <c r="T132" s="5"/>
      <c r="U132" s="5"/>
      <c r="V132" s="5"/>
    </row>
    <row r="133" spans="1:22" x14ac:dyDescent="0.3">
      <c r="A133" s="4" t="s">
        <v>223</v>
      </c>
      <c r="B133" s="3">
        <v>15.753386647855876</v>
      </c>
      <c r="C133" s="3">
        <v>1.3049530216912242</v>
      </c>
      <c r="D133" s="3">
        <v>8973305.0516328365</v>
      </c>
      <c r="E133" s="5">
        <v>1178698.4547726314</v>
      </c>
      <c r="F133" s="5">
        <v>1823005.407242208</v>
      </c>
      <c r="G133" s="5"/>
      <c r="H133" s="5">
        <v>50.33</v>
      </c>
      <c r="I133" s="5">
        <v>394.92189999999999</v>
      </c>
      <c r="J133" s="5">
        <v>2.9301936355165693E-2</v>
      </c>
      <c r="K133" s="5">
        <v>0.09</v>
      </c>
      <c r="L133" s="5">
        <v>875695.99999999988</v>
      </c>
      <c r="M133" s="35">
        <f t="shared" si="2"/>
        <v>-6.0698063644834307E-2</v>
      </c>
      <c r="O133" s="5"/>
      <c r="P133" s="5"/>
      <c r="Q133" s="5"/>
      <c r="R133" s="5"/>
      <c r="S133" s="5"/>
      <c r="T133" s="5"/>
      <c r="U133" s="5"/>
      <c r="V133" s="5"/>
    </row>
    <row r="134" spans="1:22" x14ac:dyDescent="0.3">
      <c r="A134" s="4" t="s">
        <v>224</v>
      </c>
      <c r="B134" s="3">
        <v>16.466347283844001</v>
      </c>
      <c r="C134" s="3">
        <v>1.3951009246599089</v>
      </c>
      <c r="D134" s="3">
        <v>7606156.572238991</v>
      </c>
      <c r="E134" s="5">
        <v>902153.41056440538</v>
      </c>
      <c r="F134" s="5">
        <v>1399415.3797586444</v>
      </c>
      <c r="G134" s="5"/>
      <c r="H134" s="5">
        <v>54.866199999999999</v>
      </c>
      <c r="I134" s="5">
        <v>394.0265</v>
      </c>
      <c r="J134" s="5">
        <v>0.52085546561515805</v>
      </c>
      <c r="K134" s="5">
        <v>0.08</v>
      </c>
      <c r="L134" s="5">
        <v>815958</v>
      </c>
      <c r="M134" s="35">
        <f t="shared" si="2"/>
        <v>0.44085546561515804</v>
      </c>
      <c r="O134" s="5"/>
      <c r="P134" s="5"/>
      <c r="Q134" s="5"/>
      <c r="R134" s="5"/>
      <c r="S134" s="5"/>
      <c r="T134" s="5"/>
      <c r="U134" s="5"/>
      <c r="V134" s="5"/>
    </row>
    <row r="135" spans="1:22" x14ac:dyDescent="0.3">
      <c r="A135" s="4" t="s">
        <v>225</v>
      </c>
      <c r="B135" s="3">
        <v>17.334896313630409</v>
      </c>
      <c r="C135" s="3">
        <v>1.6729284154818336</v>
      </c>
      <c r="D135" s="3">
        <v>8403538.4663468376</v>
      </c>
      <c r="E135" s="5">
        <v>999153.58978154813</v>
      </c>
      <c r="F135" s="5">
        <v>1699846.2817954726</v>
      </c>
      <c r="G135" s="5"/>
      <c r="H135" s="5">
        <v>62.476500000000001</v>
      </c>
      <c r="I135" s="5">
        <v>403.79649999999998</v>
      </c>
      <c r="J135" s="5">
        <v>1.4949368640883294</v>
      </c>
      <c r="K135" s="5">
        <v>0.04</v>
      </c>
      <c r="L135" s="5">
        <v>853259</v>
      </c>
      <c r="M135" s="35">
        <f t="shared" si="2"/>
        <v>1.4549368640883293</v>
      </c>
      <c r="O135" s="5"/>
      <c r="P135" s="5"/>
      <c r="Q135" s="5"/>
      <c r="R135" s="5"/>
      <c r="S135" s="5"/>
      <c r="T135" s="5"/>
      <c r="U135" s="5"/>
      <c r="V135" s="5"/>
    </row>
    <row r="136" spans="1:22" x14ac:dyDescent="0.3">
      <c r="A136" s="4" t="s">
        <v>226</v>
      </c>
      <c r="B136" s="3">
        <v>18.171367740526605</v>
      </c>
      <c r="C136" s="3">
        <v>2.6186325779585795</v>
      </c>
      <c r="D136" s="3">
        <v>6725973.1722537726</v>
      </c>
      <c r="E136" s="5">
        <v>1135955.7148523531</v>
      </c>
      <c r="F136" s="5">
        <v>2211158.7054200689</v>
      </c>
      <c r="G136" s="5"/>
      <c r="H136" s="5">
        <v>65.62</v>
      </c>
      <c r="I136" s="5">
        <v>409.88869565217402</v>
      </c>
      <c r="J136" s="5">
        <v>2</v>
      </c>
      <c r="K136" s="5">
        <v>0.03</v>
      </c>
      <c r="L136" s="5">
        <v>1224216</v>
      </c>
      <c r="M136" s="35">
        <f t="shared" si="2"/>
        <v>1.97</v>
      </c>
      <c r="O136" s="5"/>
      <c r="P136" s="5"/>
      <c r="Q136" s="5"/>
      <c r="R136" s="5"/>
      <c r="S136" s="5"/>
      <c r="T136" s="5"/>
      <c r="U136" s="5"/>
      <c r="V136" s="5"/>
    </row>
    <row r="137" spans="1:22" x14ac:dyDescent="0.3">
      <c r="A137" s="4" t="s">
        <v>227</v>
      </c>
      <c r="B137" s="3">
        <v>18.116735352723936</v>
      </c>
      <c r="C137" s="3">
        <v>4.1487392923795552</v>
      </c>
      <c r="D137" s="3">
        <v>6782878.0242430978</v>
      </c>
      <c r="E137" s="5">
        <v>1704855.2575509278</v>
      </c>
      <c r="F137" s="5">
        <v>1441588.918343123</v>
      </c>
      <c r="G137" s="5"/>
      <c r="H137" s="5">
        <v>64.269000000000005</v>
      </c>
      <c r="I137" s="5">
        <v>410.35599999999999</v>
      </c>
      <c r="J137" s="5">
        <v>2</v>
      </c>
      <c r="K137" s="5">
        <v>0.02</v>
      </c>
      <c r="L137" s="5">
        <v>962291.99999999988</v>
      </c>
      <c r="M137" s="35">
        <f t="shared" si="2"/>
        <v>1.98</v>
      </c>
      <c r="O137" s="5"/>
      <c r="P137" s="5"/>
      <c r="Q137" s="5"/>
      <c r="R137" s="5"/>
      <c r="S137" s="5"/>
      <c r="T137" s="5"/>
      <c r="U137" s="5"/>
      <c r="V137" s="5"/>
    </row>
    <row r="138" spans="1:22" x14ac:dyDescent="0.3">
      <c r="A138" s="4" t="s">
        <v>228</v>
      </c>
      <c r="B138" s="3">
        <v>17.933081938205618</v>
      </c>
      <c r="C138" s="3">
        <v>4.9263625277508494</v>
      </c>
      <c r="D138" s="3">
        <v>7356458.6823149323</v>
      </c>
      <c r="E138" s="5">
        <v>1598310.108376598</v>
      </c>
      <c r="F138" s="5">
        <v>1584552.4019343222</v>
      </c>
      <c r="G138" s="5"/>
      <c r="H138" s="5">
        <v>67.831578947368428</v>
      </c>
      <c r="I138" s="5">
        <v>410.74647058823501</v>
      </c>
      <c r="J138" s="5">
        <v>2.5</v>
      </c>
      <c r="K138" s="5">
        <v>0.02</v>
      </c>
      <c r="L138" s="5">
        <v>936977</v>
      </c>
      <c r="M138" s="35">
        <f t="shared" si="2"/>
        <v>2.48</v>
      </c>
      <c r="O138" s="5"/>
      <c r="P138" s="5"/>
      <c r="Q138" s="5"/>
      <c r="R138" s="5"/>
      <c r="S138" s="5"/>
      <c r="T138" s="5"/>
      <c r="U138" s="5"/>
      <c r="V138" s="5"/>
    </row>
    <row r="139" spans="1:22" x14ac:dyDescent="0.3">
      <c r="A139" s="4" t="s">
        <v>229</v>
      </c>
      <c r="B139" s="3">
        <v>17.750757261900702</v>
      </c>
      <c r="C139" s="3">
        <v>5.3150923721031473</v>
      </c>
      <c r="D139" s="3">
        <v>7292245.7268515211</v>
      </c>
      <c r="E139" s="5">
        <v>1816783.8146400268</v>
      </c>
      <c r="F139" s="5">
        <v>2062944.6746213718</v>
      </c>
      <c r="G139" s="5"/>
      <c r="H139" s="5">
        <v>73.458181818181799</v>
      </c>
      <c r="I139" s="5">
        <v>410.11904761904799</v>
      </c>
      <c r="J139" s="5">
        <v>2.5</v>
      </c>
      <c r="K139" s="5">
        <v>0.04</v>
      </c>
      <c r="L139" s="5">
        <v>798685.99999999988</v>
      </c>
      <c r="M139" s="35">
        <f t="shared" si="2"/>
        <v>2.46</v>
      </c>
      <c r="O139" s="5"/>
      <c r="P139" s="5"/>
      <c r="Q139" s="5"/>
      <c r="R139" s="5"/>
      <c r="S139" s="5"/>
      <c r="T139" s="5"/>
      <c r="U139" s="5"/>
      <c r="V139" s="5"/>
    </row>
    <row r="140" spans="1:22" x14ac:dyDescent="0.3">
      <c r="A140" s="4" t="s">
        <v>230</v>
      </c>
      <c r="B140" s="3">
        <v>17.377100345666975</v>
      </c>
      <c r="C140" s="3">
        <v>5.2575771647936698</v>
      </c>
      <c r="D140" s="3">
        <v>7472444.7432445232</v>
      </c>
      <c r="E140" s="5">
        <v>1692356.3389179462</v>
      </c>
      <c r="F140" s="5">
        <v>1891672.8878782457</v>
      </c>
      <c r="G140" s="5"/>
      <c r="H140" s="5">
        <v>75.926818181818177</v>
      </c>
      <c r="I140" s="5">
        <v>410.12099999999998</v>
      </c>
      <c r="J140" s="5">
        <v>2.5</v>
      </c>
      <c r="K140" s="5">
        <v>0.05</v>
      </c>
      <c r="L140" s="5">
        <v>1002145.9999999999</v>
      </c>
      <c r="M140" s="35">
        <f t="shared" si="2"/>
        <v>2.4500000000000002</v>
      </c>
      <c r="O140" s="5"/>
      <c r="P140" s="5"/>
      <c r="Q140" s="5"/>
      <c r="R140" s="5"/>
      <c r="S140" s="5"/>
      <c r="T140" s="5"/>
      <c r="U140" s="5"/>
      <c r="V140" s="5"/>
    </row>
    <row r="141" spans="1:22" x14ac:dyDescent="0.3">
      <c r="A141" s="4" t="s">
        <v>231</v>
      </c>
      <c r="B141" s="3">
        <v>17.009126570971006</v>
      </c>
      <c r="C141" s="3">
        <v>5.1753121072152908</v>
      </c>
      <c r="D141" s="3">
        <v>8200646.9175396077</v>
      </c>
      <c r="E141" s="5">
        <v>1442276.7823153934</v>
      </c>
      <c r="F141" s="5">
        <v>2067028.9628101087</v>
      </c>
      <c r="G141" s="5"/>
      <c r="H141" s="5">
        <v>70.718571428571423</v>
      </c>
      <c r="I141" s="5">
        <v>410.38545454545499</v>
      </c>
      <c r="J141" s="5">
        <v>2.5</v>
      </c>
      <c r="K141" s="5">
        <v>0.05</v>
      </c>
      <c r="L141" s="5">
        <v>819993</v>
      </c>
      <c r="M141" s="35">
        <f t="shared" si="2"/>
        <v>2.4500000000000002</v>
      </c>
      <c r="O141" s="5"/>
      <c r="P141" s="5"/>
      <c r="Q141" s="5"/>
      <c r="R141" s="5"/>
      <c r="S141" s="5"/>
      <c r="T141" s="5"/>
      <c r="U141" s="5"/>
      <c r="V141" s="5"/>
    </row>
    <row r="142" spans="1:22" x14ac:dyDescent="0.3">
      <c r="A142" s="4" t="s">
        <v>232</v>
      </c>
      <c r="B142" s="3">
        <v>16.629867193111252</v>
      </c>
      <c r="C142" s="3">
        <v>5.3610103442571777</v>
      </c>
      <c r="D142" s="3">
        <v>5807745.3845602125</v>
      </c>
      <c r="E142" s="5">
        <v>2060747.9162659179</v>
      </c>
      <c r="F142" s="5">
        <v>1668980.2462636996</v>
      </c>
      <c r="G142" s="5"/>
      <c r="H142" s="5">
        <v>74.55</v>
      </c>
      <c r="I142" s="5">
        <v>410.79545454545502</v>
      </c>
      <c r="J142" s="5">
        <v>2.5</v>
      </c>
      <c r="K142" s="5">
        <v>0.04</v>
      </c>
      <c r="L142" s="5">
        <v>1373786.9999999998</v>
      </c>
      <c r="M142" s="35">
        <f t="shared" si="2"/>
        <v>2.46</v>
      </c>
      <c r="O142" s="5"/>
      <c r="P142" s="5"/>
      <c r="Q142" s="5"/>
      <c r="R142" s="5"/>
      <c r="S142" s="5"/>
      <c r="T142" s="5"/>
      <c r="U142" s="5"/>
      <c r="V142" s="5"/>
    </row>
    <row r="143" spans="1:22" x14ac:dyDescent="0.3">
      <c r="A143" s="4" t="s">
        <v>233</v>
      </c>
      <c r="B143" s="3">
        <v>15.993579823096965</v>
      </c>
      <c r="C143" s="3">
        <v>6.2190440693336013</v>
      </c>
      <c r="D143" s="3">
        <v>7163901.2840973884</v>
      </c>
      <c r="E143" s="5">
        <v>1997847.4884233882</v>
      </c>
      <c r="F143" s="5">
        <v>2184483.6981012276</v>
      </c>
      <c r="G143" s="5"/>
      <c r="H143" s="5">
        <v>84.108571428571423</v>
      </c>
      <c r="I143" s="5">
        <v>411.24736842105301</v>
      </c>
      <c r="J143" s="5">
        <v>2.5</v>
      </c>
      <c r="K143" s="5">
        <v>0.05</v>
      </c>
      <c r="L143" s="5">
        <v>1065015.9999999998</v>
      </c>
      <c r="M143" s="35">
        <f t="shared" si="2"/>
        <v>2.4500000000000002</v>
      </c>
      <c r="O143" s="5"/>
      <c r="P143" s="5"/>
      <c r="Q143" s="5"/>
      <c r="R143" s="5"/>
      <c r="S143" s="5"/>
      <c r="T143" s="5"/>
      <c r="U143" s="5"/>
      <c r="V143" s="5"/>
    </row>
    <row r="144" spans="1:22" x14ac:dyDescent="0.3">
      <c r="A144" s="4" t="s">
        <v>234</v>
      </c>
      <c r="B144" s="3">
        <v>15.395701999751154</v>
      </c>
      <c r="C144" s="3">
        <v>6.8625309032369408</v>
      </c>
      <c r="D144" s="3">
        <v>8436779.1569163073</v>
      </c>
      <c r="E144" s="5">
        <v>2096443.4789520681</v>
      </c>
      <c r="F144" s="5">
        <v>2474424.7116961307</v>
      </c>
      <c r="G144" s="5"/>
      <c r="H144" s="5">
        <v>82.164545454545433</v>
      </c>
      <c r="I144" s="5">
        <v>411.73863636363598</v>
      </c>
      <c r="J144" s="5">
        <v>2.5</v>
      </c>
      <c r="K144" s="5">
        <v>0.05</v>
      </c>
      <c r="L144" s="5">
        <v>925569</v>
      </c>
      <c r="M144" s="35">
        <f t="shared" si="2"/>
        <v>2.4500000000000002</v>
      </c>
      <c r="O144" s="5"/>
      <c r="P144" s="5"/>
      <c r="Q144" s="5"/>
      <c r="R144" s="5"/>
      <c r="S144" s="5"/>
      <c r="T144" s="5"/>
      <c r="U144" s="5"/>
      <c r="V144" s="5"/>
    </row>
    <row r="145" spans="1:22" x14ac:dyDescent="0.3">
      <c r="A145" s="4" t="s">
        <v>235</v>
      </c>
      <c r="B145" s="3">
        <v>15.625488850575337</v>
      </c>
      <c r="C145" s="3">
        <v>7.1765805996068854</v>
      </c>
      <c r="D145" s="3">
        <v>9352147.36912065</v>
      </c>
      <c r="E145" s="5">
        <v>1757286.9704947092</v>
      </c>
      <c r="F145" s="5">
        <v>1708401.2199449863</v>
      </c>
      <c r="G145" s="5"/>
      <c r="H145" s="5">
        <v>74.952857142857141</v>
      </c>
      <c r="I145" s="5">
        <v>414.335714285714</v>
      </c>
      <c r="J145" s="5">
        <v>2.4931031754480468</v>
      </c>
      <c r="K145" s="5">
        <v>0.06</v>
      </c>
      <c r="L145" s="5">
        <v>920716.99999999988</v>
      </c>
      <c r="M145" s="35">
        <f t="shared" si="2"/>
        <v>2.4331031754480468</v>
      </c>
      <c r="O145" s="5"/>
      <c r="P145" s="5"/>
      <c r="Q145" s="5"/>
      <c r="R145" s="5"/>
      <c r="S145" s="5"/>
      <c r="T145" s="5"/>
      <c r="U145" s="5"/>
      <c r="V145" s="5"/>
    </row>
    <row r="146" spans="1:22" x14ac:dyDescent="0.3">
      <c r="A146" s="4" t="s">
        <v>7</v>
      </c>
      <c r="B146" s="3">
        <v>15.600544539448819</v>
      </c>
      <c r="C146" s="3">
        <v>7.5697666445729395</v>
      </c>
      <c r="D146" s="3">
        <v>8281477.2499391828</v>
      </c>
      <c r="E146" s="3">
        <v>2230234.996683633</v>
      </c>
      <c r="F146" s="3">
        <v>2129050.741209968</v>
      </c>
      <c r="G146" s="3">
        <v>570</v>
      </c>
      <c r="H146" s="3">
        <v>88.71142857142857</v>
      </c>
      <c r="I146" s="3">
        <v>415.96</v>
      </c>
      <c r="J146" s="3">
        <v>2.4889798955754503</v>
      </c>
      <c r="K146" s="3">
        <v>0.15</v>
      </c>
      <c r="L146" s="3">
        <v>2035770</v>
      </c>
      <c r="M146" s="35">
        <f t="shared" si="2"/>
        <v>2.3389798955754504</v>
      </c>
    </row>
    <row r="147" spans="1:22" x14ac:dyDescent="0.3">
      <c r="A147" s="4" t="s">
        <v>236</v>
      </c>
      <c r="B147" s="3">
        <v>15.702445752010718</v>
      </c>
      <c r="C147" s="3">
        <v>7.9489193157373572</v>
      </c>
      <c r="D147" s="3">
        <v>8458893.9563811887</v>
      </c>
      <c r="E147" s="3">
        <v>2121799.9776096554</v>
      </c>
      <c r="F147" s="3">
        <v>2102839.7829775629</v>
      </c>
      <c r="G147" s="3">
        <v>569.9</v>
      </c>
      <c r="H147" s="3">
        <v>99.63900000000001</v>
      </c>
      <c r="I147" s="3">
        <v>416.95</v>
      </c>
      <c r="J147" s="3">
        <v>2.3030627609542371</v>
      </c>
      <c r="K147" s="3">
        <v>0.33</v>
      </c>
      <c r="L147" s="3">
        <v>875340</v>
      </c>
      <c r="M147" s="35">
        <f t="shared" si="2"/>
        <v>1.973062760954237</v>
      </c>
    </row>
    <row r="148" spans="1:22" x14ac:dyDescent="0.3">
      <c r="A148" s="4" t="s">
        <v>237</v>
      </c>
      <c r="B148" s="3">
        <v>15.915153179219942</v>
      </c>
      <c r="C148" s="3">
        <v>8.5474312030500812</v>
      </c>
      <c r="D148" s="3">
        <v>7563610.8090410568</v>
      </c>
      <c r="E148" s="3">
        <v>2842197.0181564679</v>
      </c>
      <c r="F148" s="3">
        <v>3674773.4300894816</v>
      </c>
      <c r="G148" s="3">
        <v>578.695652173913</v>
      </c>
      <c r="H148" s="3">
        <v>121.23000000000002</v>
      </c>
      <c r="I148" s="3">
        <v>415.72173913043503</v>
      </c>
      <c r="J148" s="3">
        <v>1.7473272478873476</v>
      </c>
      <c r="K148" s="3">
        <v>0.44</v>
      </c>
      <c r="L148" s="3">
        <v>1554220</v>
      </c>
      <c r="M148" s="35">
        <f t="shared" si="2"/>
        <v>1.3073272478873477</v>
      </c>
    </row>
    <row r="149" spans="1:22" x14ac:dyDescent="0.3">
      <c r="A149" s="4" t="s">
        <v>238</v>
      </c>
      <c r="B149" s="3">
        <v>16.818812338203998</v>
      </c>
      <c r="C149" s="3">
        <v>8.2518594049904017</v>
      </c>
      <c r="D149" s="3">
        <v>7516045.312939791</v>
      </c>
      <c r="E149" s="3">
        <v>2331869.6553432816</v>
      </c>
      <c r="F149" s="3">
        <v>1814080.6610052071</v>
      </c>
      <c r="G149" s="3">
        <v>587.36842105263202</v>
      </c>
      <c r="H149" s="3">
        <v>106.50842105263159</v>
      </c>
      <c r="I149" s="3">
        <v>415.52631578947398</v>
      </c>
      <c r="J149" s="3">
        <v>1.74</v>
      </c>
      <c r="K149" s="3">
        <v>0.76</v>
      </c>
      <c r="L149" s="3">
        <v>1280680</v>
      </c>
      <c r="M149" s="35">
        <f t="shared" si="2"/>
        <v>0.98</v>
      </c>
    </row>
    <row r="150" spans="1:22" x14ac:dyDescent="0.3">
      <c r="A150" s="4" t="s">
        <v>239</v>
      </c>
      <c r="B150" s="3">
        <v>17.711799316172616</v>
      </c>
      <c r="C150" s="3">
        <v>8.5329965878443659</v>
      </c>
      <c r="D150" s="3">
        <v>7120303.912464723</v>
      </c>
      <c r="E150" s="3">
        <v>2662655.4161080243</v>
      </c>
      <c r="F150" s="3">
        <v>2143933.6643064991</v>
      </c>
      <c r="G150" s="3">
        <v>595.25</v>
      </c>
      <c r="H150" s="3">
        <v>116.71714285714286</v>
      </c>
      <c r="I150" s="3">
        <v>415.95</v>
      </c>
      <c r="J150" s="3">
        <v>2.4688573505853624</v>
      </c>
      <c r="K150" s="3">
        <v>0.98</v>
      </c>
      <c r="L150" s="3">
        <v>1085280</v>
      </c>
      <c r="M150" s="35">
        <f t="shared" si="2"/>
        <v>1.4888573505853624</v>
      </c>
    </row>
    <row r="151" spans="1:22" x14ac:dyDescent="0.3">
      <c r="A151" s="4" t="s">
        <v>240</v>
      </c>
      <c r="B151" s="3">
        <v>18.595615795951687</v>
      </c>
      <c r="C151" s="3">
        <v>8.9897437413176462</v>
      </c>
      <c r="D151" s="3">
        <v>6109030.0091364123</v>
      </c>
      <c r="E151" s="3">
        <v>2545436.4156948761</v>
      </c>
      <c r="F151" s="3">
        <v>2750586.9943744456</v>
      </c>
      <c r="G151" s="3">
        <v>601.14</v>
      </c>
      <c r="H151" s="3">
        <v>130.09954545454545</v>
      </c>
      <c r="I151" s="3">
        <v>415.61428571428598</v>
      </c>
      <c r="J151" s="3">
        <v>2.4142465247708196</v>
      </c>
      <c r="K151" s="3">
        <v>1.49</v>
      </c>
      <c r="L151" s="3">
        <v>1032680.0000000001</v>
      </c>
      <c r="M151" s="35">
        <f t="shared" si="2"/>
        <v>0.92424652477081959</v>
      </c>
    </row>
    <row r="152" spans="1:22" x14ac:dyDescent="0.3">
      <c r="A152" s="4" t="s">
        <v>241</v>
      </c>
      <c r="B152" s="3">
        <v>19.643020205754411</v>
      </c>
      <c r="C152" s="3">
        <v>8.4498187460017249</v>
      </c>
      <c r="D152" s="3">
        <v>5205255.2609953228</v>
      </c>
      <c r="E152" s="3">
        <v>2200275.9837599392</v>
      </c>
      <c r="F152" s="3">
        <v>2498061.2841868009</v>
      </c>
      <c r="G152" s="3">
        <v>637.26</v>
      </c>
      <c r="H152" s="3">
        <v>120.53523809523809</v>
      </c>
      <c r="I152" s="3">
        <v>417.26052631578898</v>
      </c>
      <c r="J152" s="3">
        <v>2.7641899849281359</v>
      </c>
      <c r="K152" s="3">
        <v>2.23</v>
      </c>
      <c r="L152" s="3">
        <v>1158070</v>
      </c>
      <c r="M152" s="35">
        <f t="shared" si="2"/>
        <v>0.53418998492813596</v>
      </c>
    </row>
    <row r="153" spans="1:22" x14ac:dyDescent="0.3">
      <c r="A153" s="4" t="s">
        <v>242</v>
      </c>
      <c r="B153" s="3">
        <v>20.524841985639171</v>
      </c>
      <c r="C153" s="3">
        <v>8.2188064768007543</v>
      </c>
      <c r="D153" s="3">
        <v>4920998.4767586924</v>
      </c>
      <c r="E153" s="3">
        <v>1992944.9281435334</v>
      </c>
      <c r="F153" s="3">
        <v>2267686.7649811958</v>
      </c>
      <c r="G153" s="3">
        <v>675.43478260869597</v>
      </c>
      <c r="H153" s="3">
        <v>106.34</v>
      </c>
      <c r="I153" s="3">
        <v>426.06086956521699</v>
      </c>
      <c r="J153" s="3">
        <v>3.83</v>
      </c>
      <c r="K153" s="3">
        <v>2.63</v>
      </c>
      <c r="L153" s="3">
        <v>1185990</v>
      </c>
      <c r="M153" s="35">
        <f t="shared" si="2"/>
        <v>1.2000000000000002</v>
      </c>
    </row>
    <row r="154" spans="1:22" x14ac:dyDescent="0.3">
      <c r="A154" s="4" t="s">
        <v>243</v>
      </c>
      <c r="B154" s="3">
        <v>20.773688214052768</v>
      </c>
      <c r="C154" s="3">
        <v>8.1982715499457903</v>
      </c>
      <c r="D154" s="3">
        <v>4485157.3147865403</v>
      </c>
      <c r="E154" s="3">
        <v>1827886.2137017152</v>
      </c>
      <c r="F154" s="3">
        <v>1913121.742708815</v>
      </c>
      <c r="G154" s="3">
        <v>711.14</v>
      </c>
      <c r="H154" s="3">
        <v>93.25</v>
      </c>
      <c r="I154" s="3">
        <v>435.57045454545499</v>
      </c>
      <c r="J154" s="3">
        <v>5.6808420436266518</v>
      </c>
      <c r="K154" s="3">
        <v>3.13</v>
      </c>
      <c r="L154" s="3">
        <v>1220200</v>
      </c>
      <c r="M154" s="35">
        <f t="shared" si="2"/>
        <v>2.5508420436266519</v>
      </c>
    </row>
    <row r="155" spans="1:22" x14ac:dyDescent="0.3">
      <c r="A155" s="4" t="s">
        <v>244</v>
      </c>
      <c r="B155" s="3">
        <v>21.08711512434445</v>
      </c>
      <c r="C155" s="3">
        <v>7.7519407887596925</v>
      </c>
      <c r="D155" s="3">
        <v>6168860.5541951209</v>
      </c>
      <c r="E155" s="3">
        <v>2116971.6113456716</v>
      </c>
      <c r="F155" s="3">
        <v>2302492.8486234285</v>
      </c>
      <c r="G155" s="3">
        <v>747.37</v>
      </c>
      <c r="H155" s="3">
        <v>96.57</v>
      </c>
      <c r="I155" s="3">
        <v>440.84684210526302</v>
      </c>
      <c r="J155" s="3">
        <v>6.4858753432691829</v>
      </c>
      <c r="K155" s="3">
        <v>3.72</v>
      </c>
      <c r="L155" s="3">
        <v>1123380</v>
      </c>
      <c r="M155" s="35">
        <f t="shared" si="2"/>
        <v>2.7658753432691827</v>
      </c>
    </row>
    <row r="156" spans="1:22" x14ac:dyDescent="0.3">
      <c r="A156" s="4" t="s">
        <v>245</v>
      </c>
      <c r="B156" s="3">
        <v>21.465638966992799</v>
      </c>
      <c r="C156" s="3">
        <v>7.1194659952152017</v>
      </c>
      <c r="D156" s="3">
        <v>5603800.2770652808</v>
      </c>
      <c r="E156" s="3">
        <v>1968421.7183903977</v>
      </c>
      <c r="F156" s="3">
        <v>2188558.0161163774</v>
      </c>
      <c r="G156" s="3">
        <v>794.55</v>
      </c>
      <c r="H156" s="3">
        <v>93.36</v>
      </c>
      <c r="I156" s="3">
        <v>445.58136363636402</v>
      </c>
      <c r="J156" s="3">
        <v>6.5</v>
      </c>
      <c r="K156" s="3">
        <v>4.1500000000000004</v>
      </c>
      <c r="L156" s="3">
        <v>883730</v>
      </c>
      <c r="M156" s="35">
        <f t="shared" si="2"/>
        <v>2.3499999999999996</v>
      </c>
    </row>
    <row r="157" spans="1:22" x14ac:dyDescent="0.3">
      <c r="A157" s="4" t="s">
        <v>246</v>
      </c>
      <c r="B157" s="3">
        <v>21.34379451911694</v>
      </c>
      <c r="C157" s="3">
        <v>6.411498247913161</v>
      </c>
      <c r="D157" s="3">
        <v>3843083.7810655162</v>
      </c>
      <c r="E157" s="3">
        <v>2410878.4582492267</v>
      </c>
      <c r="F157" s="3">
        <v>1329922.6529377217</v>
      </c>
      <c r="G157" s="3">
        <v>739</v>
      </c>
      <c r="H157" s="3">
        <v>82.5</v>
      </c>
      <c r="I157" s="3">
        <v>450.70749999999998</v>
      </c>
      <c r="J157" s="3">
        <v>8.0500000000000007</v>
      </c>
      <c r="K157" s="3">
        <v>4.25</v>
      </c>
      <c r="L157" s="3">
        <v>1198900</v>
      </c>
      <c r="M157" s="35">
        <f t="shared" si="2"/>
        <v>3.8000000000000007</v>
      </c>
    </row>
    <row r="158" spans="1:22" x14ac:dyDescent="0.3">
      <c r="A158" s="4" t="s">
        <v>19</v>
      </c>
      <c r="B158" s="3">
        <v>21.816324933850566</v>
      </c>
      <c r="C158" s="3">
        <v>6.3621233046496029</v>
      </c>
      <c r="D158" s="3">
        <v>3591921.6540177502</v>
      </c>
      <c r="E158" s="3">
        <v>2336451.7017342653</v>
      </c>
      <c r="F158" s="3">
        <v>2389890.3628717614</v>
      </c>
      <c r="G158" s="3">
        <v>746.47619047619003</v>
      </c>
      <c r="H158" s="3">
        <v>84.78</v>
      </c>
      <c r="I158" s="3">
        <v>460.99285714285713</v>
      </c>
      <c r="J158" s="3">
        <v>1.3925784268273838</v>
      </c>
      <c r="K158" s="3">
        <v>4.54</v>
      </c>
      <c r="L158" s="3">
        <v>1450072</v>
      </c>
      <c r="M158" s="35">
        <f t="shared" si="2"/>
        <v>-3.1474215731726165</v>
      </c>
    </row>
    <row r="159" spans="1:22" x14ac:dyDescent="0.3">
      <c r="A159" s="4" t="s">
        <v>247</v>
      </c>
      <c r="B159" s="3">
        <v>21.909733496709393</v>
      </c>
      <c r="C159" s="3">
        <v>5.9655226949232976</v>
      </c>
      <c r="D159" s="3">
        <v>4518981.3085400239</v>
      </c>
      <c r="E159" s="3">
        <v>1953801.2200280181</v>
      </c>
      <c r="F159" s="3">
        <v>2034671.294156427</v>
      </c>
      <c r="G159" s="3">
        <v>756.25</v>
      </c>
      <c r="H159" s="3">
        <v>86.04</v>
      </c>
      <c r="I159" s="3">
        <v>460.83500000000004</v>
      </c>
      <c r="J159" s="3">
        <v>2.0946340682093241</v>
      </c>
      <c r="K159" s="3">
        <v>4.6500000000000004</v>
      </c>
      <c r="L159" s="3">
        <v>1651527</v>
      </c>
      <c r="M159" s="35">
        <f t="shared" si="2"/>
        <v>-2.5553659317906763</v>
      </c>
    </row>
    <row r="160" spans="1:22" x14ac:dyDescent="0.3">
      <c r="A160" s="4" t="s">
        <v>248</v>
      </c>
      <c r="B160" s="3">
        <v>22.043274316260238</v>
      </c>
      <c r="C160" s="3">
        <v>4.9350902268451513</v>
      </c>
      <c r="D160" s="3">
        <v>3016852.0706132054</v>
      </c>
      <c r="E160" s="3">
        <v>2336633.1670293114</v>
      </c>
      <c r="F160" s="3">
        <v>2420827.4213716132</v>
      </c>
      <c r="G160" s="3">
        <v>754.35</v>
      </c>
      <c r="H160" s="3">
        <v>81.12</v>
      </c>
      <c r="I160" s="3">
        <v>460.97347826086951</v>
      </c>
      <c r="J160" s="3">
        <v>3.8099305018707463</v>
      </c>
      <c r="K160" s="3">
        <v>4.6900000000000004</v>
      </c>
      <c r="L160" s="3">
        <v>2176496</v>
      </c>
      <c r="M160" s="35">
        <f t="shared" si="2"/>
        <v>-0.88006949812925406</v>
      </c>
    </row>
    <row r="161" spans="1:13" x14ac:dyDescent="0.3">
      <c r="A161" s="4" t="s">
        <v>249</v>
      </c>
      <c r="B161" s="3">
        <v>22.222246534689049</v>
      </c>
      <c r="C161" s="3">
        <v>4.9410591347951893</v>
      </c>
      <c r="D161" s="3">
        <v>2004540.8129216582</v>
      </c>
      <c r="E161" s="3">
        <v>1853821.1040860713</v>
      </c>
      <c r="F161" s="3">
        <v>2031116.8561140527</v>
      </c>
      <c r="G161" s="3">
        <v>743.44</v>
      </c>
      <c r="H161" s="3">
        <v>86.57</v>
      </c>
      <c r="I161" s="3">
        <v>460.95625000000007</v>
      </c>
      <c r="J161" s="3">
        <v>5.7306011452980963</v>
      </c>
      <c r="K161" s="3">
        <v>4.92</v>
      </c>
      <c r="L161" s="3">
        <v>1499093</v>
      </c>
      <c r="M161" s="35">
        <f t="shared" si="2"/>
        <v>0.81060114529809635</v>
      </c>
    </row>
    <row r="162" spans="1:13" x14ac:dyDescent="0.3">
      <c r="A162" s="4" t="s">
        <v>250</v>
      </c>
      <c r="B162" s="3">
        <v>22.413409601988945</v>
      </c>
      <c r="C162" s="3">
        <v>4.120689595996696</v>
      </c>
      <c r="D162" s="3">
        <v>1399818.4981388971</v>
      </c>
      <c r="E162" s="3">
        <v>1930567.7600131873</v>
      </c>
      <c r="F162" s="3">
        <v>2764288.9382849517</v>
      </c>
      <c r="G162" s="3">
        <v>749.52380952380997</v>
      </c>
      <c r="H162" s="3">
        <v>76.91</v>
      </c>
      <c r="I162" s="3">
        <v>462.00952380952384</v>
      </c>
      <c r="J162" s="3">
        <v>2.9799512790542737</v>
      </c>
      <c r="K162" s="3">
        <v>5.14</v>
      </c>
      <c r="L162" s="3">
        <v>1417357.0000000002</v>
      </c>
      <c r="M162" s="35">
        <f t="shared" si="2"/>
        <v>-2.160048720945726</v>
      </c>
    </row>
    <row r="163" spans="1:13" x14ac:dyDescent="0.3">
      <c r="A163" s="4" t="s">
        <v>251</v>
      </c>
      <c r="B163" s="3">
        <v>22.789488998108709</v>
      </c>
      <c r="C163" s="3">
        <v>3.0532617391422212</v>
      </c>
      <c r="D163" s="3">
        <v>5751865.3234524056</v>
      </c>
      <c r="E163" s="3">
        <v>2801198.2087151827</v>
      </c>
      <c r="F163" s="3">
        <v>1844811.3239072803</v>
      </c>
      <c r="G163" s="3">
        <v>759.72</v>
      </c>
      <c r="H163" s="3">
        <v>76.969549999999998</v>
      </c>
      <c r="I163" s="3">
        <v>610.70722222222219</v>
      </c>
      <c r="J163" s="3">
        <v>3.8710029341247085</v>
      </c>
      <c r="K163" s="3">
        <v>5.16</v>
      </c>
      <c r="L163" s="3">
        <v>1197717.9999999998</v>
      </c>
      <c r="M163" s="35">
        <f t="shared" si="2"/>
        <v>-1.2889970658752916</v>
      </c>
    </row>
    <row r="164" spans="1:13" x14ac:dyDescent="0.3">
      <c r="A164" s="4" t="s">
        <v>252</v>
      </c>
      <c r="B164" s="3">
        <v>24.07955474742414</v>
      </c>
      <c r="C164" s="3">
        <v>3.2717805117009169</v>
      </c>
      <c r="D164" s="3">
        <v>10241047.366197906</v>
      </c>
      <c r="E164" s="3">
        <v>3064322.7353692958</v>
      </c>
      <c r="F164" s="3">
        <v>3060505.9423932829</v>
      </c>
      <c r="G164" s="3">
        <v>826.04761904761904</v>
      </c>
      <c r="H164" s="3">
        <v>82.27</v>
      </c>
      <c r="I164" s="3">
        <v>770.31657142857136</v>
      </c>
      <c r="J164" s="3">
        <v>4.4492403048673692</v>
      </c>
      <c r="K164" s="3">
        <v>5.25</v>
      </c>
      <c r="L164" s="3">
        <v>977372</v>
      </c>
      <c r="M164" s="35">
        <f t="shared" si="2"/>
        <v>-0.80075969513263079</v>
      </c>
    </row>
    <row r="165" spans="1:13" x14ac:dyDescent="0.3">
      <c r="A165" s="4" t="s">
        <v>253</v>
      </c>
      <c r="B165" s="3">
        <v>25.797840371611457</v>
      </c>
      <c r="C165" s="3">
        <v>3.7187213126971042</v>
      </c>
      <c r="D165" s="3">
        <v>13935019.440663435</v>
      </c>
      <c r="E165" s="3">
        <v>3505527.6757053304</v>
      </c>
      <c r="F165" s="3">
        <v>3598228.2041214257</v>
      </c>
      <c r="G165" s="3">
        <v>897.60869565217388</v>
      </c>
      <c r="H165" s="3">
        <v>89.3</v>
      </c>
      <c r="I165" s="3">
        <v>762.12008695652173</v>
      </c>
      <c r="J165" s="3">
        <v>5.1306829217102656</v>
      </c>
      <c r="K165" s="3">
        <v>5.3</v>
      </c>
      <c r="L165" s="3">
        <v>1535118</v>
      </c>
      <c r="M165" s="35">
        <f t="shared" si="2"/>
        <v>-0.16931707828973419</v>
      </c>
    </row>
    <row r="166" spans="1:13" x14ac:dyDescent="0.3">
      <c r="A166" s="4" t="s">
        <v>254</v>
      </c>
      <c r="B166" s="3">
        <v>26.715831832083211</v>
      </c>
      <c r="C166" s="3">
        <v>3.6940551594278226</v>
      </c>
      <c r="D166" s="3">
        <v>12537895.820829678</v>
      </c>
      <c r="E166" s="3">
        <v>3895586.0785892452</v>
      </c>
      <c r="F166" s="3">
        <v>2793464.2300550621</v>
      </c>
      <c r="G166" s="3">
        <v>953.5</v>
      </c>
      <c r="H166" s="3">
        <v>98.16</v>
      </c>
      <c r="I166" s="3">
        <v>762.01855</v>
      </c>
      <c r="J166" s="3">
        <v>5.288819295319974</v>
      </c>
      <c r="K166" s="3">
        <v>5.32</v>
      </c>
      <c r="L166" s="3">
        <v>1751996</v>
      </c>
      <c r="M166" s="35">
        <f t="shared" si="2"/>
        <v>-3.1180704680026317E-2</v>
      </c>
    </row>
    <row r="167" spans="1:13" x14ac:dyDescent="0.3">
      <c r="A167" s="4" t="s">
        <v>255</v>
      </c>
      <c r="B167" s="3">
        <v>27.329721703426443</v>
      </c>
      <c r="C167" s="3">
        <v>3.2457874929078256</v>
      </c>
      <c r="D167" s="3">
        <v>28099657.290599104</v>
      </c>
      <c r="E167" s="3">
        <v>4118065.0505186934</v>
      </c>
      <c r="F167" s="3">
        <v>3623444.6329207406</v>
      </c>
      <c r="G167" s="3">
        <v>1094</v>
      </c>
      <c r="H167" s="3">
        <v>94.9</v>
      </c>
      <c r="I167" s="3">
        <v>796.93757142857135</v>
      </c>
      <c r="J167" s="3">
        <v>5.3901018079203995</v>
      </c>
      <c r="K167" s="3">
        <v>5.34</v>
      </c>
      <c r="L167" s="3">
        <v>2038791</v>
      </c>
      <c r="M167" s="35">
        <f t="shared" si="2"/>
        <v>5.0101807920399644E-2</v>
      </c>
    </row>
    <row r="168" spans="1:13" x14ac:dyDescent="0.3">
      <c r="A168" s="4" t="s">
        <v>256</v>
      </c>
      <c r="B168" s="3">
        <v>28.200174389870625</v>
      </c>
      <c r="C168" s="3">
        <v>3.1394819319064515</v>
      </c>
      <c r="D168" s="3">
        <v>11514676.033223309</v>
      </c>
      <c r="E168" s="3">
        <v>4111489.953950353</v>
      </c>
      <c r="F168" s="3">
        <v>3416008.4110186752</v>
      </c>
      <c r="G168" s="3">
        <v>1125.9100000000001</v>
      </c>
      <c r="H168" s="3">
        <v>85.76</v>
      </c>
      <c r="I168" s="3">
        <v>835.39654545454539</v>
      </c>
      <c r="J168" s="3">
        <v>7.73</v>
      </c>
      <c r="K168" s="3">
        <v>5.27</v>
      </c>
      <c r="L168" s="3">
        <v>1304203</v>
      </c>
      <c r="M168" s="35">
        <f t="shared" si="2"/>
        <v>2.4600000000000009</v>
      </c>
    </row>
    <row r="169" spans="1:13" x14ac:dyDescent="0.3">
      <c r="A169" s="4" t="s">
        <v>257</v>
      </c>
      <c r="B169" s="3">
        <v>28.921789803466595</v>
      </c>
      <c r="C169" s="3">
        <v>3.3231597124613543</v>
      </c>
      <c r="D169" s="3">
        <v>9338449.7820873559</v>
      </c>
      <c r="E169" s="3">
        <v>4340323.6708290456</v>
      </c>
      <c r="F169" s="3">
        <v>2665408.5279583596</v>
      </c>
      <c r="G169" s="3">
        <v>1203.42</v>
      </c>
      <c r="H169" s="3">
        <v>79.12</v>
      </c>
      <c r="I169" s="3">
        <v>899.06515789473667</v>
      </c>
      <c r="J169" s="3">
        <v>8.93</v>
      </c>
      <c r="K169" s="3">
        <v>5.24</v>
      </c>
      <c r="L169" s="3">
        <v>1608467</v>
      </c>
      <c r="M169" s="35">
        <f t="shared" si="2"/>
        <v>3.6899999999999995</v>
      </c>
    </row>
    <row r="170" spans="1:13" x14ac:dyDescent="0.3">
      <c r="A170" s="6" t="s">
        <v>258</v>
      </c>
      <c r="B170" s="3">
        <v>29.899058738813608</v>
      </c>
      <c r="C170" s="3">
        <v>3.1059809026621865</v>
      </c>
      <c r="D170" s="3">
        <v>29739769.63757962</v>
      </c>
      <c r="E170" s="3">
        <v>4755080.1237612767</v>
      </c>
      <c r="F170" s="3">
        <v>3826004.5750125684</v>
      </c>
      <c r="G170" s="3">
        <v>1306.43</v>
      </c>
      <c r="H170" s="3">
        <v>82.18</v>
      </c>
      <c r="I170" s="3">
        <v>944.08360454545448</v>
      </c>
      <c r="J170" s="3">
        <v>4.3307087283281334</v>
      </c>
      <c r="K170" s="3">
        <v>5.22</v>
      </c>
      <c r="L170" s="3">
        <v>1411235.9999999998</v>
      </c>
      <c r="M170" s="35">
        <f t="shared" si="2"/>
        <v>-0.88929127167186639</v>
      </c>
    </row>
    <row r="171" spans="1:13" x14ac:dyDescent="0.3">
      <c r="A171" s="6" t="s">
        <v>259</v>
      </c>
      <c r="B171" s="3">
        <v>31.698232462346965</v>
      </c>
      <c r="C171" s="3">
        <v>3.1657429794798686</v>
      </c>
      <c r="D171" s="3">
        <v>36056588.51068411</v>
      </c>
      <c r="E171" s="3">
        <v>6783169.1287657609</v>
      </c>
      <c r="F171" s="3">
        <v>5077269.9379137298</v>
      </c>
      <c r="G171" s="3">
        <v>1564.48</v>
      </c>
      <c r="H171" s="3">
        <v>86.08</v>
      </c>
      <c r="I171" s="3">
        <v>1505.3027619047618</v>
      </c>
      <c r="J171" s="3">
        <v>17.025818717408598</v>
      </c>
      <c r="K171" s="3">
        <v>5.24</v>
      </c>
      <c r="L171" s="3">
        <v>2036810</v>
      </c>
      <c r="M171" s="35">
        <f t="shared" si="2"/>
        <v>11.785818717408597</v>
      </c>
    </row>
    <row r="172" spans="1:13" x14ac:dyDescent="0.3">
      <c r="A172" s="6" t="s">
        <v>260</v>
      </c>
      <c r="B172" s="3">
        <v>33.201432671096711</v>
      </c>
      <c r="C172" s="3">
        <v>3.4751312370751242</v>
      </c>
      <c r="D172" s="3">
        <v>25946086.917355739</v>
      </c>
      <c r="E172" s="3">
        <v>7014337.6258001029</v>
      </c>
      <c r="F172" s="3">
        <v>4740462.5195562867</v>
      </c>
      <c r="G172" s="3">
        <v>1536.35</v>
      </c>
      <c r="H172" s="3">
        <v>88.8</v>
      </c>
      <c r="I172" s="3">
        <v>1511.3430499999999</v>
      </c>
      <c r="J172" s="3">
        <v>16.528461816847976</v>
      </c>
      <c r="K172" s="3">
        <v>5.24</v>
      </c>
      <c r="L172" s="3">
        <v>2105966.9999999995</v>
      </c>
      <c r="M172" s="35">
        <f t="shared" si="2"/>
        <v>11.288461816847976</v>
      </c>
    </row>
    <row r="173" spans="1:13" x14ac:dyDescent="0.3">
      <c r="A173" s="6" t="s">
        <v>261</v>
      </c>
      <c r="B173" s="3">
        <v>33.694665316054511</v>
      </c>
      <c r="C173" s="3">
        <v>3.3577311967053047</v>
      </c>
      <c r="D173" s="3">
        <v>28729353.042362191</v>
      </c>
      <c r="E173" s="3">
        <v>5964984.8026004173</v>
      </c>
      <c r="F173" s="3">
        <v>4366509.6593006616</v>
      </c>
      <c r="G173" s="3">
        <v>1234.6600000000001</v>
      </c>
      <c r="H173" s="3">
        <v>93.12</v>
      </c>
      <c r="I173" s="3">
        <v>1237.0577222222221</v>
      </c>
      <c r="J173" s="3">
        <v>16.239999999999998</v>
      </c>
      <c r="K173" s="3">
        <v>5.24</v>
      </c>
      <c r="L173" s="3">
        <v>1530227</v>
      </c>
      <c r="M173" s="35">
        <f t="shared" si="2"/>
        <v>10.999999999999998</v>
      </c>
    </row>
    <row r="174" spans="1:13" x14ac:dyDescent="0.3">
      <c r="A174" s="6" t="s">
        <v>262</v>
      </c>
      <c r="B174" s="3">
        <v>33.953014355024749</v>
      </c>
      <c r="C174" s="3">
        <v>3.2502101428971697</v>
      </c>
      <c r="D174" s="3">
        <v>17517884.007610783</v>
      </c>
      <c r="E174" s="3">
        <v>6672415.4254938997</v>
      </c>
      <c r="F174" s="3">
        <v>4625332.3059065808</v>
      </c>
      <c r="G174" s="3">
        <v>1469.85</v>
      </c>
      <c r="H174" s="3">
        <v>84.01</v>
      </c>
      <c r="I174" s="3">
        <v>1436.0676818181817</v>
      </c>
      <c r="J174" s="3">
        <v>16.444174687550323</v>
      </c>
      <c r="K174" s="3">
        <v>5.25</v>
      </c>
      <c r="L174" s="3">
        <v>3420923</v>
      </c>
      <c r="M174" s="35">
        <f t="shared" si="2"/>
        <v>11.194174687550323</v>
      </c>
    </row>
    <row r="175" spans="1:13" x14ac:dyDescent="0.3">
      <c r="A175" s="6" t="s">
        <v>263</v>
      </c>
      <c r="B175" s="3">
        <v>34.191671544968528</v>
      </c>
      <c r="C175" s="3">
        <v>2.975628529981611</v>
      </c>
      <c r="D175" s="3">
        <v>17517884.007610783</v>
      </c>
      <c r="E175" s="3">
        <v>6672415.4254938997</v>
      </c>
      <c r="F175" s="3">
        <v>4625332.3059065808</v>
      </c>
      <c r="I175" s="3">
        <v>1482.2662352941177</v>
      </c>
      <c r="J175" s="3">
        <v>16.37189502816971</v>
      </c>
      <c r="K175" s="3">
        <v>5.24</v>
      </c>
      <c r="L175" s="3">
        <v>3420923</v>
      </c>
      <c r="M175" s="35">
        <f t="shared" si="2"/>
        <v>11.13189502816971</v>
      </c>
    </row>
    <row r="176" spans="1:13" x14ac:dyDescent="0.3">
      <c r="A176" s="6" t="s">
        <v>264</v>
      </c>
      <c r="M176" s="35">
        <f t="shared" si="2"/>
        <v>0</v>
      </c>
    </row>
    <row r="177" spans="1:13" x14ac:dyDescent="0.3">
      <c r="A177" s="6" t="s">
        <v>265</v>
      </c>
      <c r="M177" s="35">
        <f t="shared" si="2"/>
        <v>0</v>
      </c>
    </row>
    <row r="178" spans="1:13" x14ac:dyDescent="0.3">
      <c r="A178" s="6" t="s">
        <v>266</v>
      </c>
      <c r="M178" s="35">
        <f t="shared" si="2"/>
        <v>0</v>
      </c>
    </row>
    <row r="179" spans="1:13" x14ac:dyDescent="0.3">
      <c r="A179" s="6" t="s">
        <v>267</v>
      </c>
      <c r="M179" s="35">
        <f t="shared" si="2"/>
        <v>0</v>
      </c>
    </row>
    <row r="180" spans="1:13" x14ac:dyDescent="0.3">
      <c r="A180" s="6" t="s">
        <v>268</v>
      </c>
      <c r="M180" s="35">
        <f t="shared" si="2"/>
        <v>0</v>
      </c>
    </row>
    <row r="181" spans="1:13" x14ac:dyDescent="0.3">
      <c r="A181" s="6" t="s">
        <v>269</v>
      </c>
      <c r="M181" s="35">
        <f t="shared" si="2"/>
        <v>0</v>
      </c>
    </row>
    <row r="182" spans="1:13" x14ac:dyDescent="0.3">
      <c r="A182" s="3" t="s">
        <v>346</v>
      </c>
      <c r="M182" s="35">
        <f t="shared" si="2"/>
        <v>0</v>
      </c>
    </row>
    <row r="183" spans="1:13" x14ac:dyDescent="0.3">
      <c r="A183" s="3" t="s">
        <v>347</v>
      </c>
      <c r="M183" s="35">
        <f t="shared" si="2"/>
        <v>0</v>
      </c>
    </row>
    <row r="184" spans="1:13" x14ac:dyDescent="0.3">
      <c r="A184" s="3" t="s">
        <v>348</v>
      </c>
      <c r="M184" s="35">
        <f t="shared" si="2"/>
        <v>0</v>
      </c>
    </row>
    <row r="185" spans="1:13" x14ac:dyDescent="0.3">
      <c r="A185" s="3" t="s">
        <v>349</v>
      </c>
      <c r="M185" s="35">
        <f t="shared" si="2"/>
        <v>0</v>
      </c>
    </row>
    <row r="186" spans="1:13" x14ac:dyDescent="0.3">
      <c r="A186" s="3" t="s">
        <v>350</v>
      </c>
      <c r="M186" s="35">
        <f t="shared" si="2"/>
        <v>0</v>
      </c>
    </row>
    <row r="187" spans="1:13" x14ac:dyDescent="0.3">
      <c r="A187" s="3" t="s">
        <v>351</v>
      </c>
      <c r="M187" s="35">
        <f t="shared" si="2"/>
        <v>0</v>
      </c>
    </row>
    <row r="188" spans="1:13" x14ac:dyDescent="0.3">
      <c r="A188" s="3" t="s">
        <v>352</v>
      </c>
      <c r="M188" s="35">
        <f t="shared" si="2"/>
        <v>0</v>
      </c>
    </row>
    <row r="189" spans="1:13" x14ac:dyDescent="0.3">
      <c r="A189" s="3" t="s">
        <v>353</v>
      </c>
      <c r="M189" s="35">
        <f t="shared" si="2"/>
        <v>0</v>
      </c>
    </row>
    <row r="190" spans="1:13" x14ac:dyDescent="0.3">
      <c r="A190" s="3" t="s">
        <v>354</v>
      </c>
      <c r="M190" s="35">
        <f t="shared" si="2"/>
        <v>0</v>
      </c>
    </row>
    <row r="191" spans="1:13" x14ac:dyDescent="0.3">
      <c r="A191" s="3" t="s">
        <v>355</v>
      </c>
      <c r="M191" s="35">
        <f t="shared" si="2"/>
        <v>0</v>
      </c>
    </row>
    <row r="192" spans="1:13" x14ac:dyDescent="0.3">
      <c r="A192" s="3" t="s">
        <v>356</v>
      </c>
      <c r="M192" s="35">
        <f t="shared" si="2"/>
        <v>0</v>
      </c>
    </row>
    <row r="193" spans="1:13" x14ac:dyDescent="0.3">
      <c r="A193" s="3" t="s">
        <v>357</v>
      </c>
      <c r="M193" s="35">
        <f t="shared" si="2"/>
        <v>0</v>
      </c>
    </row>
    <row r="194" spans="1:13" x14ac:dyDescent="0.3">
      <c r="A194" s="3" t="s">
        <v>358</v>
      </c>
      <c r="M194" s="35">
        <f t="shared" si="2"/>
        <v>0</v>
      </c>
    </row>
    <row r="195" spans="1:13" x14ac:dyDescent="0.3">
      <c r="A195" s="3" t="s">
        <v>359</v>
      </c>
      <c r="M195" s="35">
        <f t="shared" ref="M195:M254" si="3">J195-K195</f>
        <v>0</v>
      </c>
    </row>
    <row r="196" spans="1:13" x14ac:dyDescent="0.3">
      <c r="A196" s="3" t="s">
        <v>360</v>
      </c>
      <c r="M196" s="35">
        <f t="shared" si="3"/>
        <v>0</v>
      </c>
    </row>
    <row r="197" spans="1:13" x14ac:dyDescent="0.3">
      <c r="A197" s="3" t="s">
        <v>361</v>
      </c>
      <c r="M197" s="35">
        <f t="shared" si="3"/>
        <v>0</v>
      </c>
    </row>
    <row r="198" spans="1:13" x14ac:dyDescent="0.3">
      <c r="A198" s="3" t="s">
        <v>362</v>
      </c>
      <c r="M198" s="35">
        <f t="shared" si="3"/>
        <v>0</v>
      </c>
    </row>
    <row r="199" spans="1:13" x14ac:dyDescent="0.3">
      <c r="A199" s="3" t="s">
        <v>363</v>
      </c>
      <c r="M199" s="35">
        <f t="shared" si="3"/>
        <v>0</v>
      </c>
    </row>
    <row r="200" spans="1:13" x14ac:dyDescent="0.3">
      <c r="A200" s="3" t="s">
        <v>364</v>
      </c>
      <c r="M200" s="35">
        <f t="shared" si="3"/>
        <v>0</v>
      </c>
    </row>
    <row r="201" spans="1:13" x14ac:dyDescent="0.3">
      <c r="A201" s="3" t="s">
        <v>365</v>
      </c>
      <c r="M201" s="35">
        <f t="shared" si="3"/>
        <v>0</v>
      </c>
    </row>
    <row r="202" spans="1:13" x14ac:dyDescent="0.3">
      <c r="A202" s="3" t="s">
        <v>366</v>
      </c>
      <c r="M202" s="35">
        <f t="shared" si="3"/>
        <v>0</v>
      </c>
    </row>
    <row r="203" spans="1:13" x14ac:dyDescent="0.3">
      <c r="A203" s="3" t="s">
        <v>367</v>
      </c>
      <c r="M203" s="35">
        <f t="shared" si="3"/>
        <v>0</v>
      </c>
    </row>
    <row r="204" spans="1:13" x14ac:dyDescent="0.3">
      <c r="A204" s="3" t="s">
        <v>368</v>
      </c>
      <c r="M204" s="35">
        <f t="shared" si="3"/>
        <v>0</v>
      </c>
    </row>
    <row r="205" spans="1:13" x14ac:dyDescent="0.3">
      <c r="A205" s="3" t="s">
        <v>369</v>
      </c>
      <c r="M205" s="35">
        <f t="shared" si="3"/>
        <v>0</v>
      </c>
    </row>
    <row r="206" spans="1:13" x14ac:dyDescent="0.3">
      <c r="A206" s="3" t="s">
        <v>370</v>
      </c>
      <c r="M206" s="35">
        <f t="shared" si="3"/>
        <v>0</v>
      </c>
    </row>
    <row r="207" spans="1:13" x14ac:dyDescent="0.3">
      <c r="A207" s="3" t="s">
        <v>371</v>
      </c>
      <c r="M207" s="35">
        <f t="shared" si="3"/>
        <v>0</v>
      </c>
    </row>
    <row r="208" spans="1:13" x14ac:dyDescent="0.3">
      <c r="A208" s="3" t="s">
        <v>372</v>
      </c>
      <c r="M208" s="35">
        <f t="shared" si="3"/>
        <v>0</v>
      </c>
    </row>
    <row r="209" spans="1:13" x14ac:dyDescent="0.3">
      <c r="A209" s="3" t="s">
        <v>373</v>
      </c>
      <c r="M209" s="35">
        <f t="shared" si="3"/>
        <v>0</v>
      </c>
    </row>
    <row r="210" spans="1:13" x14ac:dyDescent="0.3">
      <c r="A210" s="3" t="s">
        <v>374</v>
      </c>
      <c r="M210" s="35">
        <f t="shared" si="3"/>
        <v>0</v>
      </c>
    </row>
    <row r="211" spans="1:13" x14ac:dyDescent="0.3">
      <c r="A211" s="3" t="s">
        <v>375</v>
      </c>
      <c r="M211" s="35">
        <f t="shared" si="3"/>
        <v>0</v>
      </c>
    </row>
    <row r="212" spans="1:13" x14ac:dyDescent="0.3">
      <c r="A212" s="3" t="s">
        <v>376</v>
      </c>
      <c r="M212" s="35">
        <f t="shared" si="3"/>
        <v>0</v>
      </c>
    </row>
    <row r="213" spans="1:13" x14ac:dyDescent="0.3">
      <c r="A213" s="3" t="s">
        <v>377</v>
      </c>
      <c r="M213" s="35">
        <f t="shared" si="3"/>
        <v>0</v>
      </c>
    </row>
    <row r="214" spans="1:13" x14ac:dyDescent="0.3">
      <c r="A214" s="3" t="s">
        <v>378</v>
      </c>
      <c r="M214" s="35">
        <f t="shared" si="3"/>
        <v>0</v>
      </c>
    </row>
    <row r="215" spans="1:13" x14ac:dyDescent="0.3">
      <c r="A215" s="3" t="s">
        <v>379</v>
      </c>
      <c r="M215" s="35">
        <f t="shared" si="3"/>
        <v>0</v>
      </c>
    </row>
    <row r="216" spans="1:13" x14ac:dyDescent="0.3">
      <c r="A216" s="3" t="s">
        <v>380</v>
      </c>
      <c r="M216" s="35">
        <f t="shared" si="3"/>
        <v>0</v>
      </c>
    </row>
    <row r="217" spans="1:13" x14ac:dyDescent="0.3">
      <c r="A217" s="3" t="s">
        <v>381</v>
      </c>
      <c r="M217" s="35">
        <f t="shared" si="3"/>
        <v>0</v>
      </c>
    </row>
    <row r="218" spans="1:13" x14ac:dyDescent="0.3">
      <c r="A218" s="3" t="s">
        <v>382</v>
      </c>
      <c r="M218" s="35">
        <f t="shared" si="3"/>
        <v>0</v>
      </c>
    </row>
    <row r="219" spans="1:13" x14ac:dyDescent="0.3">
      <c r="A219" s="3" t="s">
        <v>383</v>
      </c>
      <c r="M219" s="35">
        <f t="shared" si="3"/>
        <v>0</v>
      </c>
    </row>
    <row r="220" spans="1:13" x14ac:dyDescent="0.3">
      <c r="A220" s="3" t="s">
        <v>384</v>
      </c>
      <c r="M220" s="35">
        <f t="shared" si="3"/>
        <v>0</v>
      </c>
    </row>
    <row r="221" spans="1:13" x14ac:dyDescent="0.3">
      <c r="A221" s="3" t="s">
        <v>385</v>
      </c>
      <c r="M221" s="35">
        <f t="shared" si="3"/>
        <v>0</v>
      </c>
    </row>
    <row r="222" spans="1:13" x14ac:dyDescent="0.3">
      <c r="A222" s="3" t="s">
        <v>386</v>
      </c>
      <c r="M222" s="35">
        <f t="shared" si="3"/>
        <v>0</v>
      </c>
    </row>
    <row r="223" spans="1:13" x14ac:dyDescent="0.3">
      <c r="A223" s="3" t="s">
        <v>387</v>
      </c>
      <c r="M223" s="35">
        <f t="shared" si="3"/>
        <v>0</v>
      </c>
    </row>
    <row r="224" spans="1:13" x14ac:dyDescent="0.3">
      <c r="A224" s="3" t="s">
        <v>388</v>
      </c>
      <c r="M224" s="35">
        <f t="shared" si="3"/>
        <v>0</v>
      </c>
    </row>
    <row r="225" spans="1:13" x14ac:dyDescent="0.3">
      <c r="A225" s="3" t="s">
        <v>389</v>
      </c>
      <c r="M225" s="35">
        <f t="shared" si="3"/>
        <v>0</v>
      </c>
    </row>
    <row r="226" spans="1:13" x14ac:dyDescent="0.3">
      <c r="A226" s="3" t="s">
        <v>390</v>
      </c>
      <c r="M226" s="35">
        <f t="shared" si="3"/>
        <v>0</v>
      </c>
    </row>
    <row r="227" spans="1:13" x14ac:dyDescent="0.3">
      <c r="A227" s="3" t="s">
        <v>391</v>
      </c>
      <c r="M227" s="35">
        <f t="shared" si="3"/>
        <v>0</v>
      </c>
    </row>
    <row r="228" spans="1:13" x14ac:dyDescent="0.3">
      <c r="A228" s="3" t="s">
        <v>392</v>
      </c>
      <c r="M228" s="35">
        <f t="shared" si="3"/>
        <v>0</v>
      </c>
    </row>
    <row r="229" spans="1:13" x14ac:dyDescent="0.3">
      <c r="A229" s="3" t="s">
        <v>393</v>
      </c>
      <c r="M229" s="35">
        <f t="shared" si="3"/>
        <v>0</v>
      </c>
    </row>
    <row r="230" spans="1:13" x14ac:dyDescent="0.3">
      <c r="A230" s="3" t="s">
        <v>394</v>
      </c>
      <c r="M230" s="35">
        <f t="shared" si="3"/>
        <v>0</v>
      </c>
    </row>
    <row r="231" spans="1:13" x14ac:dyDescent="0.3">
      <c r="A231" s="3" t="s">
        <v>395</v>
      </c>
      <c r="M231" s="35">
        <f t="shared" si="3"/>
        <v>0</v>
      </c>
    </row>
    <row r="232" spans="1:13" x14ac:dyDescent="0.3">
      <c r="A232" s="3" t="s">
        <v>396</v>
      </c>
      <c r="M232" s="35">
        <f t="shared" si="3"/>
        <v>0</v>
      </c>
    </row>
    <row r="233" spans="1:13" x14ac:dyDescent="0.3">
      <c r="A233" s="3" t="s">
        <v>397</v>
      </c>
      <c r="M233" s="35">
        <f t="shared" si="3"/>
        <v>0</v>
      </c>
    </row>
    <row r="234" spans="1:13" x14ac:dyDescent="0.3">
      <c r="A234" s="3" t="s">
        <v>398</v>
      </c>
      <c r="M234" s="35">
        <f t="shared" si="3"/>
        <v>0</v>
      </c>
    </row>
    <row r="235" spans="1:13" x14ac:dyDescent="0.3">
      <c r="A235" s="3" t="s">
        <v>399</v>
      </c>
      <c r="M235" s="35">
        <f t="shared" si="3"/>
        <v>0</v>
      </c>
    </row>
    <row r="236" spans="1:13" x14ac:dyDescent="0.3">
      <c r="A236" s="3" t="s">
        <v>400</v>
      </c>
      <c r="M236" s="35">
        <f t="shared" si="3"/>
        <v>0</v>
      </c>
    </row>
    <row r="237" spans="1:13" x14ac:dyDescent="0.3">
      <c r="A237" s="3" t="s">
        <v>401</v>
      </c>
      <c r="M237" s="35">
        <f t="shared" si="3"/>
        <v>0</v>
      </c>
    </row>
    <row r="238" spans="1:13" x14ac:dyDescent="0.3">
      <c r="A238" s="3" t="s">
        <v>402</v>
      </c>
      <c r="M238" s="35">
        <f t="shared" si="3"/>
        <v>0</v>
      </c>
    </row>
    <row r="239" spans="1:13" x14ac:dyDescent="0.3">
      <c r="A239" s="3" t="s">
        <v>403</v>
      </c>
      <c r="M239" s="35">
        <f t="shared" si="3"/>
        <v>0</v>
      </c>
    </row>
    <row r="240" spans="1:13" x14ac:dyDescent="0.3">
      <c r="A240" s="3" t="s">
        <v>404</v>
      </c>
      <c r="M240" s="35">
        <f t="shared" si="3"/>
        <v>0</v>
      </c>
    </row>
    <row r="241" spans="1:13" x14ac:dyDescent="0.3">
      <c r="A241" s="3" t="s">
        <v>405</v>
      </c>
      <c r="M241" s="35">
        <f t="shared" si="3"/>
        <v>0</v>
      </c>
    </row>
    <row r="242" spans="1:13" x14ac:dyDescent="0.3">
      <c r="A242" s="3" t="s">
        <v>406</v>
      </c>
      <c r="M242" s="35">
        <f t="shared" si="3"/>
        <v>0</v>
      </c>
    </row>
    <row r="243" spans="1:13" x14ac:dyDescent="0.3">
      <c r="A243" s="3" t="s">
        <v>407</v>
      </c>
      <c r="M243" s="35">
        <f t="shared" si="3"/>
        <v>0</v>
      </c>
    </row>
    <row r="244" spans="1:13" x14ac:dyDescent="0.3">
      <c r="A244" s="3" t="s">
        <v>408</v>
      </c>
      <c r="M244" s="35">
        <f t="shared" si="3"/>
        <v>0</v>
      </c>
    </row>
    <row r="245" spans="1:13" x14ac:dyDescent="0.3">
      <c r="A245" s="3" t="s">
        <v>409</v>
      </c>
      <c r="M245" s="35">
        <f t="shared" si="3"/>
        <v>0</v>
      </c>
    </row>
    <row r="246" spans="1:13" x14ac:dyDescent="0.3">
      <c r="A246" s="3" t="s">
        <v>410</v>
      </c>
      <c r="M246" s="35">
        <f t="shared" si="3"/>
        <v>0</v>
      </c>
    </row>
    <row r="247" spans="1:13" x14ac:dyDescent="0.3">
      <c r="A247" s="3" t="s">
        <v>411</v>
      </c>
      <c r="M247" s="35">
        <f t="shared" si="3"/>
        <v>0</v>
      </c>
    </row>
    <row r="248" spans="1:13" x14ac:dyDescent="0.3">
      <c r="A248" s="3" t="s">
        <v>412</v>
      </c>
      <c r="M248" s="35">
        <f t="shared" si="3"/>
        <v>0</v>
      </c>
    </row>
    <row r="249" spans="1:13" x14ac:dyDescent="0.3">
      <c r="A249" s="3" t="s">
        <v>413</v>
      </c>
      <c r="M249" s="35">
        <f t="shared" si="3"/>
        <v>0</v>
      </c>
    </row>
    <row r="250" spans="1:13" x14ac:dyDescent="0.3">
      <c r="A250" s="3" t="s">
        <v>414</v>
      </c>
      <c r="M250" s="35">
        <f t="shared" si="3"/>
        <v>0</v>
      </c>
    </row>
    <row r="251" spans="1:13" x14ac:dyDescent="0.3">
      <c r="A251" s="3" t="s">
        <v>415</v>
      </c>
      <c r="M251" s="35">
        <f t="shared" si="3"/>
        <v>0</v>
      </c>
    </row>
    <row r="252" spans="1:13" x14ac:dyDescent="0.3">
      <c r="A252" s="3" t="s">
        <v>416</v>
      </c>
      <c r="M252" s="35">
        <f t="shared" si="3"/>
        <v>0</v>
      </c>
    </row>
    <row r="253" spans="1:13" x14ac:dyDescent="0.3">
      <c r="A253" s="3" t="s">
        <v>417</v>
      </c>
      <c r="M253" s="35">
        <f t="shared" si="3"/>
        <v>0</v>
      </c>
    </row>
    <row r="254" spans="1:13" x14ac:dyDescent="0.3">
      <c r="A254" s="3" t="s">
        <v>418</v>
      </c>
      <c r="M254" s="35">
        <f t="shared" si="3"/>
        <v>0</v>
      </c>
    </row>
  </sheetData>
  <phoneticPr fontId="6"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716E-EC96-41BC-BF6A-C09FF5CA7605}">
  <dimension ref="A1:AB129"/>
  <sheetViews>
    <sheetView topLeftCell="G1" zoomScaleNormal="100" workbookViewId="0">
      <pane ySplit="1" topLeftCell="A47" activePane="bottomLeft" state="frozen"/>
      <selection pane="bottomLeft" activeCell="AA49" sqref="AA49"/>
    </sheetView>
  </sheetViews>
  <sheetFormatPr defaultColWidth="8.77734375" defaultRowHeight="13.8" x14ac:dyDescent="0.3"/>
  <cols>
    <col min="1" max="1" width="8.77734375" style="3"/>
    <col min="2" max="2" width="11.21875" style="3" bestFit="1" customWidth="1"/>
    <col min="3" max="3" width="11.33203125" style="3" bestFit="1" customWidth="1"/>
    <col min="4" max="6" width="11.33203125" style="3" customWidth="1"/>
    <col min="7" max="10" width="8.77734375" style="3"/>
    <col min="11" max="11" width="11.21875" style="3" bestFit="1" customWidth="1"/>
    <col min="12" max="24" width="8.77734375" style="3"/>
    <col min="25" max="25" width="11.77734375" style="3" bestFit="1" customWidth="1"/>
    <col min="26" max="16384" width="8.77734375" style="3"/>
  </cols>
  <sheetData>
    <row r="1" spans="1:28" x14ac:dyDescent="0.3">
      <c r="A1" s="28" t="s">
        <v>0</v>
      </c>
      <c r="B1" s="28" t="s">
        <v>424</v>
      </c>
      <c r="C1" s="28" t="s">
        <v>21</v>
      </c>
      <c r="D1" s="28" t="s">
        <v>469</v>
      </c>
      <c r="E1" s="28" t="s">
        <v>482</v>
      </c>
      <c r="F1" s="28" t="s">
        <v>483</v>
      </c>
      <c r="G1" s="28" t="s">
        <v>478</v>
      </c>
      <c r="H1" s="28" t="s">
        <v>479</v>
      </c>
      <c r="I1" s="28" t="s">
        <v>461</v>
      </c>
      <c r="J1" s="28" t="s">
        <v>495</v>
      </c>
      <c r="K1" s="28" t="s">
        <v>470</v>
      </c>
      <c r="L1" s="28" t="s">
        <v>472</v>
      </c>
      <c r="M1" s="28" t="s">
        <v>471</v>
      </c>
      <c r="N1" s="28" t="s">
        <v>475</v>
      </c>
      <c r="O1" s="28" t="s">
        <v>474</v>
      </c>
      <c r="P1" s="28" t="s">
        <v>473</v>
      </c>
      <c r="Q1" s="28" t="s">
        <v>476</v>
      </c>
      <c r="R1" s="28" t="s">
        <v>520</v>
      </c>
      <c r="S1" s="28" t="s">
        <v>521</v>
      </c>
      <c r="T1" s="28" t="s">
        <v>467</v>
      </c>
      <c r="U1" s="28" t="s">
        <v>498</v>
      </c>
      <c r="V1" s="28" t="s">
        <v>522</v>
      </c>
      <c r="W1" s="28" t="s">
        <v>523</v>
      </c>
      <c r="X1" s="28" t="s">
        <v>468</v>
      </c>
      <c r="Y1" s="28" t="s">
        <v>524</v>
      </c>
      <c r="Z1" s="28" t="s">
        <v>525</v>
      </c>
      <c r="AA1" s="28" t="s">
        <v>526</v>
      </c>
      <c r="AB1" s="28"/>
    </row>
    <row r="2" spans="1:28" x14ac:dyDescent="0.3">
      <c r="A2" s="4" t="s">
        <v>24</v>
      </c>
      <c r="B2" s="3">
        <v>14.811751408649855</v>
      </c>
      <c r="C2" s="3">
        <v>2.2861714393279886</v>
      </c>
      <c r="D2" s="3">
        <v>7040591.5103002805</v>
      </c>
      <c r="E2" s="3">
        <v>2827640.9802504745</v>
      </c>
      <c r="F2" s="3">
        <v>2146232.5291112345</v>
      </c>
      <c r="G2" s="35">
        <v>77.649999999999991</v>
      </c>
      <c r="H2" s="35">
        <v>150.41666666666669</v>
      </c>
      <c r="I2" s="35">
        <v>2.3633333333333337</v>
      </c>
      <c r="J2" s="35">
        <v>0.10666666666666665</v>
      </c>
      <c r="K2" s="35">
        <v>761030.9</v>
      </c>
      <c r="L2" s="3">
        <v>-46155.640835669903</v>
      </c>
      <c r="M2" s="3">
        <v>12583478.327363363</v>
      </c>
      <c r="N2" s="3">
        <f>(E2+F2)/M2</f>
        <v>0.39527016139454763</v>
      </c>
      <c r="O2" s="35">
        <f>I2-J2</f>
        <v>2.2566666666666673</v>
      </c>
      <c r="P2" s="35">
        <f>(K2/M2)</f>
        <v>6.0478579944394449E-2</v>
      </c>
      <c r="Q2" s="3">
        <f>D2/M2</f>
        <v>0.55951075903950853</v>
      </c>
      <c r="R2" s="3">
        <f>E2/M2</f>
        <v>0.22471060120965416</v>
      </c>
      <c r="S2" s="3">
        <f>F2/M2</f>
        <v>0.17055956018489352</v>
      </c>
      <c r="T2" s="3">
        <v>247385.93450000003</v>
      </c>
      <c r="X2" s="3">
        <f t="shared" ref="X2:X33" si="0">(V2*R2)/((W2-1)*S2)</f>
        <v>0</v>
      </c>
      <c r="Y2" s="3">
        <f t="shared" ref="Y2:Y33" si="1">T2/M2</f>
        <v>1.9659582832677332E-2</v>
      </c>
      <c r="Z2" s="3" t="e">
        <f t="shared" ref="Z2:Z33" si="2">Y2/U2-1</f>
        <v>#DIV/0!</v>
      </c>
      <c r="AA2" s="3" t="e">
        <f>Z2/X2</f>
        <v>#DIV/0!</v>
      </c>
    </row>
    <row r="3" spans="1:28" x14ac:dyDescent="0.3">
      <c r="A3" s="4" t="s">
        <v>25</v>
      </c>
      <c r="B3" s="3">
        <v>14.098924437063459</v>
      </c>
      <c r="C3" s="3">
        <v>1.1215605940686268</v>
      </c>
      <c r="D3" s="3">
        <v>6472113.0529849892</v>
      </c>
      <c r="E3" s="3">
        <v>3002349.5452726637</v>
      </c>
      <c r="F3" s="3">
        <v>1875225.1821937209</v>
      </c>
      <c r="G3" s="35">
        <v>79.540000000000006</v>
      </c>
      <c r="H3" s="35">
        <v>150.85333333333332</v>
      </c>
      <c r="I3" s="35">
        <v>1.7066666666666668</v>
      </c>
      <c r="J3" s="35">
        <v>0.14666666666666667</v>
      </c>
      <c r="K3" s="35">
        <v>942221.70000000007</v>
      </c>
      <c r="L3" s="3">
        <v>-46241.605714873898</v>
      </c>
      <c r="M3" s="3">
        <v>12934530.669970568</v>
      </c>
      <c r="N3" s="3">
        <f t="shared" ref="N3:N66" si="3">(E3+F3)/M3</f>
        <v>0.37709715581643777</v>
      </c>
      <c r="O3" s="35">
        <f t="shared" ref="O3:O66" si="4">I3-J3</f>
        <v>1.56</v>
      </c>
      <c r="P3" s="35">
        <f t="shared" ref="P3:P66" si="5">(K3/M3)</f>
        <v>7.2845449443906571E-2</v>
      </c>
      <c r="Q3" s="3">
        <f t="shared" ref="Q3:Q66" si="6">D3/M3</f>
        <v>0.50037478885963449</v>
      </c>
      <c r="R3" s="3">
        <f t="shared" ref="R3:R66" si="7">E3/M3</f>
        <v>0.23211893974963185</v>
      </c>
      <c r="S3" s="3">
        <f t="shared" ref="S3:S66" si="8">F3/M3</f>
        <v>0.14497821606680591</v>
      </c>
      <c r="T3" s="3">
        <v>609298.5</v>
      </c>
      <c r="U3" s="3">
        <v>2.2729184384600298</v>
      </c>
      <c r="V3" s="3">
        <f t="shared" ref="V3:V34" si="9">(E3/E2-1)/(H3/H2-1)</f>
        <v>21.283147199811367</v>
      </c>
      <c r="W3" s="3">
        <f t="shared" ref="W3:W34" si="10">(F3/F2-1)/(H3/H2-1)</f>
        <v>-43.496089232728181</v>
      </c>
      <c r="X3" s="3">
        <f t="shared" si="0"/>
        <v>-0.76581141036938671</v>
      </c>
      <c r="Y3" s="3">
        <f t="shared" si="1"/>
        <v>4.7106347771440744E-2</v>
      </c>
      <c r="Z3" s="3">
        <f t="shared" si="2"/>
        <v>-0.97927495022506983</v>
      </c>
      <c r="AA3" s="3">
        <f t="shared" ref="AA3:AA66" si="11">Z3/X3</f>
        <v>1.2787416548843529</v>
      </c>
    </row>
    <row r="4" spans="1:28" x14ac:dyDescent="0.3">
      <c r="A4" s="4" t="s">
        <v>26</v>
      </c>
      <c r="B4" s="3">
        <v>13.64995008946228</v>
      </c>
      <c r="C4" s="3">
        <v>1.1183122472331775</v>
      </c>
      <c r="D4" s="3">
        <v>6356916.5603446597</v>
      </c>
      <c r="E4" s="3">
        <v>2964551.1449190183</v>
      </c>
      <c r="F4" s="3">
        <v>2191407.046177296</v>
      </c>
      <c r="G4" s="35">
        <v>78.433333333333337</v>
      </c>
      <c r="H4" s="35">
        <v>152.11666666666667</v>
      </c>
      <c r="I4" s="35">
        <v>4.0566666666666666</v>
      </c>
      <c r="J4" s="35">
        <v>0.15666666666666665</v>
      </c>
      <c r="K4" s="35">
        <v>834805.20000000007</v>
      </c>
      <c r="L4" s="3">
        <v>-46413.535473281801</v>
      </c>
      <c r="M4" s="3">
        <v>14304438.438084641</v>
      </c>
      <c r="N4" s="3">
        <f t="shared" si="3"/>
        <v>0.36044464194895687</v>
      </c>
      <c r="O4" s="35">
        <f t="shared" si="4"/>
        <v>3.9</v>
      </c>
      <c r="P4" s="35">
        <f t="shared" si="5"/>
        <v>5.8359872260164036E-2</v>
      </c>
      <c r="Q4" s="3">
        <f t="shared" si="6"/>
        <v>0.44440168608225689</v>
      </c>
      <c r="R4" s="3">
        <f t="shared" si="7"/>
        <v>0.20724694350993134</v>
      </c>
      <c r="S4" s="3">
        <f t="shared" si="8"/>
        <v>0.1531976984390255</v>
      </c>
      <c r="T4" s="3">
        <v>344913.52499999997</v>
      </c>
      <c r="U4" s="3">
        <v>2.5440474858115798</v>
      </c>
      <c r="V4" s="3">
        <f t="shared" si="9"/>
        <v>-1.5033119970603985</v>
      </c>
      <c r="W4" s="3">
        <f t="shared" si="10"/>
        <v>20.133555894052495</v>
      </c>
      <c r="X4" s="3">
        <f t="shared" si="0"/>
        <v>-0.10628924629735195</v>
      </c>
      <c r="Y4" s="3">
        <f t="shared" si="1"/>
        <v>2.4112342927191745E-2</v>
      </c>
      <c r="Z4" s="3">
        <f t="shared" si="2"/>
        <v>-0.99052205469368448</v>
      </c>
      <c r="AA4" s="3">
        <f t="shared" si="11"/>
        <v>9.319118247603587</v>
      </c>
    </row>
    <row r="5" spans="1:28" x14ac:dyDescent="0.3">
      <c r="A5" s="4" t="s">
        <v>27</v>
      </c>
      <c r="B5" s="3">
        <v>11.815323308413326</v>
      </c>
      <c r="C5" s="3">
        <v>1.4377930222179369</v>
      </c>
      <c r="D5" s="3">
        <v>6195146.024863299</v>
      </c>
      <c r="E5" s="3">
        <v>3216934.201359571</v>
      </c>
      <c r="F5" s="3">
        <v>1951109.8129122262</v>
      </c>
      <c r="G5" s="35">
        <v>87.973333333333343</v>
      </c>
      <c r="H5" s="35">
        <v>151.25</v>
      </c>
      <c r="I5" s="35">
        <v>7.2666666666666666</v>
      </c>
      <c r="J5" s="35">
        <v>0.13666666666666669</v>
      </c>
      <c r="K5" s="35">
        <v>1458388.0099999998</v>
      </c>
      <c r="L5" s="3">
        <v>-46671.430110893598</v>
      </c>
      <c r="M5" s="3">
        <v>14789816.741159372</v>
      </c>
      <c r="N5" s="3">
        <f t="shared" si="3"/>
        <v>0.34943259302796981</v>
      </c>
      <c r="O5" s="35">
        <f t="shared" si="4"/>
        <v>7.13</v>
      </c>
      <c r="P5" s="35">
        <f t="shared" si="5"/>
        <v>9.8607578141341926E-2</v>
      </c>
      <c r="Q5" s="3">
        <f t="shared" si="6"/>
        <v>0.41887916079598847</v>
      </c>
      <c r="R5" s="3">
        <f t="shared" si="7"/>
        <v>0.21751007856689614</v>
      </c>
      <c r="S5" s="3">
        <f t="shared" si="8"/>
        <v>0.13192251446107364</v>
      </c>
      <c r="T5" s="3">
        <v>1008757.1200000001</v>
      </c>
      <c r="U5" s="3">
        <v>4.1308082473234897</v>
      </c>
      <c r="V5" s="3">
        <f t="shared" si="9"/>
        <v>-14.942592574783431</v>
      </c>
      <c r="W5" s="3">
        <f t="shared" si="10"/>
        <v>19.246440597255702</v>
      </c>
      <c r="X5" s="3">
        <f t="shared" si="0"/>
        <v>-1.3502315833805438</v>
      </c>
      <c r="Y5" s="3">
        <f t="shared" si="1"/>
        <v>6.8206194684797952E-2</v>
      </c>
      <c r="Z5" s="3">
        <f t="shared" si="2"/>
        <v>-0.98348841422765354</v>
      </c>
      <c r="AA5" s="3">
        <f t="shared" si="11"/>
        <v>0.7283849869407707</v>
      </c>
    </row>
    <row r="6" spans="1:28" x14ac:dyDescent="0.3">
      <c r="A6" s="4" t="s">
        <v>28</v>
      </c>
      <c r="B6" s="3">
        <v>12.779128371737784</v>
      </c>
      <c r="C6" s="3">
        <v>2.6192415103541089</v>
      </c>
      <c r="D6" s="3">
        <v>6765281.98140225</v>
      </c>
      <c r="E6" s="3">
        <v>3576421.0951018548</v>
      </c>
      <c r="F6" s="3">
        <v>2405520.6490976349</v>
      </c>
      <c r="G6" s="35">
        <v>107.02999999999999</v>
      </c>
      <c r="H6" s="35">
        <v>153.66666666666666</v>
      </c>
      <c r="I6" s="35">
        <v>7.6166666666666671</v>
      </c>
      <c r="J6" s="35">
        <v>0.12666666666666668</v>
      </c>
      <c r="K6" s="35">
        <v>743654.3</v>
      </c>
      <c r="L6" s="3">
        <v>-47015.289627709397</v>
      </c>
      <c r="M6" s="3">
        <v>14501448.140109874</v>
      </c>
      <c r="N6" s="3">
        <f t="shared" si="3"/>
        <v>0.41250650875714306</v>
      </c>
      <c r="O6" s="35">
        <f t="shared" si="4"/>
        <v>7.49</v>
      </c>
      <c r="P6" s="35">
        <f t="shared" si="5"/>
        <v>5.1281381887861965E-2</v>
      </c>
      <c r="Q6" s="3">
        <f t="shared" si="6"/>
        <v>0.46652457851364565</v>
      </c>
      <c r="R6" s="3">
        <f t="shared" si="7"/>
        <v>0.24662509982087602</v>
      </c>
      <c r="S6" s="3">
        <f t="shared" si="8"/>
        <v>0.16588140893626702</v>
      </c>
      <c r="T6" s="3">
        <v>876921.59880000004</v>
      </c>
      <c r="U6" s="3">
        <v>4.7964485887618897</v>
      </c>
      <c r="V6" s="3">
        <f t="shared" si="9"/>
        <v>6.9939015534867401</v>
      </c>
      <c r="W6" s="3">
        <f t="shared" si="10"/>
        <v>14.576242926627391</v>
      </c>
      <c r="X6" s="3">
        <f t="shared" si="0"/>
        <v>0.7659130565580704</v>
      </c>
      <c r="Y6" s="3">
        <f t="shared" si="1"/>
        <v>6.047131226670413E-2</v>
      </c>
      <c r="Z6" s="3">
        <f t="shared" si="2"/>
        <v>-0.98739248192748508</v>
      </c>
      <c r="AA6" s="3">
        <f t="shared" si="11"/>
        <v>-1.2891704527988059</v>
      </c>
    </row>
    <row r="7" spans="1:28" x14ac:dyDescent="0.3">
      <c r="A7" s="4" t="s">
        <v>29</v>
      </c>
      <c r="B7" s="3">
        <v>10.230182645073739</v>
      </c>
      <c r="C7" s="3">
        <v>3.5023181506360412</v>
      </c>
      <c r="D7" s="3">
        <v>6105081.3881002292</v>
      </c>
      <c r="E7" s="3">
        <v>4266211.8523894679</v>
      </c>
      <c r="F7" s="3">
        <v>2474771.6390728019</v>
      </c>
      <c r="G7" s="35">
        <v>119.98333333333335</v>
      </c>
      <c r="H7" s="35">
        <v>155.06666666666666</v>
      </c>
      <c r="I7" s="35">
        <v>8.7833333333333332</v>
      </c>
      <c r="J7" s="35">
        <v>4.6666666666666669E-2</v>
      </c>
      <c r="K7" s="35">
        <v>1020300.8</v>
      </c>
      <c r="L7" s="3">
        <v>-47371.157521760899</v>
      </c>
      <c r="M7" s="3">
        <v>15054961.200726401</v>
      </c>
      <c r="N7" s="3">
        <f t="shared" si="3"/>
        <v>0.44775827726058953</v>
      </c>
      <c r="O7" s="35">
        <f t="shared" si="4"/>
        <v>8.7366666666666664</v>
      </c>
      <c r="P7" s="35">
        <f t="shared" si="5"/>
        <v>6.7771732281234343E-2</v>
      </c>
      <c r="Q7" s="3">
        <f t="shared" si="6"/>
        <v>0.40551956970873226</v>
      </c>
      <c r="R7" s="3">
        <f t="shared" si="7"/>
        <v>0.28337581183428245</v>
      </c>
      <c r="S7" s="3">
        <f t="shared" si="8"/>
        <v>0.16438246542630708</v>
      </c>
      <c r="T7" s="3">
        <v>1022756.4144000001</v>
      </c>
      <c r="U7" s="3">
        <v>3.7072338421772399</v>
      </c>
      <c r="V7" s="3">
        <f t="shared" si="9"/>
        <v>21.169975624721214</v>
      </c>
      <c r="W7" s="3">
        <f t="shared" si="10"/>
        <v>3.1598650251342697</v>
      </c>
      <c r="X7" s="3">
        <f t="shared" si="0"/>
        <v>16.896666553464993</v>
      </c>
      <c r="Y7" s="3">
        <f t="shared" si="1"/>
        <v>6.7934842259882555E-2</v>
      </c>
      <c r="Z7" s="3">
        <f t="shared" si="2"/>
        <v>-0.98167505877644212</v>
      </c>
      <c r="AA7" s="3">
        <f t="shared" si="11"/>
        <v>-5.8098741291378E-2</v>
      </c>
    </row>
    <row r="8" spans="1:28" x14ac:dyDescent="0.3">
      <c r="A8" s="4" t="s">
        <v>30</v>
      </c>
      <c r="B8" s="3">
        <v>10.339031848420888</v>
      </c>
      <c r="C8" s="3">
        <v>3.8126216928186851</v>
      </c>
      <c r="D8" s="3">
        <v>6350327.3812115407</v>
      </c>
      <c r="E8" s="3">
        <v>3574139.0293016611</v>
      </c>
      <c r="F8" s="3">
        <v>3372036.493903053</v>
      </c>
      <c r="G8" s="35">
        <v>115.19333333333333</v>
      </c>
      <c r="H8" s="35">
        <v>155.86666666666667</v>
      </c>
      <c r="I8" s="35">
        <v>7.8033333333333337</v>
      </c>
      <c r="J8" s="35">
        <v>2.3333333333333331E-2</v>
      </c>
      <c r="K8" s="35">
        <v>1252879.0999999999</v>
      </c>
      <c r="L8" s="3">
        <v>-47739.033793048096</v>
      </c>
      <c r="M8" s="3">
        <v>16163642.176826822</v>
      </c>
      <c r="N8" s="3">
        <f t="shared" si="3"/>
        <v>0.42974073833205567</v>
      </c>
      <c r="O8" s="35">
        <f t="shared" si="4"/>
        <v>7.78</v>
      </c>
      <c r="P8" s="35">
        <f t="shared" si="5"/>
        <v>7.7512177409878785E-2</v>
      </c>
      <c r="Q8" s="3">
        <f t="shared" si="6"/>
        <v>0.39287725574102078</v>
      </c>
      <c r="R8" s="3">
        <f t="shared" si="7"/>
        <v>0.22112213263578451</v>
      </c>
      <c r="S8" s="3">
        <f t="shared" si="8"/>
        <v>0.20861860569627116</v>
      </c>
      <c r="T8" s="3">
        <v>-523819.96799999999</v>
      </c>
      <c r="U8" s="3">
        <v>3.4177411400272399</v>
      </c>
      <c r="V8" s="3">
        <f t="shared" si="9"/>
        <v>-31.444003919633371</v>
      </c>
      <c r="W8" s="3">
        <f t="shared" si="10"/>
        <v>70.277125755230884</v>
      </c>
      <c r="X8" s="3">
        <f t="shared" si="0"/>
        <v>-0.4810909161014994</v>
      </c>
      <c r="Y8" s="3">
        <f t="shared" si="1"/>
        <v>-3.2407297951137531E-2</v>
      </c>
      <c r="Z8" s="3">
        <f t="shared" si="2"/>
        <v>-1.0094820808900931</v>
      </c>
      <c r="AA8" s="3">
        <f t="shared" si="11"/>
        <v>2.0983187316659184</v>
      </c>
    </row>
    <row r="9" spans="1:28" x14ac:dyDescent="0.3">
      <c r="A9" s="4" t="s">
        <v>31</v>
      </c>
      <c r="B9" s="3">
        <v>10.283025958087478</v>
      </c>
      <c r="C9" s="3">
        <v>3.0620668384193861</v>
      </c>
      <c r="D9" s="3">
        <v>6643750.2143161409</v>
      </c>
      <c r="E9" s="3">
        <v>3819894.011551782</v>
      </c>
      <c r="F9" s="3">
        <v>2743534.8439897164</v>
      </c>
      <c r="G9" s="35">
        <v>112.83333333333333</v>
      </c>
      <c r="H9" s="35">
        <v>160.08333333333331</v>
      </c>
      <c r="I9" s="35">
        <v>14.599916900000002</v>
      </c>
      <c r="J9" s="35">
        <v>1.3333333333333334E-2</v>
      </c>
      <c r="K9" s="35">
        <v>1555103.9000000001</v>
      </c>
      <c r="L9" s="3">
        <v>-48118.918441570902</v>
      </c>
      <c r="M9" s="3">
        <v>17260345.707321357</v>
      </c>
      <c r="N9" s="3">
        <f t="shared" si="3"/>
        <v>0.38026056759439497</v>
      </c>
      <c r="O9" s="35">
        <f t="shared" si="4"/>
        <v>14.586583566666668</v>
      </c>
      <c r="P9" s="35">
        <f t="shared" si="5"/>
        <v>9.0096914996341496E-2</v>
      </c>
      <c r="Q9" s="3">
        <f t="shared" si="6"/>
        <v>0.38491408729421028</v>
      </c>
      <c r="R9" s="3">
        <f t="shared" si="7"/>
        <v>0.22131039993778859</v>
      </c>
      <c r="S9" s="3">
        <f t="shared" si="8"/>
        <v>0.15895016765660641</v>
      </c>
      <c r="T9" s="3">
        <v>572435.06799999997</v>
      </c>
      <c r="U9" s="3">
        <v>-0.74662893862963298</v>
      </c>
      <c r="V9" s="3">
        <f t="shared" si="9"/>
        <v>2.5416448539590255</v>
      </c>
      <c r="W9" s="3">
        <f t="shared" si="10"/>
        <v>-6.8896654358863261</v>
      </c>
      <c r="X9" s="3">
        <f t="shared" si="0"/>
        <v>-0.44853579953098921</v>
      </c>
      <c r="Y9" s="3">
        <f t="shared" si="1"/>
        <v>3.3164751025652341E-2</v>
      </c>
      <c r="Z9" s="3">
        <f t="shared" si="2"/>
        <v>-1.0444193217135718</v>
      </c>
      <c r="AA9" s="3">
        <f t="shared" si="11"/>
        <v>2.3285082769439303</v>
      </c>
    </row>
    <row r="10" spans="1:28" x14ac:dyDescent="0.3">
      <c r="A10" s="4" t="s">
        <v>32</v>
      </c>
      <c r="B10" s="3">
        <v>12.110898601245552</v>
      </c>
      <c r="C10" s="3">
        <v>2.5828752813320977</v>
      </c>
      <c r="D10" s="3">
        <v>6977498.4285736503</v>
      </c>
      <c r="E10" s="3">
        <v>4132390.4501900403</v>
      </c>
      <c r="F10" s="3">
        <v>2881394.3964197286</v>
      </c>
      <c r="G10" s="35">
        <v>121.22666666666667</v>
      </c>
      <c r="H10" s="35">
        <v>158.87666666666667</v>
      </c>
      <c r="I10" s="35">
        <v>14.700933333333333</v>
      </c>
      <c r="J10" s="35">
        <v>6.6666666666666666E-2</v>
      </c>
      <c r="K10" s="35">
        <v>865039</v>
      </c>
      <c r="L10" s="3">
        <v>-48510.811467329397</v>
      </c>
      <c r="M10" s="3">
        <v>16450359.582764966</v>
      </c>
      <c r="N10" s="3">
        <f t="shared" si="3"/>
        <v>0.42636057961663698</v>
      </c>
      <c r="O10" s="35">
        <f t="shared" si="4"/>
        <v>14.634266666666667</v>
      </c>
      <c r="P10" s="35">
        <f t="shared" si="5"/>
        <v>5.2584807988410233E-2</v>
      </c>
      <c r="Q10" s="3">
        <f t="shared" si="6"/>
        <v>0.42415476655501028</v>
      </c>
      <c r="R10" s="3">
        <f t="shared" si="7"/>
        <v>0.25120365481369439</v>
      </c>
      <c r="S10" s="3">
        <f t="shared" si="8"/>
        <v>0.17515692480294257</v>
      </c>
      <c r="T10" s="3">
        <v>708984.52119999996</v>
      </c>
      <c r="U10" s="3">
        <v>1.7334031329392099</v>
      </c>
      <c r="V10" s="3">
        <f t="shared" si="9"/>
        <v>-10.853068955323698</v>
      </c>
      <c r="W10" s="3">
        <f t="shared" si="10"/>
        <v>-6.6663051087604854</v>
      </c>
      <c r="X10" s="3">
        <f t="shared" si="0"/>
        <v>2.0303228609774253</v>
      </c>
      <c r="Y10" s="3">
        <f t="shared" si="1"/>
        <v>4.3098420896695938E-2</v>
      </c>
      <c r="Z10" s="3">
        <f t="shared" si="2"/>
        <v>-0.9751365276330054</v>
      </c>
      <c r="AA10" s="3">
        <f t="shared" si="11"/>
        <v>-0.48028643442627705</v>
      </c>
    </row>
    <row r="11" spans="1:28" x14ac:dyDescent="0.3">
      <c r="A11" s="4" t="s">
        <v>33</v>
      </c>
      <c r="B11" s="3">
        <v>12.891980921908797</v>
      </c>
      <c r="C11" s="3">
        <v>1.6538704482976341</v>
      </c>
      <c r="D11" s="3">
        <v>7193697.1752564488</v>
      </c>
      <c r="E11" s="3">
        <v>3765683.7435826794</v>
      </c>
      <c r="F11" s="3">
        <v>2758765.9465931873</v>
      </c>
      <c r="G11" s="35">
        <v>111.25333333333333</v>
      </c>
      <c r="H11" s="35">
        <v>160.03333333333333</v>
      </c>
      <c r="I11" s="35">
        <v>13.780166666666666</v>
      </c>
      <c r="J11" s="35">
        <v>8.666666666666667E-2</v>
      </c>
      <c r="K11" s="35">
        <v>971400.60000000009</v>
      </c>
      <c r="L11" s="3">
        <v>-48885.799563058499</v>
      </c>
      <c r="M11" s="3">
        <v>17743632.517037623</v>
      </c>
      <c r="N11" s="3">
        <f t="shared" si="3"/>
        <v>0.36770653832641209</v>
      </c>
      <c r="O11" s="35">
        <f t="shared" si="4"/>
        <v>13.6935</v>
      </c>
      <c r="P11" s="35">
        <f t="shared" si="5"/>
        <v>5.4746433632868075E-2</v>
      </c>
      <c r="Q11" s="3">
        <f t="shared" si="6"/>
        <v>0.40542415248675745</v>
      </c>
      <c r="R11" s="3">
        <f t="shared" si="7"/>
        <v>0.21222732943588807</v>
      </c>
      <c r="S11" s="3">
        <f t="shared" si="8"/>
        <v>0.15547920889052402</v>
      </c>
      <c r="T11" s="3">
        <v>217180.01699999996</v>
      </c>
      <c r="U11" s="3">
        <v>2.9480729485230199</v>
      </c>
      <c r="V11" s="3">
        <f t="shared" si="9"/>
        <v>-12.189037211849611</v>
      </c>
      <c r="W11" s="3">
        <f t="shared" si="10"/>
        <v>-5.8457525858601009</v>
      </c>
      <c r="X11" s="3">
        <f t="shared" si="0"/>
        <v>2.4303968337712938</v>
      </c>
      <c r="Y11" s="3">
        <f t="shared" si="1"/>
        <v>1.223988474690633E-2</v>
      </c>
      <c r="Z11" s="3">
        <f t="shared" si="2"/>
        <v>-0.99584817439709605</v>
      </c>
      <c r="AA11" s="3">
        <f t="shared" si="11"/>
        <v>-0.40974714933767387</v>
      </c>
    </row>
    <row r="12" spans="1:28" x14ac:dyDescent="0.3">
      <c r="A12" s="4" t="s">
        <v>34</v>
      </c>
      <c r="B12" s="3">
        <v>11.252990731920832</v>
      </c>
      <c r="C12" s="3">
        <v>1.9497168982819613</v>
      </c>
      <c r="D12" s="3">
        <v>9003739.9362113308</v>
      </c>
      <c r="E12" s="3">
        <v>3770375.0082591213</v>
      </c>
      <c r="F12" s="3">
        <v>1873888.5193456863</v>
      </c>
      <c r="G12" s="35">
        <v>110.91333333333334</v>
      </c>
      <c r="H12" s="35">
        <v>158.98633333333333</v>
      </c>
      <c r="I12" s="35">
        <v>13.623333333333333</v>
      </c>
      <c r="J12" s="35">
        <v>0.10333333333333333</v>
      </c>
      <c r="K12" s="35">
        <v>1100510</v>
      </c>
      <c r="L12" s="3">
        <v>-49243.882728757999</v>
      </c>
      <c r="M12" s="3">
        <v>18521600.564462766</v>
      </c>
      <c r="N12" s="3">
        <f t="shared" si="3"/>
        <v>0.30473951254700993</v>
      </c>
      <c r="O12" s="35">
        <f t="shared" si="4"/>
        <v>13.52</v>
      </c>
      <c r="P12" s="35">
        <f t="shared" si="5"/>
        <v>5.941765109174954E-2</v>
      </c>
      <c r="Q12" s="3">
        <f t="shared" si="6"/>
        <v>0.4861210511950424</v>
      </c>
      <c r="R12" s="3">
        <f t="shared" si="7"/>
        <v>0.20356637079698756</v>
      </c>
      <c r="S12" s="3">
        <f t="shared" si="8"/>
        <v>0.1011731417500224</v>
      </c>
      <c r="T12" s="3">
        <v>1349528.0240000002</v>
      </c>
      <c r="U12" s="3">
        <v>3.42117428188654</v>
      </c>
      <c r="V12" s="3">
        <f t="shared" si="9"/>
        <v>-0.19041881675126399</v>
      </c>
      <c r="W12" s="3">
        <f t="shared" si="10"/>
        <v>49.026628642711039</v>
      </c>
      <c r="X12" s="3">
        <f t="shared" si="0"/>
        <v>-7.9775320659012262E-3</v>
      </c>
      <c r="Y12" s="3">
        <f t="shared" si="1"/>
        <v>7.2862386773923191E-2</v>
      </c>
      <c r="Z12" s="3">
        <f t="shared" si="2"/>
        <v>-0.9787025211899627</v>
      </c>
      <c r="AA12" s="3">
        <f t="shared" si="11"/>
        <v>122.68236756744369</v>
      </c>
    </row>
    <row r="13" spans="1:28" x14ac:dyDescent="0.3">
      <c r="A13" s="4" t="s">
        <v>35</v>
      </c>
      <c r="B13" s="3">
        <v>11.981084477377024</v>
      </c>
      <c r="C13" s="3">
        <v>1.7595049796895523</v>
      </c>
      <c r="D13" s="3">
        <v>8715647.3497824203</v>
      </c>
      <c r="E13" s="3">
        <v>3470876.9297149498</v>
      </c>
      <c r="F13" s="3">
        <v>2252507.8728852142</v>
      </c>
      <c r="G13" s="35">
        <v>111.48666666666666</v>
      </c>
      <c r="H13" s="35">
        <v>156.90333333333334</v>
      </c>
      <c r="I13" s="35">
        <v>12.436666666666667</v>
      </c>
      <c r="J13" s="35">
        <v>8.666666666666667E-2</v>
      </c>
      <c r="K13" s="35">
        <v>1168288</v>
      </c>
      <c r="L13" s="3">
        <v>-49585.060964428201</v>
      </c>
      <c r="M13" s="3">
        <v>18998342.39790624</v>
      </c>
      <c r="N13" s="3">
        <f t="shared" si="3"/>
        <v>0.30125706141768049</v>
      </c>
      <c r="O13" s="35">
        <f t="shared" si="4"/>
        <v>12.350000000000001</v>
      </c>
      <c r="P13" s="35">
        <f t="shared" si="5"/>
        <v>6.1494206996119523E-2</v>
      </c>
      <c r="Q13" s="3">
        <f t="shared" si="6"/>
        <v>0.45875830465835538</v>
      </c>
      <c r="R13" s="3">
        <f t="shared" si="7"/>
        <v>0.18269367174356571</v>
      </c>
      <c r="S13" s="3">
        <f t="shared" si="8"/>
        <v>0.1185633896741148</v>
      </c>
      <c r="T13" s="3">
        <v>710894.22750000004</v>
      </c>
      <c r="U13" s="3">
        <v>5.48650592170317</v>
      </c>
      <c r="V13" s="3">
        <f t="shared" si="9"/>
        <v>6.0628945658735649</v>
      </c>
      <c r="W13" s="3">
        <f t="shared" si="10"/>
        <v>-15.421605266207314</v>
      </c>
      <c r="X13" s="3">
        <f t="shared" si="0"/>
        <v>-0.56890179553701026</v>
      </c>
      <c r="Y13" s="3">
        <f t="shared" si="1"/>
        <v>3.7418750152557828E-2</v>
      </c>
      <c r="Z13" s="3">
        <f t="shared" si="2"/>
        <v>-0.99317985787556717</v>
      </c>
      <c r="AA13" s="3">
        <f t="shared" si="11"/>
        <v>1.7457843614961051</v>
      </c>
    </row>
    <row r="14" spans="1:28" x14ac:dyDescent="0.3">
      <c r="A14" s="4" t="s">
        <v>36</v>
      </c>
      <c r="B14" s="3">
        <v>8.5932798883678601</v>
      </c>
      <c r="C14" s="3">
        <v>1.5187472411246183</v>
      </c>
      <c r="D14" s="3">
        <v>9368368.1405757498</v>
      </c>
      <c r="E14" s="3">
        <v>3603486.8393311249</v>
      </c>
      <c r="F14" s="3">
        <v>2175285.6377952779</v>
      </c>
      <c r="G14" s="35">
        <v>115.61333333333334</v>
      </c>
      <c r="H14" s="35">
        <v>157.72666666666666</v>
      </c>
      <c r="I14" s="35">
        <v>10.412116638242546</v>
      </c>
      <c r="J14" s="35">
        <v>8.666666666666667E-2</v>
      </c>
      <c r="K14" s="35">
        <v>955574</v>
      </c>
      <c r="L14" s="3">
        <v>-49909.334270068903</v>
      </c>
      <c r="M14" s="3">
        <v>18295631.906368565</v>
      </c>
      <c r="N14" s="3">
        <f t="shared" si="3"/>
        <v>0.31585530943672174</v>
      </c>
      <c r="O14" s="35">
        <f t="shared" si="4"/>
        <v>10.32544997157588</v>
      </c>
      <c r="P14" s="35">
        <f t="shared" si="5"/>
        <v>5.2229625349391309E-2</v>
      </c>
      <c r="Q14" s="3">
        <f t="shared" si="6"/>
        <v>0.51205490952814237</v>
      </c>
      <c r="R14" s="3">
        <f t="shared" si="7"/>
        <v>0.19695886197168078</v>
      </c>
      <c r="S14" s="3">
        <f t="shared" si="8"/>
        <v>0.11889644746504099</v>
      </c>
      <c r="T14" s="3">
        <v>1039733.9898</v>
      </c>
      <c r="U14" s="3">
        <v>3.5338009931705798</v>
      </c>
      <c r="V14" s="3">
        <f t="shared" si="9"/>
        <v>7.2810369634448593</v>
      </c>
      <c r="W14" s="3">
        <f t="shared" si="10"/>
        <v>-6.5332988056425654</v>
      </c>
      <c r="X14" s="3">
        <f t="shared" si="0"/>
        <v>-1.601086109461169</v>
      </c>
      <c r="Y14" s="3">
        <f t="shared" si="1"/>
        <v>5.682962988767154E-2</v>
      </c>
      <c r="Z14" s="3">
        <f t="shared" si="2"/>
        <v>-0.98391827100691287</v>
      </c>
      <c r="AA14" s="3">
        <f t="shared" si="11"/>
        <v>0.61453176390246844</v>
      </c>
    </row>
    <row r="15" spans="1:28" x14ac:dyDescent="0.3">
      <c r="A15" s="4" t="s">
        <v>37</v>
      </c>
      <c r="B15" s="3">
        <v>8.353156270755477</v>
      </c>
      <c r="C15" s="3">
        <v>1.7157935271568725</v>
      </c>
      <c r="D15" s="3">
        <v>8937814.8345488477</v>
      </c>
      <c r="E15" s="3">
        <v>4387232.2206670046</v>
      </c>
      <c r="F15" s="3">
        <v>2529410.4791232366</v>
      </c>
      <c r="G15" s="35">
        <v>105.87</v>
      </c>
      <c r="H15" s="35">
        <v>159.59333333333333</v>
      </c>
      <c r="I15" s="35">
        <v>10.88299500059509</v>
      </c>
      <c r="J15" s="35">
        <v>5.000000000000001E-2</v>
      </c>
      <c r="K15" s="35">
        <v>1079066</v>
      </c>
      <c r="L15" s="3">
        <v>-50248.5074625989</v>
      </c>
      <c r="M15" s="3">
        <v>19931015.710431986</v>
      </c>
      <c r="N15" s="3">
        <f t="shared" si="3"/>
        <v>0.34702911282991156</v>
      </c>
      <c r="O15" s="35">
        <f t="shared" si="4"/>
        <v>10.832995000595089</v>
      </c>
      <c r="P15" s="35">
        <f t="shared" si="5"/>
        <v>5.4140040611939909E-2</v>
      </c>
      <c r="Q15" s="3">
        <f t="shared" si="6"/>
        <v>0.4484374988411029</v>
      </c>
      <c r="R15" s="3">
        <f t="shared" si="7"/>
        <v>0.22012085507366827</v>
      </c>
      <c r="S15" s="3">
        <f t="shared" si="8"/>
        <v>0.12690825775624329</v>
      </c>
      <c r="T15" s="3">
        <v>747138.87</v>
      </c>
      <c r="U15" s="3">
        <v>4.3424167251248198</v>
      </c>
      <c r="V15" s="3">
        <f t="shared" si="9"/>
        <v>18.377668237724432</v>
      </c>
      <c r="W15" s="3">
        <f t="shared" si="10"/>
        <v>13.755565632733761</v>
      </c>
      <c r="X15" s="3">
        <f t="shared" si="0"/>
        <v>2.4989754788527279</v>
      </c>
      <c r="Y15" s="3">
        <f t="shared" si="1"/>
        <v>3.7486241587223482E-2</v>
      </c>
      <c r="Z15" s="3">
        <f t="shared" si="2"/>
        <v>-0.991367424187934</v>
      </c>
      <c r="AA15" s="3">
        <f t="shared" si="11"/>
        <v>-0.39670954460228147</v>
      </c>
    </row>
    <row r="16" spans="1:28" x14ac:dyDescent="0.3">
      <c r="A16" s="4" t="s">
        <v>38</v>
      </c>
      <c r="B16" s="3">
        <v>7.951913585277822</v>
      </c>
      <c r="C16" s="3">
        <v>1.0947341081747997</v>
      </c>
      <c r="D16" s="3">
        <v>8549975.6703656297</v>
      </c>
      <c r="E16" s="3">
        <v>3714476.4635730903</v>
      </c>
      <c r="F16" s="3">
        <v>2414638.2333330368</v>
      </c>
      <c r="G16" s="35">
        <v>110.40333333333335</v>
      </c>
      <c r="H16" s="35">
        <v>161.35000000000002</v>
      </c>
      <c r="I16" s="35">
        <v>11.257332749134028</v>
      </c>
      <c r="J16" s="35">
        <v>3.3333333333333333E-2</v>
      </c>
      <c r="K16" s="35">
        <v>1139855.7</v>
      </c>
      <c r="L16" s="3">
        <v>-50602.580542018099</v>
      </c>
      <c r="M16" s="3">
        <v>20464395.985439461</v>
      </c>
      <c r="N16" s="3">
        <f t="shared" si="3"/>
        <v>0.29950137308069236</v>
      </c>
      <c r="O16" s="35">
        <f t="shared" si="4"/>
        <v>11.223999415800694</v>
      </c>
      <c r="P16" s="35">
        <f t="shared" si="5"/>
        <v>5.5699454839078275E-2</v>
      </c>
      <c r="Q16" s="3">
        <f t="shared" si="6"/>
        <v>0.41779760694862378</v>
      </c>
      <c r="R16" s="3">
        <f t="shared" si="7"/>
        <v>0.18150921562580993</v>
      </c>
      <c r="S16" s="3">
        <f t="shared" si="8"/>
        <v>0.11799215745488244</v>
      </c>
      <c r="T16" s="3">
        <v>590282.72100000002</v>
      </c>
      <c r="U16" s="3">
        <v>2.7335548031275598</v>
      </c>
      <c r="V16" s="3">
        <f t="shared" si="9"/>
        <v>-13.931317351491625</v>
      </c>
      <c r="W16" s="3">
        <f t="shared" si="10"/>
        <v>-4.1223318655900076</v>
      </c>
      <c r="X16" s="3">
        <f t="shared" si="0"/>
        <v>4.1837912875217551</v>
      </c>
      <c r="Y16" s="3">
        <f t="shared" si="1"/>
        <v>2.8844375442108806E-2</v>
      </c>
      <c r="Z16" s="3">
        <f t="shared" si="2"/>
        <v>-0.98944803469493026</v>
      </c>
      <c r="AA16" s="3">
        <f t="shared" si="11"/>
        <v>-0.236495553123307</v>
      </c>
    </row>
    <row r="17" spans="1:27" x14ac:dyDescent="0.3">
      <c r="A17" s="4" t="s">
        <v>39</v>
      </c>
      <c r="B17" s="3">
        <v>7.9568807847335847</v>
      </c>
      <c r="C17" s="3">
        <v>1.5128383667573297</v>
      </c>
      <c r="D17" s="3">
        <v>8262175.8794283401</v>
      </c>
      <c r="E17" s="3">
        <v>3556818.085684401</v>
      </c>
      <c r="F17" s="3">
        <v>2320090.356985481</v>
      </c>
      <c r="G17" s="35">
        <v>112.06</v>
      </c>
      <c r="H17" s="35">
        <v>159.04999999999998</v>
      </c>
      <c r="I17" s="35">
        <v>10.856</v>
      </c>
      <c r="J17" s="35">
        <v>6.3333333333333339E-2</v>
      </c>
      <c r="K17" s="35">
        <v>1341189.5</v>
      </c>
      <c r="L17" s="3">
        <v>-50971.553508326702</v>
      </c>
      <c r="M17" s="3">
        <v>21401519.777886093</v>
      </c>
      <c r="N17" s="3">
        <f t="shared" si="3"/>
        <v>0.27460238822583122</v>
      </c>
      <c r="O17" s="35">
        <f t="shared" si="4"/>
        <v>10.792666666666667</v>
      </c>
      <c r="P17" s="35">
        <f t="shared" si="5"/>
        <v>6.2667956010574233E-2</v>
      </c>
      <c r="Q17" s="3">
        <f t="shared" si="6"/>
        <v>0.38605556825761211</v>
      </c>
      <c r="R17" s="3">
        <f t="shared" si="7"/>
        <v>0.16619464984723253</v>
      </c>
      <c r="S17" s="3">
        <f t="shared" si="8"/>
        <v>0.10840773837859868</v>
      </c>
      <c r="T17" s="3">
        <v>851376.35700000008</v>
      </c>
      <c r="U17" s="3">
        <v>3.6002201789796602</v>
      </c>
      <c r="V17" s="3">
        <f t="shared" si="9"/>
        <v>2.9775603784163818</v>
      </c>
      <c r="W17" s="3">
        <f t="shared" si="10"/>
        <v>2.7468872865013227</v>
      </c>
      <c r="X17" s="3">
        <f t="shared" si="0"/>
        <v>2.6130784437305525</v>
      </c>
      <c r="Y17" s="3">
        <f t="shared" si="1"/>
        <v>3.9781116754134253E-2</v>
      </c>
      <c r="Z17" s="3">
        <f t="shared" si="2"/>
        <v>-0.98895036559530403</v>
      </c>
      <c r="AA17" s="3">
        <f t="shared" si="11"/>
        <v>-0.37846179779564232</v>
      </c>
    </row>
    <row r="18" spans="1:27" x14ac:dyDescent="0.3">
      <c r="A18" s="4" t="s">
        <v>40</v>
      </c>
      <c r="B18" s="3">
        <v>7.7833736632669996</v>
      </c>
      <c r="C18" s="3">
        <v>1.6126949139408042</v>
      </c>
      <c r="D18" s="3">
        <v>6359694.3684645109</v>
      </c>
      <c r="E18" s="3">
        <v>3458491.9278762001</v>
      </c>
      <c r="F18" s="3">
        <v>2450647.604646848</v>
      </c>
      <c r="G18" s="35">
        <v>110.16333333333334</v>
      </c>
      <c r="H18" s="35">
        <v>164</v>
      </c>
      <c r="I18" s="35">
        <v>11.515296615397142</v>
      </c>
      <c r="J18" s="35">
        <v>4.6666666666666669E-2</v>
      </c>
      <c r="K18" s="35">
        <v>1008000</v>
      </c>
      <c r="L18" s="3">
        <v>-51355.426361524602</v>
      </c>
      <c r="M18" s="3">
        <v>20169778.043427404</v>
      </c>
      <c r="N18" s="3">
        <f t="shared" si="3"/>
        <v>0.29296998310046457</v>
      </c>
      <c r="O18" s="35">
        <f t="shared" si="4"/>
        <v>11.468629948730475</v>
      </c>
      <c r="P18" s="35">
        <f t="shared" si="5"/>
        <v>4.997576065684424E-2</v>
      </c>
      <c r="Q18" s="3">
        <f t="shared" si="6"/>
        <v>0.31530809881851446</v>
      </c>
      <c r="R18" s="3">
        <f t="shared" si="7"/>
        <v>0.17146901271941348</v>
      </c>
      <c r="S18" s="3">
        <f t="shared" si="8"/>
        <v>0.12150097038105111</v>
      </c>
      <c r="T18" s="3">
        <v>522947.74947725004</v>
      </c>
      <c r="U18" s="3">
        <v>2.2170587942925102</v>
      </c>
      <c r="V18" s="3">
        <f t="shared" si="9"/>
        <v>-0.88825137789589359</v>
      </c>
      <c r="W18" s="3">
        <f t="shared" si="10"/>
        <v>1.8081088064261159</v>
      </c>
      <c r="X18" s="3">
        <f t="shared" si="0"/>
        <v>-1.5512148409176394</v>
      </c>
      <c r="Y18" s="3">
        <f t="shared" si="1"/>
        <v>2.592729321816507E-2</v>
      </c>
      <c r="Z18" s="3">
        <f t="shared" si="2"/>
        <v>-0.98830554548895544</v>
      </c>
      <c r="AA18" s="3">
        <f t="shared" si="11"/>
        <v>0.63711712873009363</v>
      </c>
    </row>
    <row r="19" spans="1:27" x14ac:dyDescent="0.3">
      <c r="A19" s="4" t="s">
        <v>41</v>
      </c>
      <c r="B19" s="3">
        <v>8.1666705518737643</v>
      </c>
      <c r="C19" s="3">
        <v>2.0589816945944195</v>
      </c>
      <c r="D19" s="3">
        <v>7446595.8735921588</v>
      </c>
      <c r="E19" s="3">
        <v>3529613.7567036599</v>
      </c>
      <c r="F19" s="3">
        <v>2768337.851028434</v>
      </c>
      <c r="G19" s="35">
        <v>112.30333333333333</v>
      </c>
      <c r="H19" s="35">
        <v>162.10333333333332</v>
      </c>
      <c r="I19" s="35">
        <v>10.456918176100345</v>
      </c>
      <c r="J19" s="35">
        <v>3.3333333333333333E-2</v>
      </c>
      <c r="K19" s="35">
        <v>869808</v>
      </c>
      <c r="L19" s="3">
        <v>-51808.150051135701</v>
      </c>
      <c r="M19" s="3">
        <v>21734829.862436045</v>
      </c>
      <c r="N19" s="3">
        <f t="shared" si="3"/>
        <v>0.2897630967250745</v>
      </c>
      <c r="O19" s="35">
        <f t="shared" si="4"/>
        <v>10.423584842767012</v>
      </c>
      <c r="P19" s="35">
        <f t="shared" si="5"/>
        <v>4.0019084828599241E-2</v>
      </c>
      <c r="Q19" s="3">
        <f t="shared" si="6"/>
        <v>0.34261118769841348</v>
      </c>
      <c r="R19" s="3">
        <f t="shared" si="7"/>
        <v>0.1623943586880261</v>
      </c>
      <c r="S19" s="3">
        <f t="shared" si="8"/>
        <v>0.12736873803704843</v>
      </c>
      <c r="T19" s="3">
        <v>-42712.716216768356</v>
      </c>
      <c r="U19" s="3">
        <v>1.32415528232619</v>
      </c>
      <c r="V19" s="3">
        <f t="shared" si="9"/>
        <v>-1.7781524216124425</v>
      </c>
      <c r="W19" s="3">
        <f t="shared" si="10"/>
        <v>-11.20923185342145</v>
      </c>
      <c r="X19" s="3">
        <f t="shared" si="0"/>
        <v>0.18569009444790485</v>
      </c>
      <c r="Y19" s="3">
        <f t="shared" si="1"/>
        <v>-1.9651737090699778E-3</v>
      </c>
      <c r="Z19" s="3">
        <f t="shared" si="2"/>
        <v>-1.0014840961141791</v>
      </c>
      <c r="AA19" s="3">
        <f t="shared" si="11"/>
        <v>-5.3933092074286408</v>
      </c>
    </row>
    <row r="20" spans="1:27" x14ac:dyDescent="0.3">
      <c r="A20" s="4" t="s">
        <v>42</v>
      </c>
      <c r="B20" s="3">
        <v>8.3167200554472771</v>
      </c>
      <c r="C20" s="3">
        <v>1.6840509711232077</v>
      </c>
      <c r="D20" s="3">
        <v>7371064.9457661798</v>
      </c>
      <c r="E20" s="3">
        <v>3304846.6393537899</v>
      </c>
      <c r="F20" s="3">
        <v>2344193.0577351386</v>
      </c>
      <c r="G20" s="35">
        <v>103.40999999999998</v>
      </c>
      <c r="H20" s="35">
        <v>162.66666666666666</v>
      </c>
      <c r="I20" s="35">
        <v>9.86</v>
      </c>
      <c r="J20" s="35">
        <v>2.6666666666666668E-2</v>
      </c>
      <c r="K20" s="35">
        <v>1152477</v>
      </c>
      <c r="L20" s="3">
        <v>-52329.724577159897</v>
      </c>
      <c r="M20" s="3">
        <v>22933144.012973592</v>
      </c>
      <c r="N20" s="3">
        <f t="shared" si="3"/>
        <v>0.24632643888222175</v>
      </c>
      <c r="O20" s="35">
        <f t="shared" si="4"/>
        <v>9.8333333333333321</v>
      </c>
      <c r="P20" s="35">
        <f t="shared" si="5"/>
        <v>5.0253772415506048E-2</v>
      </c>
      <c r="Q20" s="3">
        <f t="shared" si="6"/>
        <v>0.32141536902206991</v>
      </c>
      <c r="R20" s="3">
        <f t="shared" si="7"/>
        <v>0.14410787450182116</v>
      </c>
      <c r="S20" s="3">
        <f t="shared" si="8"/>
        <v>0.10221856438040056</v>
      </c>
      <c r="T20" s="3">
        <v>188628.06020999255</v>
      </c>
      <c r="U20" s="3">
        <v>0.53193516580195299</v>
      </c>
      <c r="V20" s="3">
        <f t="shared" si="9"/>
        <v>-18.324498076670427</v>
      </c>
      <c r="W20" s="3">
        <f t="shared" si="10"/>
        <v>-44.088116409071446</v>
      </c>
      <c r="X20" s="3">
        <f t="shared" si="0"/>
        <v>0.57296478497159242</v>
      </c>
      <c r="Y20" s="3">
        <f t="shared" si="1"/>
        <v>8.2251286654495825E-3</v>
      </c>
      <c r="Z20" s="3">
        <f t="shared" si="2"/>
        <v>-0.9845373474170499</v>
      </c>
      <c r="AA20" s="3">
        <f t="shared" si="11"/>
        <v>-1.7183208693460337</v>
      </c>
    </row>
    <row r="21" spans="1:27" x14ac:dyDescent="0.3">
      <c r="A21" s="4" t="s">
        <v>43</v>
      </c>
      <c r="B21" s="3">
        <v>7.9782970487276117</v>
      </c>
      <c r="C21" s="3">
        <v>0.65312139196231911</v>
      </c>
      <c r="D21" s="3">
        <v>6744385.3464613203</v>
      </c>
      <c r="E21" s="3">
        <v>2667540.910738688</v>
      </c>
      <c r="F21" s="3">
        <v>2975602.0629369924</v>
      </c>
      <c r="G21" s="35">
        <v>75.733333333333334</v>
      </c>
      <c r="H21" s="35">
        <v>174.11666666666667</v>
      </c>
      <c r="I21" s="35">
        <v>10.152538480823161</v>
      </c>
      <c r="J21" s="35">
        <v>2.3333333333333334E-2</v>
      </c>
      <c r="K21" s="35">
        <v>1093130</v>
      </c>
      <c r="L21" s="3">
        <v>-52920.149939597301</v>
      </c>
      <c r="M21" s="3">
        <v>24205863.337353207</v>
      </c>
      <c r="N21" s="3">
        <f t="shared" si="3"/>
        <v>0.23313124159333251</v>
      </c>
      <c r="O21" s="35">
        <f t="shared" si="4"/>
        <v>10.129205147489827</v>
      </c>
      <c r="P21" s="35">
        <f t="shared" si="5"/>
        <v>4.515971955906814E-2</v>
      </c>
      <c r="Q21" s="3">
        <f t="shared" si="6"/>
        <v>0.27862610196818477</v>
      </c>
      <c r="R21" s="3">
        <f t="shared" si="7"/>
        <v>0.11020226271468203</v>
      </c>
      <c r="S21" s="3">
        <f t="shared" si="8"/>
        <v>0.12292897887865048</v>
      </c>
      <c r="T21" s="3">
        <v>-553391.16608349246</v>
      </c>
      <c r="U21" s="3">
        <v>0.95560705388294598</v>
      </c>
      <c r="V21" s="3">
        <f t="shared" si="9"/>
        <v>-2.7396153566322696</v>
      </c>
      <c r="W21" s="3">
        <f t="shared" si="10"/>
        <v>3.8265771751459012</v>
      </c>
      <c r="X21" s="3">
        <f t="shared" si="0"/>
        <v>-0.86889036585040402</v>
      </c>
      <c r="Y21" s="3">
        <f t="shared" si="1"/>
        <v>-2.2861864432223267E-2</v>
      </c>
      <c r="Z21" s="3">
        <f t="shared" si="2"/>
        <v>-1.0239239176179455</v>
      </c>
      <c r="AA21" s="3">
        <f t="shared" si="11"/>
        <v>1.1784270580740142</v>
      </c>
    </row>
    <row r="22" spans="1:27" x14ac:dyDescent="0.3">
      <c r="A22" s="4" t="s">
        <v>44</v>
      </c>
      <c r="B22" s="3">
        <v>8.493597302511759</v>
      </c>
      <c r="C22" s="3">
        <v>-2.2031284423873476E-2</v>
      </c>
      <c r="D22" s="3">
        <v>6225849.6583598591</v>
      </c>
      <c r="E22" s="3">
        <v>2192873.788929896</v>
      </c>
      <c r="F22" s="3">
        <v>2996415.2917132378</v>
      </c>
      <c r="G22" s="35">
        <v>54.53</v>
      </c>
      <c r="H22" s="35">
        <v>192.4</v>
      </c>
      <c r="I22" s="35">
        <v>10.949999999999998</v>
      </c>
      <c r="J22" s="35">
        <v>2.6666666666666668E-2</v>
      </c>
      <c r="K22" s="35">
        <v>1160534.0000000002</v>
      </c>
      <c r="L22" s="3">
        <v>-53579.426138447801</v>
      </c>
      <c r="M22" s="3">
        <v>21041701.09689983</v>
      </c>
      <c r="N22" s="3">
        <f t="shared" si="3"/>
        <v>0.24661927553983246</v>
      </c>
      <c r="O22" s="35">
        <f t="shared" si="4"/>
        <v>10.92333333333333</v>
      </c>
      <c r="P22" s="35">
        <f t="shared" si="5"/>
        <v>5.5154000841262166E-2</v>
      </c>
      <c r="Q22" s="3">
        <f t="shared" si="6"/>
        <v>0.2958814798142505</v>
      </c>
      <c r="R22" s="3">
        <f t="shared" si="7"/>
        <v>0.10421561350156153</v>
      </c>
      <c r="S22" s="3">
        <f t="shared" si="8"/>
        <v>0.14240366203827093</v>
      </c>
      <c r="T22" s="3">
        <v>-1090874.9788153786</v>
      </c>
      <c r="U22" s="3">
        <v>-1.1299750280763601</v>
      </c>
      <c r="V22" s="3">
        <f t="shared" si="9"/>
        <v>-1.6945837186285853</v>
      </c>
      <c r="W22" s="3">
        <f t="shared" si="10"/>
        <v>6.6611555289828706E-2</v>
      </c>
      <c r="X22" s="3">
        <f t="shared" si="0"/>
        <v>1.3286550457942814</v>
      </c>
      <c r="Y22" s="3">
        <f t="shared" si="1"/>
        <v>-5.1843478518763975E-2</v>
      </c>
      <c r="Z22" s="3">
        <f t="shared" si="2"/>
        <v>-0.95411980156143716</v>
      </c>
      <c r="AA22" s="3">
        <f t="shared" si="11"/>
        <v>-0.71810949319133177</v>
      </c>
    </row>
    <row r="23" spans="1:27" x14ac:dyDescent="0.3">
      <c r="A23" s="4" t="s">
        <v>45</v>
      </c>
      <c r="B23" s="3">
        <v>9.1677192165000747</v>
      </c>
      <c r="C23" s="3">
        <v>0.17957180975505249</v>
      </c>
      <c r="D23" s="3">
        <v>5400500.925963629</v>
      </c>
      <c r="E23" s="3">
        <v>2579927.3276022091</v>
      </c>
      <c r="F23" s="3">
        <v>2791305.4609344704</v>
      </c>
      <c r="G23" s="35">
        <v>61.53</v>
      </c>
      <c r="H23" s="35">
        <v>196.98333333333335</v>
      </c>
      <c r="I23" s="35">
        <v>10.069999999999999</v>
      </c>
      <c r="J23" s="35">
        <v>0.02</v>
      </c>
      <c r="K23" s="35">
        <v>984488</v>
      </c>
      <c r="L23" s="3">
        <v>-54155.6277586781</v>
      </c>
      <c r="M23" s="3">
        <v>22859153.010296125</v>
      </c>
      <c r="N23" s="3">
        <f t="shared" si="3"/>
        <v>0.23497077018196566</v>
      </c>
      <c r="O23" s="35">
        <f t="shared" si="4"/>
        <v>10.049999999999999</v>
      </c>
      <c r="P23" s="35">
        <f t="shared" si="5"/>
        <v>4.3067562457654099E-2</v>
      </c>
      <c r="Q23" s="3">
        <f t="shared" si="6"/>
        <v>0.23625113859341848</v>
      </c>
      <c r="R23" s="3">
        <f t="shared" si="7"/>
        <v>0.11286189503347605</v>
      </c>
      <c r="S23" s="3">
        <f t="shared" si="8"/>
        <v>0.12210887514848963</v>
      </c>
      <c r="T23" s="3">
        <v>-405713.44017791736</v>
      </c>
      <c r="U23" s="3">
        <v>-2.1045316744510401</v>
      </c>
      <c r="V23" s="3">
        <f t="shared" si="9"/>
        <v>7.4093656925352942</v>
      </c>
      <c r="W23" s="3">
        <f t="shared" si="10"/>
        <v>-2.8734794515765092</v>
      </c>
      <c r="X23" s="3">
        <f t="shared" si="0"/>
        <v>-1.7679903132871002</v>
      </c>
      <c r="Y23" s="3">
        <f t="shared" si="1"/>
        <v>-1.7748402138748429E-2</v>
      </c>
      <c r="Z23" s="3">
        <f t="shared" si="2"/>
        <v>-0.99156657875278686</v>
      </c>
      <c r="AA23" s="3">
        <f t="shared" si="11"/>
        <v>0.56084389789966482</v>
      </c>
    </row>
    <row r="24" spans="1:27" x14ac:dyDescent="0.3">
      <c r="A24" s="4" t="s">
        <v>46</v>
      </c>
      <c r="B24" s="3">
        <v>9.394053325296241</v>
      </c>
      <c r="C24" s="3">
        <v>8.8429616341700878E-3</v>
      </c>
      <c r="D24" s="3">
        <v>4547549.6977918101</v>
      </c>
      <c r="E24" s="3">
        <v>2058599.1052457136</v>
      </c>
      <c r="F24" s="3">
        <v>2870192.0220919419</v>
      </c>
      <c r="G24" s="35">
        <v>50.726666666666667</v>
      </c>
      <c r="H24" s="35">
        <v>196.98333333333335</v>
      </c>
      <c r="I24" s="35">
        <v>10.121571731864528</v>
      </c>
      <c r="J24" s="35">
        <v>0.04</v>
      </c>
      <c r="K24" s="35">
        <v>1139529</v>
      </c>
      <c r="L24" s="3">
        <v>-54648.754800288203</v>
      </c>
      <c r="M24" s="3">
        <v>24313636.938568592</v>
      </c>
      <c r="N24" s="3">
        <f t="shared" si="3"/>
        <v>0.20271714757404888</v>
      </c>
      <c r="O24" s="35">
        <f t="shared" si="4"/>
        <v>10.081571731864528</v>
      </c>
      <c r="P24" s="35">
        <f t="shared" si="5"/>
        <v>4.6867895694879411E-2</v>
      </c>
      <c r="Q24" s="3">
        <f t="shared" si="6"/>
        <v>0.18703699941237736</v>
      </c>
      <c r="R24" s="3">
        <f t="shared" si="7"/>
        <v>8.4668497372360152E-2</v>
      </c>
      <c r="S24" s="3">
        <f t="shared" si="8"/>
        <v>0.11804865020168874</v>
      </c>
      <c r="T24" s="3">
        <v>-1121872.7512322678</v>
      </c>
      <c r="U24" s="3">
        <v>-1.5761123270570601</v>
      </c>
      <c r="V24" s="3" t="e">
        <f t="shared" si="9"/>
        <v>#DIV/0!</v>
      </c>
      <c r="W24" s="3" t="e">
        <f t="shared" si="10"/>
        <v>#DIV/0!</v>
      </c>
      <c r="X24" s="3" t="e">
        <f t="shared" si="0"/>
        <v>#DIV/0!</v>
      </c>
      <c r="Y24" s="3">
        <f t="shared" si="1"/>
        <v>-4.6141708624950595E-2</v>
      </c>
      <c r="Z24" s="3">
        <f t="shared" si="2"/>
        <v>-0.97072435267916024</v>
      </c>
      <c r="AA24" s="3" t="e">
        <f t="shared" si="11"/>
        <v>#DIV/0!</v>
      </c>
    </row>
    <row r="25" spans="1:27" x14ac:dyDescent="0.3">
      <c r="A25" s="4" t="s">
        <v>47</v>
      </c>
      <c r="B25" s="3">
        <v>9.5539051117446121</v>
      </c>
      <c r="C25" s="3">
        <v>0.63872475153647912</v>
      </c>
      <c r="D25" s="3">
        <v>5324533.2995915711</v>
      </c>
      <c r="E25" s="3">
        <v>2013758.5890968046</v>
      </c>
      <c r="F25" s="3">
        <v>2418155.5689559858</v>
      </c>
      <c r="G25" s="35">
        <v>43.826666666666675</v>
      </c>
      <c r="H25" s="35">
        <v>197</v>
      </c>
      <c r="I25" s="35">
        <v>6.4344480510621693</v>
      </c>
      <c r="J25" s="35">
        <v>0.12333333333333334</v>
      </c>
      <c r="K25" s="35">
        <v>1482814</v>
      </c>
      <c r="L25" s="3">
        <v>-55058.807263278097</v>
      </c>
      <c r="M25" s="3">
        <v>25930469.406704944</v>
      </c>
      <c r="N25" s="3">
        <f t="shared" si="3"/>
        <v>0.17091530772315341</v>
      </c>
      <c r="O25" s="35">
        <f t="shared" si="4"/>
        <v>6.3111147177288363</v>
      </c>
      <c r="P25" s="35">
        <f t="shared" si="5"/>
        <v>5.718423283215162E-2</v>
      </c>
      <c r="Q25" s="3">
        <f t="shared" si="6"/>
        <v>0.20533887050323837</v>
      </c>
      <c r="R25" s="3">
        <f t="shared" si="7"/>
        <v>7.7659935788748163E-2</v>
      </c>
      <c r="S25" s="3">
        <f t="shared" si="8"/>
        <v>9.3255371934405237E-2</v>
      </c>
      <c r="T25" s="3">
        <v>-396740.95010822703</v>
      </c>
      <c r="U25" s="3">
        <v>-1.42345497057715</v>
      </c>
      <c r="V25" s="3">
        <f t="shared" si="9"/>
        <v>-257.44209205881987</v>
      </c>
      <c r="W25" s="3">
        <f t="shared" si="10"/>
        <v>-1861.4151243194997</v>
      </c>
      <c r="X25" s="3">
        <f t="shared" si="0"/>
        <v>0.11511349364352257</v>
      </c>
      <c r="Y25" s="3">
        <f t="shared" si="1"/>
        <v>-1.5300183883506565E-2</v>
      </c>
      <c r="Z25" s="3">
        <f t="shared" si="2"/>
        <v>-0.9892513748592251</v>
      </c>
      <c r="AA25" s="3">
        <f t="shared" si="11"/>
        <v>-8.5937047304175032</v>
      </c>
    </row>
    <row r="26" spans="1:27" x14ac:dyDescent="0.3">
      <c r="A26" s="4" t="s">
        <v>48</v>
      </c>
      <c r="B26" s="3">
        <v>12.774709778940192</v>
      </c>
      <c r="C26" s="3">
        <v>0.89161609655219465</v>
      </c>
      <c r="D26" s="3">
        <v>4983490.9211532902</v>
      </c>
      <c r="E26" s="3">
        <v>1493762.1305977993</v>
      </c>
      <c r="F26" s="3">
        <v>1822715.8417183559</v>
      </c>
      <c r="G26" s="35">
        <v>33.383333333333333</v>
      </c>
      <c r="H26" s="35">
        <v>197</v>
      </c>
      <c r="I26" s="35">
        <v>4.8527559957097228</v>
      </c>
      <c r="J26" s="35">
        <v>0.28666666666666668</v>
      </c>
      <c r="K26" s="35">
        <v>1082442</v>
      </c>
      <c r="L26" s="3">
        <v>-55385.785147647701</v>
      </c>
      <c r="M26" s="3">
        <v>22235315.286113873</v>
      </c>
      <c r="N26" s="3">
        <f t="shared" si="3"/>
        <v>0.14915362924434544</v>
      </c>
      <c r="O26" s="35">
        <f t="shared" si="4"/>
        <v>4.5660893290430558</v>
      </c>
      <c r="P26" s="35">
        <f t="shared" si="5"/>
        <v>4.8681207622722281E-2</v>
      </c>
      <c r="Q26" s="3">
        <f t="shared" si="6"/>
        <v>0.22412503969599742</v>
      </c>
      <c r="R26" s="3">
        <f t="shared" si="7"/>
        <v>6.7179714403719989E-2</v>
      </c>
      <c r="S26" s="3">
        <f t="shared" si="8"/>
        <v>8.1973914840625453E-2</v>
      </c>
      <c r="T26" s="3">
        <v>340585.96311772102</v>
      </c>
      <c r="U26" s="3">
        <v>-0.14964348561803201</v>
      </c>
      <c r="V26" s="3" t="e">
        <f t="shared" si="9"/>
        <v>#DIV/0!</v>
      </c>
      <c r="W26" s="3" t="e">
        <f t="shared" si="10"/>
        <v>#DIV/0!</v>
      </c>
      <c r="X26" s="3" t="e">
        <f t="shared" si="0"/>
        <v>#DIV/0!</v>
      </c>
      <c r="Y26" s="3">
        <f t="shared" si="1"/>
        <v>1.5317343547200322E-2</v>
      </c>
      <c r="Z26" s="3">
        <f t="shared" si="2"/>
        <v>-1.1023589064631798</v>
      </c>
      <c r="AA26" s="3" t="e">
        <f t="shared" si="11"/>
        <v>#DIV/0!</v>
      </c>
    </row>
    <row r="27" spans="1:27" x14ac:dyDescent="0.3">
      <c r="A27" s="4" t="s">
        <v>49</v>
      </c>
      <c r="B27" s="3">
        <v>16.480162512928985</v>
      </c>
      <c r="C27" s="3">
        <v>1.0792865347959424</v>
      </c>
      <c r="D27" s="3">
        <v>6134287.0932508484</v>
      </c>
      <c r="E27" s="3">
        <v>1919232.6867975481</v>
      </c>
      <c r="F27" s="3">
        <v>2507813.760332359</v>
      </c>
      <c r="G27" s="35">
        <v>69.853084303671153</v>
      </c>
      <c r="H27" s="35">
        <v>468.94844899412863</v>
      </c>
      <c r="I27" s="35">
        <v>7.5916111825419126</v>
      </c>
      <c r="J27" s="35">
        <v>1.887010309278351</v>
      </c>
      <c r="K27" s="35">
        <v>95762791</v>
      </c>
      <c r="L27" s="3">
        <v>-55786.995781839403</v>
      </c>
      <c r="M27" s="3">
        <v>23547466.910876967</v>
      </c>
      <c r="N27" s="3">
        <f t="shared" si="3"/>
        <v>0.18800520938772317</v>
      </c>
      <c r="O27" s="35">
        <f t="shared" si="4"/>
        <v>5.704600873263562</v>
      </c>
      <c r="P27" s="35">
        <f t="shared" si="5"/>
        <v>4.0667979856366445</v>
      </c>
      <c r="Q27" s="3">
        <f t="shared" si="6"/>
        <v>0.26050730282233964</v>
      </c>
      <c r="R27" s="3">
        <f t="shared" si="7"/>
        <v>8.150484695706367E-2</v>
      </c>
      <c r="S27" s="3">
        <f t="shared" si="8"/>
        <v>0.1065003624306595</v>
      </c>
      <c r="T27" s="3">
        <v>-255077.65490521715</v>
      </c>
      <c r="U27" s="3">
        <v>1.5534090022602101</v>
      </c>
      <c r="V27" s="3">
        <f t="shared" si="9"/>
        <v>0.20633253112664385</v>
      </c>
      <c r="W27" s="3">
        <f t="shared" si="10"/>
        <v>0.2722784814854326</v>
      </c>
      <c r="X27" s="3">
        <f t="shared" si="0"/>
        <v>-0.21698756151063078</v>
      </c>
      <c r="Y27" s="3">
        <f t="shared" si="1"/>
        <v>-1.0832488091846199E-2</v>
      </c>
      <c r="Z27" s="3">
        <f t="shared" si="2"/>
        <v>-1.0069733650803394</v>
      </c>
      <c r="AA27" s="3">
        <f t="shared" si="11"/>
        <v>4.6406962595918442</v>
      </c>
    </row>
    <row r="28" spans="1:27" x14ac:dyDescent="0.3">
      <c r="A28" s="4" t="s">
        <v>50</v>
      </c>
      <c r="B28" s="3">
        <v>17.852038545348648</v>
      </c>
      <c r="C28" s="3">
        <v>1.5486446201652182</v>
      </c>
      <c r="D28" s="3">
        <v>6874516.6984927002</v>
      </c>
      <c r="E28" s="3">
        <v>2401657.261796182</v>
      </c>
      <c r="F28" s="3">
        <v>2611248.1581375757</v>
      </c>
      <c r="G28" s="35">
        <v>46.5</v>
      </c>
      <c r="H28" s="35">
        <v>308.08333333333331</v>
      </c>
      <c r="I28" s="35">
        <v>13.757860686762234</v>
      </c>
      <c r="J28" s="35">
        <v>0.29666666666666663</v>
      </c>
      <c r="K28" s="35">
        <v>1344707</v>
      </c>
      <c r="L28" s="3">
        <v>-56262.439165853299</v>
      </c>
      <c r="M28" s="3">
        <v>26537651.011379261</v>
      </c>
      <c r="N28" s="3">
        <f t="shared" si="3"/>
        <v>0.18889785753020263</v>
      </c>
      <c r="O28" s="35">
        <f t="shared" si="4"/>
        <v>13.461194020095567</v>
      </c>
      <c r="P28" s="35">
        <f t="shared" si="5"/>
        <v>5.0671666434357505E-2</v>
      </c>
      <c r="Q28" s="3">
        <f t="shared" si="6"/>
        <v>0.25904767138376072</v>
      </c>
      <c r="R28" s="3">
        <f t="shared" si="7"/>
        <v>9.0499994169278924E-2</v>
      </c>
      <c r="S28" s="3">
        <f t="shared" si="8"/>
        <v>9.8397863360923724E-2</v>
      </c>
      <c r="T28" s="3">
        <v>172609.09285074854</v>
      </c>
      <c r="U28" s="3">
        <v>-0.32710656197368299</v>
      </c>
      <c r="V28" s="3">
        <f t="shared" si="9"/>
        <v>-0.73276550990756828</v>
      </c>
      <c r="W28" s="3">
        <f t="shared" si="10"/>
        <v>-0.12023556196706287</v>
      </c>
      <c r="X28" s="3">
        <f t="shared" si="0"/>
        <v>0.60161484967623668</v>
      </c>
      <c r="Y28" s="3">
        <f t="shared" si="1"/>
        <v>6.5043093971178653E-3</v>
      </c>
      <c r="Z28" s="3">
        <f t="shared" si="2"/>
        <v>-1.0198843745532722</v>
      </c>
      <c r="AA28" s="3">
        <f t="shared" si="11"/>
        <v>-1.6952446820455482</v>
      </c>
    </row>
    <row r="29" spans="1:27" x14ac:dyDescent="0.3">
      <c r="A29" s="4" t="s">
        <v>51</v>
      </c>
      <c r="B29" s="3">
        <v>18.546963778122375</v>
      </c>
      <c r="C29" s="3">
        <v>2.0507989115119862</v>
      </c>
      <c r="D29" s="3">
        <v>7852145.5654359795</v>
      </c>
      <c r="E29" s="3">
        <v>3020959.8264264637</v>
      </c>
      <c r="F29" s="3">
        <v>2538589.1056547631</v>
      </c>
      <c r="G29" s="35">
        <v>49.889999999999993</v>
      </c>
      <c r="H29" s="35">
        <v>305</v>
      </c>
      <c r="I29" s="35">
        <v>13.972207490348266</v>
      </c>
      <c r="J29" s="35">
        <v>0.43</v>
      </c>
      <c r="K29" s="35">
        <v>1485885</v>
      </c>
      <c r="L29" s="3">
        <v>-56812.115299689198</v>
      </c>
      <c r="M29" s="3">
        <v>29169058.993598163</v>
      </c>
      <c r="N29" s="3">
        <f t="shared" si="3"/>
        <v>0.19059747293532509</v>
      </c>
      <c r="O29" s="35">
        <f t="shared" si="4"/>
        <v>13.542207490348266</v>
      </c>
      <c r="P29" s="35">
        <f t="shared" si="5"/>
        <v>5.0940450301331708E-2</v>
      </c>
      <c r="Q29" s="3">
        <f t="shared" si="6"/>
        <v>0.26919433935662163</v>
      </c>
      <c r="R29" s="3">
        <f t="shared" si="7"/>
        <v>0.10356727061676842</v>
      </c>
      <c r="S29" s="3">
        <f t="shared" si="8"/>
        <v>8.7030202318556668E-2</v>
      </c>
      <c r="T29" s="3">
        <v>1195117.0374837974</v>
      </c>
      <c r="U29" s="3">
        <v>1.3733371305550199</v>
      </c>
      <c r="V29" s="3">
        <f t="shared" si="9"/>
        <v>-25.765559360161372</v>
      </c>
      <c r="W29" s="3">
        <f t="shared" si="10"/>
        <v>2.7802849572649433</v>
      </c>
      <c r="X29" s="3">
        <f t="shared" si="0"/>
        <v>-17.222753706889581</v>
      </c>
      <c r="Y29" s="3">
        <f t="shared" si="1"/>
        <v>4.0972080647034038E-2</v>
      </c>
      <c r="Z29" s="3">
        <f t="shared" si="2"/>
        <v>-0.97016604318382071</v>
      </c>
      <c r="AA29" s="3">
        <f t="shared" si="11"/>
        <v>5.633048348103168E-2</v>
      </c>
    </row>
    <row r="30" spans="1:27" x14ac:dyDescent="0.3">
      <c r="A30" s="4" t="s">
        <v>52</v>
      </c>
      <c r="B30" s="3">
        <v>17.255544434665239</v>
      </c>
      <c r="C30" s="3">
        <v>2.44119623655914</v>
      </c>
      <c r="D30" s="3">
        <v>6770733.934566861</v>
      </c>
      <c r="E30" s="3">
        <v>3040642.4504446834</v>
      </c>
      <c r="F30" s="3">
        <v>2551000.7746664099</v>
      </c>
      <c r="G30" s="35">
        <v>51.176666666666669</v>
      </c>
      <c r="H30" s="35">
        <v>305.7</v>
      </c>
      <c r="I30" s="35">
        <v>13.767030121530553</v>
      </c>
      <c r="J30" s="35">
        <v>0.59</v>
      </c>
      <c r="K30" s="35">
        <v>1842545</v>
      </c>
      <c r="L30" s="3">
        <v>-57436.024183347203</v>
      </c>
      <c r="M30" s="3">
        <v>26028356.030762557</v>
      </c>
      <c r="N30" s="3">
        <f t="shared" si="3"/>
        <v>0.21482890500277493</v>
      </c>
      <c r="O30" s="35">
        <f t="shared" si="4"/>
        <v>13.177030121530553</v>
      </c>
      <c r="P30" s="35">
        <f t="shared" si="5"/>
        <v>7.0789910735135228E-2</v>
      </c>
      <c r="Q30" s="3">
        <f t="shared" si="6"/>
        <v>0.26012914248462804</v>
      </c>
      <c r="R30" s="3">
        <f t="shared" si="7"/>
        <v>0.11682038031333941</v>
      </c>
      <c r="S30" s="3">
        <f t="shared" si="8"/>
        <v>9.8008524689435522E-2</v>
      </c>
      <c r="T30" s="3">
        <v>1257791.6553286102</v>
      </c>
      <c r="U30" s="3">
        <v>3.04911712861254</v>
      </c>
      <c r="V30" s="3">
        <f t="shared" si="9"/>
        <v>2.83883300600721</v>
      </c>
      <c r="W30" s="3">
        <f t="shared" si="10"/>
        <v>2.1302941409010563</v>
      </c>
      <c r="X30" s="3">
        <f t="shared" si="0"/>
        <v>2.9936645424664943</v>
      </c>
      <c r="Y30" s="3">
        <f t="shared" si="1"/>
        <v>4.8323899282845355E-2</v>
      </c>
      <c r="Z30" s="3">
        <f t="shared" si="2"/>
        <v>-0.98415151099661613</v>
      </c>
      <c r="AA30" s="3">
        <f t="shared" si="11"/>
        <v>-0.32874475313983215</v>
      </c>
    </row>
    <row r="31" spans="1:27" x14ac:dyDescent="0.3">
      <c r="A31" s="4" t="s">
        <v>53</v>
      </c>
      <c r="B31" s="3">
        <v>16.098397575320561</v>
      </c>
      <c r="C31" s="3">
        <v>1.6405658099591269</v>
      </c>
      <c r="D31" s="3">
        <v>7131122.5007264689</v>
      </c>
      <c r="E31" s="3">
        <v>3300234.7034301464</v>
      </c>
      <c r="F31" s="3">
        <v>2895761.5657755635</v>
      </c>
      <c r="G31" s="35">
        <v>50.31</v>
      </c>
      <c r="H31" s="35">
        <v>376.81013333333334</v>
      </c>
      <c r="I31" s="35">
        <v>13.526170504530549</v>
      </c>
      <c r="J31" s="35">
        <v>0.89</v>
      </c>
      <c r="K31" s="35">
        <v>1303117.0000000002</v>
      </c>
      <c r="L31" s="3">
        <v>-58063.330841583498</v>
      </c>
      <c r="M31" s="3">
        <v>27030250.466464452</v>
      </c>
      <c r="N31" s="3">
        <f t="shared" si="3"/>
        <v>0.2292245229800175</v>
      </c>
      <c r="O31" s="35">
        <f t="shared" si="4"/>
        <v>12.636170504530549</v>
      </c>
      <c r="P31" s="35">
        <f t="shared" si="5"/>
        <v>4.8209579175625281E-2</v>
      </c>
      <c r="Q31" s="3">
        <f t="shared" si="6"/>
        <v>0.263820067430519</v>
      </c>
      <c r="R31" s="3">
        <f t="shared" si="7"/>
        <v>0.12209412219559858</v>
      </c>
      <c r="S31" s="3">
        <f t="shared" si="8"/>
        <v>0.10713040078441893</v>
      </c>
      <c r="T31" s="3">
        <v>815014.02584644232</v>
      </c>
      <c r="U31" s="3">
        <v>2.5941035663840402</v>
      </c>
      <c r="V31" s="3">
        <f t="shared" si="9"/>
        <v>0.36702049704874118</v>
      </c>
      <c r="W31" s="3">
        <f t="shared" si="10"/>
        <v>0.58099343342026477</v>
      </c>
      <c r="X31" s="3">
        <f t="shared" si="0"/>
        <v>-0.99827803853727282</v>
      </c>
      <c r="Y31" s="3">
        <f t="shared" si="1"/>
        <v>3.0151922819124578E-2</v>
      </c>
      <c r="Z31" s="3">
        <f t="shared" si="2"/>
        <v>-0.98837674670747488</v>
      </c>
      <c r="AA31" s="3">
        <f t="shared" si="11"/>
        <v>0.99008162911776987</v>
      </c>
    </row>
    <row r="32" spans="1:27" x14ac:dyDescent="0.3">
      <c r="A32" s="4" t="s">
        <v>54</v>
      </c>
      <c r="B32" s="3">
        <v>15.979000297857311</v>
      </c>
      <c r="C32" s="3">
        <v>2.1805652303711787</v>
      </c>
      <c r="D32" s="3">
        <v>8371369.7510823794</v>
      </c>
      <c r="E32" s="3">
        <v>3658734.5880040522</v>
      </c>
      <c r="F32" s="3">
        <v>2829102.5115991449</v>
      </c>
      <c r="G32" s="35">
        <v>52.48</v>
      </c>
      <c r="H32" s="35">
        <v>362.14983333333333</v>
      </c>
      <c r="I32" s="35">
        <v>13.338234741297553</v>
      </c>
      <c r="J32" s="35">
        <v>1.0366666666666668</v>
      </c>
      <c r="K32" s="35">
        <v>1592500</v>
      </c>
      <c r="L32" s="3">
        <v>-58694.035274398098</v>
      </c>
      <c r="M32" s="3">
        <v>29377674.031033184</v>
      </c>
      <c r="N32" s="3">
        <f t="shared" si="3"/>
        <v>0.22084243608768184</v>
      </c>
      <c r="O32" s="35">
        <f t="shared" si="4"/>
        <v>12.301568074630886</v>
      </c>
      <c r="P32" s="35">
        <f t="shared" si="5"/>
        <v>5.4207831372822722E-2</v>
      </c>
      <c r="Q32" s="3">
        <f t="shared" si="6"/>
        <v>0.28495686017345212</v>
      </c>
      <c r="R32" s="3">
        <f t="shared" si="7"/>
        <v>0.12454132972335176</v>
      </c>
      <c r="S32" s="3">
        <f t="shared" si="8"/>
        <v>9.6301106364330105E-2</v>
      </c>
      <c r="T32" s="3">
        <v>1013760.3712842065</v>
      </c>
      <c r="U32" s="3">
        <v>1.78414478254957</v>
      </c>
      <c r="V32" s="3">
        <f t="shared" si="9"/>
        <v>-2.7920546158856281</v>
      </c>
      <c r="W32" s="3">
        <f t="shared" si="10"/>
        <v>0.59166525096989686</v>
      </c>
      <c r="X32" s="3">
        <f t="shared" si="0"/>
        <v>8.8427997732710661</v>
      </c>
      <c r="Y32" s="3">
        <f t="shared" si="1"/>
        <v>3.4507850084159762E-2</v>
      </c>
      <c r="Z32" s="3">
        <f t="shared" si="2"/>
        <v>-0.98065860437915386</v>
      </c>
      <c r="AA32" s="3">
        <f t="shared" si="11"/>
        <v>-0.11089910769475622</v>
      </c>
    </row>
    <row r="33" spans="1:27" x14ac:dyDescent="0.3">
      <c r="A33" s="4" t="s">
        <v>55</v>
      </c>
      <c r="B33" s="3">
        <v>15.371612592980881</v>
      </c>
      <c r="C33" s="3">
        <v>2.1299307195522532</v>
      </c>
      <c r="D33" s="3">
        <v>10977373.739672391</v>
      </c>
      <c r="E33" s="3">
        <v>3988531.4516906254</v>
      </c>
      <c r="F33" s="3">
        <v>2528980.9945018915</v>
      </c>
      <c r="G33" s="35">
        <v>62.376666666666665</v>
      </c>
      <c r="H33" s="35">
        <v>360.47333333333336</v>
      </c>
      <c r="I33" s="35">
        <v>13.124722913979957</v>
      </c>
      <c r="J33" s="35">
        <v>1.2066666666666668</v>
      </c>
      <c r="K33" s="35">
        <v>1910355.0000000002</v>
      </c>
      <c r="L33" s="3">
        <v>-59328.137481790902</v>
      </c>
      <c r="M33" s="3">
        <v>31275354.079570722</v>
      </c>
      <c r="N33" s="3">
        <f t="shared" si="3"/>
        <v>0.20839132403139765</v>
      </c>
      <c r="O33" s="35">
        <f t="shared" si="4"/>
        <v>11.91805624731329</v>
      </c>
      <c r="P33" s="35">
        <f t="shared" si="5"/>
        <v>6.1081802467837044E-2</v>
      </c>
      <c r="Q33" s="3">
        <f t="shared" si="6"/>
        <v>0.35099118979576599</v>
      </c>
      <c r="R33" s="3">
        <f t="shared" si="7"/>
        <v>0.12752953784449594</v>
      </c>
      <c r="S33" s="3">
        <f t="shared" si="8"/>
        <v>8.0861786186901707E-2</v>
      </c>
      <c r="T33" s="3">
        <v>1617475.0573779147</v>
      </c>
      <c r="U33" s="3">
        <v>3.4167766468854701</v>
      </c>
      <c r="V33" s="3">
        <f t="shared" si="9"/>
        <v>-19.471542062177331</v>
      </c>
      <c r="W33" s="3">
        <f t="shared" si="10"/>
        <v>22.915702780506891</v>
      </c>
      <c r="X33" s="3">
        <f t="shared" si="0"/>
        <v>-1.4012395947421257</v>
      </c>
      <c r="Y33" s="3">
        <f t="shared" si="1"/>
        <v>5.1717242057843262E-2</v>
      </c>
      <c r="Z33" s="3">
        <f t="shared" si="2"/>
        <v>-0.98486373345328682</v>
      </c>
      <c r="AA33" s="3">
        <f t="shared" si="11"/>
        <v>0.70285177292219914</v>
      </c>
    </row>
    <row r="34" spans="1:27" x14ac:dyDescent="0.3">
      <c r="A34" s="4" t="s">
        <v>56</v>
      </c>
      <c r="B34" s="3">
        <v>13.337176276584188</v>
      </c>
      <c r="C34" s="3">
        <v>2.3309497646499366</v>
      </c>
      <c r="D34" s="3">
        <v>10144936.540876148</v>
      </c>
      <c r="E34" s="3">
        <v>4415634.3416102203</v>
      </c>
      <c r="F34" s="3">
        <v>3315468.6932219453</v>
      </c>
      <c r="G34" s="35">
        <v>67.763333333333335</v>
      </c>
      <c r="H34" s="35">
        <v>360.29911212121198</v>
      </c>
      <c r="I34" s="35">
        <v>11.997040762723381</v>
      </c>
      <c r="J34" s="35">
        <v>1.5599999999999998</v>
      </c>
      <c r="K34" s="35">
        <v>2148472</v>
      </c>
      <c r="L34" s="3">
        <v>-59965.637463762003</v>
      </c>
      <c r="M34" s="3">
        <v>28438604.234965336</v>
      </c>
      <c r="N34" s="3">
        <f t="shared" si="3"/>
        <v>0.27185240776784519</v>
      </c>
      <c r="O34" s="35">
        <f t="shared" si="4"/>
        <v>10.437040762723381</v>
      </c>
      <c r="P34" s="35">
        <f t="shared" si="5"/>
        <v>7.5547730199727881E-2</v>
      </c>
      <c r="Q34" s="3">
        <f t="shared" si="6"/>
        <v>0.35673116926051257</v>
      </c>
      <c r="R34" s="3">
        <f t="shared" si="7"/>
        <v>0.15526902463733389</v>
      </c>
      <c r="S34" s="3">
        <f t="shared" si="8"/>
        <v>0.11658338313051131</v>
      </c>
      <c r="T34" s="3">
        <v>814447.7135833106</v>
      </c>
      <c r="U34" s="3">
        <v>3.5813886032862801</v>
      </c>
      <c r="V34" s="3">
        <f t="shared" si="9"/>
        <v>-221.56012451080684</v>
      </c>
      <c r="W34" s="3">
        <f t="shared" si="10"/>
        <v>-643.45544498447236</v>
      </c>
      <c r="X34" s="3">
        <f t="shared" ref="X34:X65" si="12">(V34*R34)/((W34-1)*S34)</f>
        <v>0.45787493928715933</v>
      </c>
      <c r="Y34" s="3">
        <f t="shared" ref="Y34:Y65" si="13">T34/M34</f>
        <v>2.8638807546748201E-2</v>
      </c>
      <c r="Z34" s="3">
        <f t="shared" ref="Z34:Z65" si="14">Y34/U34-1</f>
        <v>-0.99200343477932851</v>
      </c>
      <c r="AA34" s="3">
        <f t="shared" si="11"/>
        <v>-2.166537955372104</v>
      </c>
    </row>
    <row r="35" spans="1:27" x14ac:dyDescent="0.3">
      <c r="A35" s="4" t="s">
        <v>57</v>
      </c>
      <c r="B35" s="3">
        <v>11.230806763418258</v>
      </c>
      <c r="C35" s="3">
        <v>2.8075506935940187</v>
      </c>
      <c r="D35" s="3">
        <v>11823891.54386114</v>
      </c>
      <c r="E35" s="3">
        <v>4814716.9856538922</v>
      </c>
      <c r="F35" s="3">
        <v>2764968.8896188824</v>
      </c>
      <c r="G35" s="35">
        <v>75.149999999999991</v>
      </c>
      <c r="H35" s="35">
        <v>360.84047702589834</v>
      </c>
      <c r="I35" s="35">
        <v>10.511196234764235</v>
      </c>
      <c r="J35" s="35">
        <v>1.8399999999999999</v>
      </c>
      <c r="K35" s="35">
        <v>1576337</v>
      </c>
      <c r="L35" s="3">
        <v>-60664.467014100999</v>
      </c>
      <c r="M35" s="3">
        <v>30699566.802348897</v>
      </c>
      <c r="N35" s="3">
        <f t="shared" si="3"/>
        <v>0.24689878929147741</v>
      </c>
      <c r="O35" s="35">
        <f t="shared" si="4"/>
        <v>8.6711962347642348</v>
      </c>
      <c r="P35" s="35">
        <f t="shared" si="5"/>
        <v>5.1347206628316031E-2</v>
      </c>
      <c r="Q35" s="3">
        <f t="shared" si="6"/>
        <v>0.38514848173546429</v>
      </c>
      <c r="R35" s="3">
        <f t="shared" si="7"/>
        <v>0.15683338519569945</v>
      </c>
      <c r="S35" s="3">
        <f t="shared" si="8"/>
        <v>9.0065404095777929E-2</v>
      </c>
      <c r="T35" s="3">
        <v>1871296.1440744984</v>
      </c>
      <c r="U35" s="3">
        <v>1.7346713980200801</v>
      </c>
      <c r="V35" s="3">
        <f t="shared" ref="V35:V66" si="15">(E35/E34-1)/(H35/H34-1)</f>
        <v>60.150997303561454</v>
      </c>
      <c r="W35" s="3">
        <f t="shared" ref="W35:W66" si="16">(F35/F34-1)/(H35/H34-1)</f>
        <v>-110.5058655917517</v>
      </c>
      <c r="X35" s="3">
        <f t="shared" si="12"/>
        <v>-0.93934609378741918</v>
      </c>
      <c r="Y35" s="3">
        <f t="shared" si="13"/>
        <v>6.0955131911871838E-2</v>
      </c>
      <c r="Z35" s="3">
        <f t="shared" si="14"/>
        <v>-0.96486070388809964</v>
      </c>
      <c r="AA35" s="3">
        <f t="shared" si="11"/>
        <v>1.0271620974094928</v>
      </c>
    </row>
    <row r="36" spans="1:27" x14ac:dyDescent="0.3">
      <c r="A36" s="4" t="s">
        <v>58</v>
      </c>
      <c r="B36" s="3">
        <v>11.284220822458792</v>
      </c>
      <c r="C36" s="3">
        <v>2.3320551058088279</v>
      </c>
      <c r="D36" s="3">
        <v>12918729.699452408</v>
      </c>
      <c r="E36" s="3">
        <v>4949850.3241299689</v>
      </c>
      <c r="F36" s="3">
        <v>4102431.1320953835</v>
      </c>
      <c r="G36" s="35">
        <v>75.88666666666667</v>
      </c>
      <c r="H36" s="35">
        <v>362.47673809523832</v>
      </c>
      <c r="I36" s="35">
        <v>10.545817720024674</v>
      </c>
      <c r="J36" s="35">
        <v>2.0399999999999996</v>
      </c>
      <c r="K36" s="35">
        <v>1868622</v>
      </c>
      <c r="L36" s="3">
        <v>-61424.626132807804</v>
      </c>
      <c r="M36" s="3">
        <v>33368049.138516828</v>
      </c>
      <c r="N36" s="3">
        <f t="shared" si="3"/>
        <v>0.27128590642646472</v>
      </c>
      <c r="O36" s="35">
        <f t="shared" si="4"/>
        <v>8.505817720024675</v>
      </c>
      <c r="P36" s="35">
        <f t="shared" si="5"/>
        <v>5.6000337096214735E-2</v>
      </c>
      <c r="Q36" s="3">
        <f t="shared" si="6"/>
        <v>0.38715867522924147</v>
      </c>
      <c r="R36" s="3">
        <f t="shared" si="7"/>
        <v>0.14834101638912847</v>
      </c>
      <c r="S36" s="3">
        <f t="shared" si="8"/>
        <v>0.12294489003733623</v>
      </c>
      <c r="T36" s="3">
        <v>-250612.51201015193</v>
      </c>
      <c r="U36" s="3">
        <v>3.4407718953348199</v>
      </c>
      <c r="V36" s="3">
        <f t="shared" si="15"/>
        <v>6.1894832638833046</v>
      </c>
      <c r="W36" s="3">
        <f t="shared" si="16"/>
        <v>106.67285825032369</v>
      </c>
      <c r="X36" s="3">
        <f t="shared" si="12"/>
        <v>7.0671076378573075E-2</v>
      </c>
      <c r="Y36" s="3">
        <f t="shared" si="13"/>
        <v>-7.5105533131353862E-3</v>
      </c>
      <c r="Z36" s="3">
        <f t="shared" si="14"/>
        <v>-1.0021828105848338</v>
      </c>
      <c r="AA36" s="3">
        <f t="shared" si="11"/>
        <v>-14.180947311688151</v>
      </c>
    </row>
    <row r="37" spans="1:27" x14ac:dyDescent="0.3">
      <c r="A37" s="4" t="s">
        <v>59</v>
      </c>
      <c r="B37" s="3">
        <v>11.441793242378282</v>
      </c>
      <c r="C37" s="3">
        <v>2.0023809043401064</v>
      </c>
      <c r="D37" s="3">
        <v>11838710.067423828</v>
      </c>
      <c r="E37" s="3">
        <v>4527125.7780595673</v>
      </c>
      <c r="F37" s="3">
        <v>3262244.0301791187</v>
      </c>
      <c r="G37" s="35">
        <v>69.263333333333335</v>
      </c>
      <c r="H37" s="35">
        <v>364.21098387635766</v>
      </c>
      <c r="I37" s="35">
        <v>10.93183860896297</v>
      </c>
      <c r="J37" s="35">
        <v>2.3166666666666669</v>
      </c>
      <c r="K37" s="35">
        <v>1944595</v>
      </c>
      <c r="L37" s="3">
        <v>-62246.114819882401</v>
      </c>
      <c r="M37" s="3">
        <v>35230607.634365544</v>
      </c>
      <c r="N37" s="3">
        <f t="shared" si="3"/>
        <v>0.22109666370444825</v>
      </c>
      <c r="O37" s="35">
        <f t="shared" si="4"/>
        <v>8.6151719422963033</v>
      </c>
      <c r="P37" s="35">
        <f t="shared" si="5"/>
        <v>5.5196181121302978E-2</v>
      </c>
      <c r="Q37" s="3">
        <f t="shared" si="6"/>
        <v>0.33603479651244533</v>
      </c>
      <c r="R37" s="3">
        <f t="shared" si="7"/>
        <v>0.12849979270989359</v>
      </c>
      <c r="S37" s="3">
        <f t="shared" si="8"/>
        <v>9.2596870994554659E-2</v>
      </c>
      <c r="T37" s="3">
        <v>192350.61359519159</v>
      </c>
      <c r="U37" s="3">
        <v>0.25712506180790301</v>
      </c>
      <c r="V37" s="3">
        <f t="shared" si="15"/>
        <v>-17.849863281861257</v>
      </c>
      <c r="W37" s="3">
        <f t="shared" si="16"/>
        <v>-42.805956448767695</v>
      </c>
      <c r="X37" s="3">
        <f t="shared" si="12"/>
        <v>0.56546775208383515</v>
      </c>
      <c r="Y37" s="3">
        <f t="shared" si="13"/>
        <v>5.4597586164697315E-3</v>
      </c>
      <c r="Z37" s="3">
        <f t="shared" si="14"/>
        <v>-0.97876613591035833</v>
      </c>
      <c r="AA37" s="3">
        <f t="shared" si="11"/>
        <v>-1.730896469875524</v>
      </c>
    </row>
    <row r="38" spans="1:27" x14ac:dyDescent="0.3">
      <c r="A38" s="4" t="s">
        <v>60</v>
      </c>
      <c r="B38" s="3">
        <v>11.251149569729819</v>
      </c>
      <c r="C38" s="3">
        <v>1.8831863513063984</v>
      </c>
      <c r="D38" s="3">
        <v>10022581.116343809</v>
      </c>
      <c r="E38" s="3">
        <v>4661596.2078300826</v>
      </c>
      <c r="F38" s="3">
        <v>4775918.0580584966</v>
      </c>
      <c r="G38" s="35">
        <v>64.203333333333333</v>
      </c>
      <c r="H38" s="35">
        <v>362.06479797979802</v>
      </c>
      <c r="I38" s="35">
        <v>10.822253635030458</v>
      </c>
      <c r="J38" s="35">
        <v>2.3866666666666667</v>
      </c>
      <c r="K38" s="35">
        <v>2439623</v>
      </c>
      <c r="L38" s="3">
        <v>-63128.9330753248</v>
      </c>
      <c r="M38" s="3">
        <v>31824349.667097222</v>
      </c>
      <c r="N38" s="3">
        <f t="shared" si="3"/>
        <v>0.29655010596008818</v>
      </c>
      <c r="O38" s="35">
        <f t="shared" si="4"/>
        <v>8.4355869683637916</v>
      </c>
      <c r="P38" s="35">
        <f t="shared" si="5"/>
        <v>7.6659005620538859E-2</v>
      </c>
      <c r="Q38" s="3">
        <f t="shared" si="6"/>
        <v>0.3149343575339742</v>
      </c>
      <c r="R38" s="3">
        <f t="shared" si="7"/>
        <v>0.14647891493756574</v>
      </c>
      <c r="S38" s="3">
        <f t="shared" si="8"/>
        <v>0.15007119102252248</v>
      </c>
      <c r="T38" s="3">
        <v>-690845.38520226418</v>
      </c>
      <c r="U38" s="3">
        <v>1.03968750761395</v>
      </c>
      <c r="V38" s="3">
        <f t="shared" si="15"/>
        <v>-5.0406893647724269</v>
      </c>
      <c r="W38" s="3">
        <f t="shared" si="16"/>
        <v>-78.741125227498898</v>
      </c>
      <c r="X38" s="3">
        <f t="shared" si="12"/>
        <v>6.1700027820644356E-2</v>
      </c>
      <c r="Y38" s="3">
        <f t="shared" si="13"/>
        <v>-2.1708075496559797E-2</v>
      </c>
      <c r="Z38" s="3">
        <f t="shared" si="14"/>
        <v>-1.0208794232282152</v>
      </c>
      <c r="AA38" s="3">
        <f t="shared" si="11"/>
        <v>-16.545850290307921</v>
      </c>
    </row>
    <row r="39" spans="1:27" x14ac:dyDescent="0.3">
      <c r="A39" s="4" t="s">
        <v>61</v>
      </c>
      <c r="B39" s="3">
        <v>11.217315895871891</v>
      </c>
      <c r="C39" s="3">
        <v>1.671194894390049</v>
      </c>
      <c r="D39" s="3">
        <v>9936479.6743091606</v>
      </c>
      <c r="E39" s="3">
        <v>5005424.3972594207</v>
      </c>
      <c r="F39" s="3">
        <v>5114241.477299857</v>
      </c>
      <c r="G39" s="35">
        <v>71.15666666666668</v>
      </c>
      <c r="H39" s="35">
        <v>360.58984500466835</v>
      </c>
      <c r="I39" s="35">
        <v>10.05720996265836</v>
      </c>
      <c r="J39" s="35">
        <v>2.3000000000000003</v>
      </c>
      <c r="K39" s="35">
        <v>2108780</v>
      </c>
      <c r="L39" s="3">
        <v>-63516.106004491099</v>
      </c>
      <c r="M39" s="3">
        <v>35001877.949202925</v>
      </c>
      <c r="N39" s="3">
        <f t="shared" si="3"/>
        <v>0.28911779788631958</v>
      </c>
      <c r="O39" s="35">
        <f t="shared" si="4"/>
        <v>7.7572099626583597</v>
      </c>
      <c r="P39" s="35">
        <f t="shared" si="5"/>
        <v>6.0247624514901829E-2</v>
      </c>
      <c r="Q39" s="3">
        <f t="shared" si="6"/>
        <v>0.28388418726359904</v>
      </c>
      <c r="R39" s="3">
        <f t="shared" si="7"/>
        <v>0.14300445263318809</v>
      </c>
      <c r="S39" s="3">
        <f t="shared" si="8"/>
        <v>0.14611334525313149</v>
      </c>
      <c r="T39" s="3">
        <v>-1366731.8416762576</v>
      </c>
      <c r="U39" s="3">
        <v>-0.56444851381754901</v>
      </c>
      <c r="V39" s="3">
        <f t="shared" si="15"/>
        <v>-18.105684842805321</v>
      </c>
      <c r="W39" s="3">
        <f t="shared" si="16"/>
        <v>-17.389348949905301</v>
      </c>
      <c r="X39" s="3">
        <f t="shared" si="12"/>
        <v>0.96362548806517645</v>
      </c>
      <c r="Y39" s="3">
        <f t="shared" si="13"/>
        <v>-3.9047386076248553E-2</v>
      </c>
      <c r="Z39" s="3">
        <f t="shared" si="14"/>
        <v>-0.93082205884083502</v>
      </c>
      <c r="AA39" s="3">
        <f t="shared" si="11"/>
        <v>-0.9659583213285422</v>
      </c>
    </row>
    <row r="40" spans="1:27" x14ac:dyDescent="0.3">
      <c r="A40" s="4" t="s">
        <v>62</v>
      </c>
      <c r="B40" s="3">
        <v>11.24375477733328</v>
      </c>
      <c r="C40" s="3">
        <v>1.6844977040391562</v>
      </c>
      <c r="D40" s="3">
        <v>5397548.4907874092</v>
      </c>
      <c r="E40" s="3">
        <v>5420184.1585046425</v>
      </c>
      <c r="F40" s="3">
        <v>4873363.1802489534</v>
      </c>
      <c r="G40" s="35">
        <v>64.186666666666667</v>
      </c>
      <c r="H40" s="35">
        <v>362.17270979986193</v>
      </c>
      <c r="I40" s="35">
        <v>10.635398467070607</v>
      </c>
      <c r="J40" s="35">
        <v>1.9799999999999998</v>
      </c>
      <c r="K40" s="35">
        <v>2349655</v>
      </c>
      <c r="L40" s="3">
        <v>-63407.6336073813</v>
      </c>
      <c r="M40" s="3">
        <v>37806924.413791336</v>
      </c>
      <c r="N40" s="3">
        <f t="shared" si="3"/>
        <v>0.2722661919306687</v>
      </c>
      <c r="O40" s="35">
        <f t="shared" si="4"/>
        <v>8.6553984670706061</v>
      </c>
      <c r="P40" s="35">
        <f t="shared" si="5"/>
        <v>6.2148800422995663E-2</v>
      </c>
      <c r="Q40" s="3">
        <f t="shared" si="6"/>
        <v>0.14276613542302513</v>
      </c>
      <c r="R40" s="3">
        <f t="shared" si="7"/>
        <v>0.14336485293491499</v>
      </c>
      <c r="S40" s="3">
        <f t="shared" si="8"/>
        <v>0.12890133899575368</v>
      </c>
      <c r="T40" s="3">
        <v>-676326.4354590961</v>
      </c>
      <c r="U40" s="3">
        <v>-3.4209187325348598</v>
      </c>
      <c r="V40" s="3">
        <f t="shared" si="15"/>
        <v>18.876669913495476</v>
      </c>
      <c r="W40" s="3">
        <f t="shared" si="16"/>
        <v>-10.72966379603964</v>
      </c>
      <c r="X40" s="3">
        <f t="shared" si="12"/>
        <v>-1.7898848092000577</v>
      </c>
      <c r="Y40" s="3">
        <f t="shared" si="13"/>
        <v>-1.7888956743923434E-2</v>
      </c>
      <c r="Z40" s="3">
        <f t="shared" si="14"/>
        <v>-0.99477071566366382</v>
      </c>
      <c r="AA40" s="3">
        <f t="shared" si="11"/>
        <v>0.55577359534564164</v>
      </c>
    </row>
    <row r="41" spans="1:27" x14ac:dyDescent="0.3">
      <c r="A41" s="4" t="s">
        <v>63</v>
      </c>
      <c r="B41" s="3">
        <v>11.981569286402618</v>
      </c>
      <c r="C41" s="3">
        <v>2.3195274699624457</v>
      </c>
      <c r="D41" s="3">
        <v>5944460.023469191</v>
      </c>
      <c r="E41" s="3">
        <v>4823329.0409797253</v>
      </c>
      <c r="F41" s="3">
        <v>5686445.6715943152</v>
      </c>
      <c r="G41" s="35">
        <v>63.741634259259257</v>
      </c>
      <c r="H41" s="35">
        <v>362.86060606060596</v>
      </c>
      <c r="I41" s="35">
        <v>7.0780718032393439</v>
      </c>
      <c r="J41" s="35">
        <v>1.5766666666666669</v>
      </c>
      <c r="K41" s="35">
        <v>2556201</v>
      </c>
      <c r="L41" s="3">
        <v>-62803.5158839953</v>
      </c>
      <c r="M41" s="3">
        <v>39577340.036916256</v>
      </c>
      <c r="N41" s="3">
        <f t="shared" si="3"/>
        <v>0.26555030486563569</v>
      </c>
      <c r="O41" s="35">
        <f t="shared" si="4"/>
        <v>5.5014051365726768</v>
      </c>
      <c r="P41" s="35">
        <f t="shared" si="5"/>
        <v>6.4587488639096816E-2</v>
      </c>
      <c r="Q41" s="3">
        <f t="shared" si="6"/>
        <v>0.15019857367686718</v>
      </c>
      <c r="R41" s="3">
        <f t="shared" si="7"/>
        <v>0.12187097557543547</v>
      </c>
      <c r="S41" s="3">
        <f t="shared" si="8"/>
        <v>0.14367932929020022</v>
      </c>
      <c r="T41" s="3">
        <v>-2220513.3629637021</v>
      </c>
      <c r="U41" s="3">
        <v>-2.0979802694146099</v>
      </c>
      <c r="V41" s="3">
        <f t="shared" si="15"/>
        <v>-57.975920552347553</v>
      </c>
      <c r="W41" s="3">
        <f t="shared" si="16"/>
        <v>87.841269825875315</v>
      </c>
      <c r="X41" s="3">
        <f t="shared" si="12"/>
        <v>-0.56627512367262589</v>
      </c>
      <c r="Y41" s="3">
        <f t="shared" si="13"/>
        <v>-5.6105674633325296E-2</v>
      </c>
      <c r="Z41" s="3">
        <f t="shared" si="14"/>
        <v>-0.97325729157167895</v>
      </c>
      <c r="AA41" s="3">
        <f t="shared" si="11"/>
        <v>1.7187004176689509</v>
      </c>
    </row>
    <row r="42" spans="1:27" x14ac:dyDescent="0.3">
      <c r="A42" s="4" t="s">
        <v>64</v>
      </c>
      <c r="B42" s="3">
        <v>12.257324804486643</v>
      </c>
      <c r="C42" s="3">
        <v>1.5231420852062971</v>
      </c>
      <c r="D42" s="3">
        <v>7593219.6930793822</v>
      </c>
      <c r="E42" s="3">
        <v>4138148.5093235266</v>
      </c>
      <c r="F42" s="3">
        <v>4814960.3920997093</v>
      </c>
      <c r="G42" s="35">
        <v>52.477866271409738</v>
      </c>
      <c r="H42" s="35">
        <v>366.98511111111105</v>
      </c>
      <c r="I42" s="35">
        <v>2.9470090165959832</v>
      </c>
      <c r="J42" s="35">
        <v>1.1100000000000001</v>
      </c>
      <c r="K42" s="35">
        <v>2426814</v>
      </c>
      <c r="L42" s="3">
        <v>-61703.752834333201</v>
      </c>
      <c r="M42" s="3">
        <v>35647406.084920324</v>
      </c>
      <c r="N42" s="3">
        <f t="shared" si="3"/>
        <v>0.25115737397820392</v>
      </c>
      <c r="O42" s="35">
        <f t="shared" si="4"/>
        <v>1.8370090165959831</v>
      </c>
      <c r="P42" s="35">
        <f t="shared" si="5"/>
        <v>6.807827739888761E-2</v>
      </c>
      <c r="Q42" s="3">
        <f t="shared" si="6"/>
        <v>0.213009038441411</v>
      </c>
      <c r="R42" s="3">
        <f t="shared" si="7"/>
        <v>0.11608554348850811</v>
      </c>
      <c r="S42" s="3">
        <f t="shared" si="8"/>
        <v>0.13507183048969582</v>
      </c>
      <c r="T42" s="3">
        <v>-1658557.3743733168</v>
      </c>
      <c r="U42" s="3">
        <v>-2.6286709111872999</v>
      </c>
      <c r="V42" s="3">
        <f t="shared" si="15"/>
        <v>-12.497585213193531</v>
      </c>
      <c r="W42" s="3">
        <f t="shared" si="16"/>
        <v>-13.483018901249872</v>
      </c>
      <c r="X42" s="3">
        <f t="shared" si="12"/>
        <v>0.74161817172718569</v>
      </c>
      <c r="Y42" s="3">
        <f t="shared" si="13"/>
        <v>-4.6526733822434413E-2</v>
      </c>
      <c r="Z42" s="3">
        <f t="shared" si="14"/>
        <v>-0.98230028200775443</v>
      </c>
      <c r="AA42" s="3">
        <f t="shared" si="11"/>
        <v>-1.3245364251526281</v>
      </c>
    </row>
    <row r="43" spans="1:27" x14ac:dyDescent="0.3">
      <c r="A43" s="4" t="s">
        <v>65</v>
      </c>
      <c r="B43" s="3">
        <v>12.558719690353897</v>
      </c>
      <c r="C43" s="3">
        <v>0.70176675953028678</v>
      </c>
      <c r="D43" s="3">
        <v>8360081.2285451703</v>
      </c>
      <c r="E43" s="3">
        <v>2248178.4427576861</v>
      </c>
      <c r="F43" s="3">
        <v>4154793.366619085</v>
      </c>
      <c r="G43" s="35">
        <v>27.4913644338118</v>
      </c>
      <c r="H43" s="35">
        <v>385.87333333333328</v>
      </c>
      <c r="I43" s="35">
        <v>2.1075294342869295</v>
      </c>
      <c r="J43" s="35">
        <v>0.14333333333333334</v>
      </c>
      <c r="K43" s="35">
        <v>2208785</v>
      </c>
      <c r="L43" s="3">
        <v>-61479.460546595001</v>
      </c>
      <c r="M43" s="3">
        <v>34023197.603942692</v>
      </c>
      <c r="N43" s="3">
        <f t="shared" si="3"/>
        <v>0.18819429860510167</v>
      </c>
      <c r="O43" s="35">
        <f t="shared" si="4"/>
        <v>1.9641961009535962</v>
      </c>
      <c r="P43" s="35">
        <f t="shared" si="5"/>
        <v>6.491997094782298E-2</v>
      </c>
      <c r="Q43" s="3">
        <f t="shared" si="6"/>
        <v>0.24571709355079499</v>
      </c>
      <c r="R43" s="3">
        <f t="shared" si="7"/>
        <v>6.6077811642758749E-2</v>
      </c>
      <c r="S43" s="3">
        <f t="shared" si="8"/>
        <v>0.12211648696234292</v>
      </c>
      <c r="T43" s="3">
        <v>-1229232.5282538121</v>
      </c>
      <c r="U43" s="3">
        <v>-1.4631970468703901</v>
      </c>
      <c r="V43" s="3">
        <f t="shared" si="15"/>
        <v>-8.8737300875312517</v>
      </c>
      <c r="W43" s="3">
        <f t="shared" si="16"/>
        <v>-2.6639033892765291</v>
      </c>
      <c r="X43" s="3">
        <f t="shared" si="12"/>
        <v>1.3105196907048133</v>
      </c>
      <c r="Y43" s="3">
        <f t="shared" si="13"/>
        <v>-3.6129247537608447E-2</v>
      </c>
      <c r="Z43" s="3">
        <f t="shared" si="14"/>
        <v>-0.97530800952962227</v>
      </c>
      <c r="AA43" s="3">
        <f t="shared" si="11"/>
        <v>-0.74421469318411371</v>
      </c>
    </row>
    <row r="44" spans="1:27" x14ac:dyDescent="0.3">
      <c r="A44" s="4" t="s">
        <v>66</v>
      </c>
      <c r="B44" s="3">
        <v>13.70662921174079</v>
      </c>
      <c r="C44" s="3">
        <v>1.3730842725110159</v>
      </c>
      <c r="D44" s="3">
        <v>7579035.4762871936</v>
      </c>
      <c r="E44" s="3">
        <v>3014869.8398629581</v>
      </c>
      <c r="F44" s="3">
        <v>5457354.7743126396</v>
      </c>
      <c r="G44" s="35">
        <v>43.3352674571805</v>
      </c>
      <c r="H44" s="35">
        <v>386.58333333333331</v>
      </c>
      <c r="I44" s="35">
        <v>1.1892020079002517</v>
      </c>
      <c r="J44" s="35">
        <v>0.11333333333333334</v>
      </c>
      <c r="K44" s="35">
        <v>2739273</v>
      </c>
      <c r="L44" s="3">
        <v>-62130.639020780698</v>
      </c>
      <c r="M44" s="3">
        <v>39089460.608715132</v>
      </c>
      <c r="N44" s="3">
        <f t="shared" si="3"/>
        <v>0.21673935844197054</v>
      </c>
      <c r="O44" s="35">
        <f t="shared" si="4"/>
        <v>1.0758686745669184</v>
      </c>
      <c r="P44" s="35">
        <f t="shared" si="5"/>
        <v>7.0077022229088251E-2</v>
      </c>
      <c r="Q44" s="3">
        <f t="shared" si="6"/>
        <v>0.19388948730076416</v>
      </c>
      <c r="R44" s="3">
        <f t="shared" si="7"/>
        <v>7.7127435193894242E-2</v>
      </c>
      <c r="S44" s="3">
        <f t="shared" si="8"/>
        <v>0.13961192324807631</v>
      </c>
      <c r="T44" s="3">
        <v>-1357142.8650527268</v>
      </c>
      <c r="U44" s="3">
        <v>-1.6368999439149901</v>
      </c>
      <c r="V44" s="3">
        <f t="shared" si="15"/>
        <v>185.3430173452459</v>
      </c>
      <c r="W44" s="3">
        <f t="shared" si="16"/>
        <v>170.38650518166727</v>
      </c>
      <c r="X44" s="3">
        <f t="shared" si="12"/>
        <v>0.60448259548982752</v>
      </c>
      <c r="Y44" s="3">
        <f t="shared" si="13"/>
        <v>-3.4718894656483111E-2</v>
      </c>
      <c r="Z44" s="3">
        <f t="shared" si="14"/>
        <v>-0.97878984919906253</v>
      </c>
      <c r="AA44" s="3">
        <f t="shared" si="11"/>
        <v>-1.619219240557165</v>
      </c>
    </row>
    <row r="45" spans="1:27" x14ac:dyDescent="0.3">
      <c r="A45" s="4" t="s">
        <v>67</v>
      </c>
      <c r="B45" s="3">
        <v>15.753386647855876</v>
      </c>
      <c r="C45" s="3">
        <v>1.3049530216912242</v>
      </c>
      <c r="D45" s="3">
        <v>8973305.0516328365</v>
      </c>
      <c r="E45" s="3">
        <v>3212395.9067068566</v>
      </c>
      <c r="F45" s="3">
        <v>6092083.6176072676</v>
      </c>
      <c r="G45" s="35">
        <v>44.258181818181811</v>
      </c>
      <c r="H45" s="35">
        <v>389.24063333333334</v>
      </c>
      <c r="I45" s="35">
        <v>0.30685240183412615</v>
      </c>
      <c r="J45" s="35">
        <v>9.3333333333333338E-2</v>
      </c>
      <c r="K45" s="35">
        <v>2629030</v>
      </c>
      <c r="L45" s="3">
        <v>-63657.288256890199</v>
      </c>
      <c r="M45" s="3">
        <v>43564006.292882517</v>
      </c>
      <c r="N45" s="3">
        <f t="shared" si="3"/>
        <v>0.21358181480738353</v>
      </c>
      <c r="O45" s="35">
        <f t="shared" si="4"/>
        <v>0.21351906850079283</v>
      </c>
      <c r="P45" s="35">
        <f t="shared" si="5"/>
        <v>6.0348673680857737E-2</v>
      </c>
      <c r="Q45" s="3">
        <f t="shared" si="6"/>
        <v>0.20597979422059937</v>
      </c>
      <c r="R45" s="3">
        <f t="shared" si="7"/>
        <v>7.3739680531441337E-2</v>
      </c>
      <c r="S45" s="3">
        <f t="shared" si="8"/>
        <v>0.13984213427594219</v>
      </c>
      <c r="T45" s="3">
        <v>-1856802.3274574999</v>
      </c>
      <c r="U45" s="3">
        <v>-1.8540021344040101</v>
      </c>
      <c r="V45" s="3">
        <f t="shared" si="15"/>
        <v>9.5314371358871455</v>
      </c>
      <c r="W45" s="3">
        <f t="shared" si="16"/>
        <v>16.920320511348123</v>
      </c>
      <c r="X45" s="3">
        <f t="shared" si="12"/>
        <v>0.31569651611090227</v>
      </c>
      <c r="Y45" s="3">
        <f t="shared" si="13"/>
        <v>-4.2622395997607414E-2</v>
      </c>
      <c r="Z45" s="3">
        <f t="shared" si="14"/>
        <v>-0.9770106003619522</v>
      </c>
      <c r="AA45" s="3">
        <f t="shared" si="11"/>
        <v>-3.0947778974498861</v>
      </c>
    </row>
    <row r="46" spans="1:27" x14ac:dyDescent="0.3">
      <c r="A46" s="4" t="s">
        <v>68</v>
      </c>
      <c r="B46" s="3">
        <v>18.171367740526605</v>
      </c>
      <c r="C46" s="3">
        <v>2.6186325779585795</v>
      </c>
      <c r="D46" s="3">
        <v>6725973.1722537726</v>
      </c>
      <c r="E46" s="3">
        <v>3037262.7151983064</v>
      </c>
      <c r="F46" s="3">
        <v>5310420.3669741862</v>
      </c>
      <c r="G46" s="35">
        <v>60.987566666666673</v>
      </c>
      <c r="H46" s="35">
        <v>402.57056521739133</v>
      </c>
      <c r="I46" s="35">
        <v>1.3385974432344956</v>
      </c>
      <c r="J46" s="35">
        <v>4.9999999999999996E-2</v>
      </c>
      <c r="K46" s="35">
        <v>2893433</v>
      </c>
      <c r="L46" s="3">
        <v>-66059.408254923605</v>
      </c>
      <c r="M46" s="3">
        <v>40014482.738306522</v>
      </c>
      <c r="N46" s="3">
        <f t="shared" si="3"/>
        <v>0.20861654358413381</v>
      </c>
      <c r="O46" s="35">
        <f t="shared" si="4"/>
        <v>1.2885974432344955</v>
      </c>
      <c r="P46" s="35">
        <f t="shared" si="5"/>
        <v>7.2309643958737693E-2</v>
      </c>
      <c r="Q46" s="3">
        <f t="shared" si="6"/>
        <v>0.16808846977334255</v>
      </c>
      <c r="R46" s="3">
        <f t="shared" si="7"/>
        <v>7.5904085404824809E-2</v>
      </c>
      <c r="S46" s="3">
        <f t="shared" si="8"/>
        <v>0.13271245817930899</v>
      </c>
      <c r="T46" s="3">
        <v>-1873284.4541913464</v>
      </c>
      <c r="U46" s="3">
        <v>-1.9595334261665101</v>
      </c>
      <c r="V46" s="3">
        <f t="shared" si="15"/>
        <v>-1.5919507890220723</v>
      </c>
      <c r="W46" s="3">
        <f t="shared" si="16"/>
        <v>-3.7466582341925716</v>
      </c>
      <c r="X46" s="3">
        <f t="shared" si="12"/>
        <v>0.19182055077068985</v>
      </c>
      <c r="Y46" s="3">
        <f t="shared" si="13"/>
        <v>-4.6815161061622833E-2</v>
      </c>
      <c r="Z46" s="3">
        <f t="shared" si="14"/>
        <v>-0.97610902654862663</v>
      </c>
      <c r="AA46" s="3">
        <f t="shared" si="11"/>
        <v>-5.0886571987560778</v>
      </c>
    </row>
    <row r="47" spans="1:27" x14ac:dyDescent="0.3">
      <c r="A47" s="4" t="s">
        <v>69</v>
      </c>
      <c r="B47" s="3">
        <v>17.750757261900702</v>
      </c>
      <c r="C47" s="3">
        <v>5.3150923721031473</v>
      </c>
      <c r="D47" s="3">
        <v>7292245.7268515211</v>
      </c>
      <c r="E47" s="3">
        <v>5119949.1805675523</v>
      </c>
      <c r="F47" s="3">
        <v>5089085.9948988166</v>
      </c>
      <c r="G47" s="35">
        <v>68.519586921850077</v>
      </c>
      <c r="H47" s="35">
        <v>410.40717273576098</v>
      </c>
      <c r="I47" s="35">
        <v>2.3333333333333335</v>
      </c>
      <c r="J47" s="35">
        <v>2.6666666666666668E-2</v>
      </c>
      <c r="K47" s="35">
        <v>2697955</v>
      </c>
      <c r="L47" s="3">
        <v>-68192.533665559196</v>
      </c>
      <c r="M47" s="3">
        <v>39123713.319365315</v>
      </c>
      <c r="N47" s="3">
        <f t="shared" si="3"/>
        <v>0.26094238785900564</v>
      </c>
      <c r="O47" s="35">
        <f t="shared" si="4"/>
        <v>2.3066666666666666</v>
      </c>
      <c r="P47" s="35">
        <f t="shared" si="5"/>
        <v>6.8959584126810788E-2</v>
      </c>
      <c r="Q47" s="3">
        <f t="shared" si="6"/>
        <v>0.18638940704133089</v>
      </c>
      <c r="R47" s="3">
        <f t="shared" si="7"/>
        <v>0.13086562460913695</v>
      </c>
      <c r="S47" s="3">
        <f t="shared" si="8"/>
        <v>0.13007676324986869</v>
      </c>
      <c r="T47" s="3">
        <v>686465.08880094904</v>
      </c>
      <c r="U47" s="3">
        <v>-3.01125904923438</v>
      </c>
      <c r="V47" s="3">
        <f t="shared" si="15"/>
        <v>35.225361335624029</v>
      </c>
      <c r="W47" s="3">
        <f t="shared" si="16"/>
        <v>-2.1410848722613398</v>
      </c>
      <c r="X47" s="3">
        <f t="shared" si="12"/>
        <v>-11.282403982400774</v>
      </c>
      <c r="Y47" s="3">
        <f t="shared" si="13"/>
        <v>1.7546010604805373E-2</v>
      </c>
      <c r="Z47" s="3">
        <f>Y47/U47-1</f>
        <v>-1.005826802117628</v>
      </c>
      <c r="AA47" s="3">
        <f t="shared" si="11"/>
        <v>8.9150043172235252E-2</v>
      </c>
    </row>
    <row r="48" spans="1:27" x14ac:dyDescent="0.3">
      <c r="A48" s="4" t="s">
        <v>70</v>
      </c>
      <c r="B48" s="3">
        <v>16.629867193111252</v>
      </c>
      <c r="C48" s="3">
        <v>5.3610103442571777</v>
      </c>
      <c r="D48" s="3">
        <v>5807745.3845602125</v>
      </c>
      <c r="E48" s="3">
        <v>5195381.0374992574</v>
      </c>
      <c r="F48" s="3">
        <v>5627682.0969520537</v>
      </c>
      <c r="G48" s="35">
        <v>73.731796536796537</v>
      </c>
      <c r="H48" s="35">
        <v>410.43396969697</v>
      </c>
      <c r="I48" s="35">
        <v>2.5</v>
      </c>
      <c r="J48" s="35">
        <v>4.6666666666666669E-2</v>
      </c>
      <c r="K48" s="35">
        <v>3195926</v>
      </c>
      <c r="L48" s="3">
        <v>-70056.664488796901</v>
      </c>
      <c r="M48" s="3">
        <v>45113448.056436598</v>
      </c>
      <c r="N48" s="3">
        <f t="shared" si="3"/>
        <v>0.23990769051640073</v>
      </c>
      <c r="O48" s="35">
        <f t="shared" si="4"/>
        <v>2.4533333333333331</v>
      </c>
      <c r="P48" s="35">
        <f t="shared" si="5"/>
        <v>7.0841980333711571E-2</v>
      </c>
      <c r="Q48" s="3">
        <f t="shared" si="6"/>
        <v>0.12873645519834273</v>
      </c>
      <c r="R48" s="3">
        <f t="shared" si="7"/>
        <v>0.11516257926017699</v>
      </c>
      <c r="S48" s="3">
        <f t="shared" si="8"/>
        <v>0.12474511125622373</v>
      </c>
      <c r="T48" s="3">
        <v>442343.63047838729</v>
      </c>
      <c r="U48" s="3">
        <v>-0.177930402233407</v>
      </c>
      <c r="V48" s="3">
        <f t="shared" si="15"/>
        <v>225.6412742084581</v>
      </c>
      <c r="W48" s="3">
        <f t="shared" si="16"/>
        <v>1620.8872691103463</v>
      </c>
      <c r="X48" s="3">
        <f t="shared" si="12"/>
        <v>0.12859426475159122</v>
      </c>
      <c r="Y48" s="3">
        <f t="shared" si="13"/>
        <v>9.8051390335985537E-3</v>
      </c>
      <c r="Z48" s="3">
        <f t="shared" si="14"/>
        <v>-1.0551065973578606</v>
      </c>
      <c r="AA48" s="3">
        <f>Z48/X48</f>
        <v>-8.2049273301265551</v>
      </c>
    </row>
    <row r="49" spans="1:27" x14ac:dyDescent="0.3">
      <c r="A49" s="4" t="s">
        <v>71</v>
      </c>
      <c r="B49" s="3">
        <v>15.625488850575337</v>
      </c>
      <c r="C49" s="3">
        <v>7.1765805996068854</v>
      </c>
      <c r="D49" s="3">
        <v>9352147.36912065</v>
      </c>
      <c r="E49" s="3">
        <v>5851577.9378701653</v>
      </c>
      <c r="F49" s="3">
        <v>6367309.6297423448</v>
      </c>
      <c r="G49" s="35">
        <v>80.408658008658008</v>
      </c>
      <c r="H49" s="35">
        <v>412.44057302346761</v>
      </c>
      <c r="I49" s="35">
        <v>2.4977010584826824</v>
      </c>
      <c r="J49" s="35">
        <v>5.3333333333333337E-2</v>
      </c>
      <c r="K49" s="35">
        <v>2911301.9999999995</v>
      </c>
      <c r="L49" s="3">
        <v>-71651.800724636705</v>
      </c>
      <c r="M49" s="3">
        <v>49276018.230209842</v>
      </c>
      <c r="N49" s="3">
        <f t="shared" si="3"/>
        <v>0.24796824107272183</v>
      </c>
      <c r="O49" s="35">
        <f t="shared" si="4"/>
        <v>2.4443677251493492</v>
      </c>
      <c r="P49" s="35">
        <f t="shared" si="5"/>
        <v>5.9081518851601449E-2</v>
      </c>
      <c r="Q49" s="3">
        <f t="shared" si="6"/>
        <v>0.18979105262582058</v>
      </c>
      <c r="R49" s="3">
        <f t="shared" si="7"/>
        <v>0.11875103038018432</v>
      </c>
      <c r="S49" s="3">
        <f t="shared" si="8"/>
        <v>0.12921721069253753</v>
      </c>
      <c r="T49" s="3">
        <v>-557258.61898528354</v>
      </c>
      <c r="U49" s="3">
        <v>-0.672845824748462</v>
      </c>
      <c r="V49" s="3">
        <f t="shared" si="15"/>
        <v>25.834409539346037</v>
      </c>
      <c r="W49" s="3">
        <f t="shared" si="16"/>
        <v>26.88222942300834</v>
      </c>
      <c r="X49" s="3">
        <f t="shared" si="12"/>
        <v>0.91730525606806523</v>
      </c>
      <c r="Y49" s="3">
        <f t="shared" si="13"/>
        <v>-1.1308921438860147E-2</v>
      </c>
      <c r="Z49" s="3">
        <f t="shared" si="14"/>
        <v>-0.98319240303959987</v>
      </c>
      <c r="AA49" s="3">
        <f t="shared" si="11"/>
        <v>-1.071826849934288</v>
      </c>
    </row>
    <row r="50" spans="1:27" x14ac:dyDescent="0.3">
      <c r="A50" s="4" t="s">
        <v>72</v>
      </c>
      <c r="B50" s="3">
        <v>15.915153179219942</v>
      </c>
      <c r="C50" s="3">
        <v>8.5474312030500812</v>
      </c>
      <c r="D50" s="3">
        <v>7563610.8090410568</v>
      </c>
      <c r="E50" s="3">
        <v>7194231.9924497558</v>
      </c>
      <c r="F50" s="3">
        <v>7906663.9542770125</v>
      </c>
      <c r="G50" s="35">
        <v>103.19347619047619</v>
      </c>
      <c r="H50" s="35">
        <v>416.21057971014505</v>
      </c>
      <c r="I50" s="35">
        <v>2.1797899681390116</v>
      </c>
      <c r="J50" s="35">
        <v>0.30666666666666664</v>
      </c>
      <c r="K50" s="35">
        <v>4465330</v>
      </c>
      <c r="L50" s="3">
        <v>-72977.942373078695</v>
      </c>
      <c r="M50" s="3">
        <v>45317823.327748097</v>
      </c>
      <c r="N50" s="3">
        <f t="shared" si="3"/>
        <v>0.33322200489449572</v>
      </c>
      <c r="O50" s="35">
        <f t="shared" si="4"/>
        <v>1.873123301472345</v>
      </c>
      <c r="P50" s="35">
        <f t="shared" si="5"/>
        <v>9.8533638028150378E-2</v>
      </c>
      <c r="Q50" s="3">
        <f t="shared" si="6"/>
        <v>0.16690145849105376</v>
      </c>
      <c r="R50" s="3">
        <f t="shared" si="7"/>
        <v>0.1587506076895959</v>
      </c>
      <c r="S50" s="3">
        <f t="shared" si="8"/>
        <v>0.17447139720489979</v>
      </c>
      <c r="T50" s="3">
        <v>-704968.2691722007</v>
      </c>
      <c r="U50" s="3">
        <v>0.32637709836915901</v>
      </c>
      <c r="V50" s="3">
        <f t="shared" si="15"/>
        <v>25.10211962732766</v>
      </c>
      <c r="W50" s="3">
        <f t="shared" si="16"/>
        <v>26.448551242409735</v>
      </c>
      <c r="X50" s="3">
        <f t="shared" si="12"/>
        <v>0.89750833166736199</v>
      </c>
      <c r="Y50" s="3">
        <f t="shared" si="13"/>
        <v>-1.5556092888083368E-2</v>
      </c>
      <c r="Z50" s="3">
        <f t="shared" si="14"/>
        <v>-1.0476629425465636</v>
      </c>
      <c r="AA50" s="3">
        <f t="shared" si="11"/>
        <v>-1.1673016345154692</v>
      </c>
    </row>
    <row r="51" spans="1:27" x14ac:dyDescent="0.3">
      <c r="A51" s="4" t="s">
        <v>73</v>
      </c>
      <c r="B51" s="3">
        <v>18.595615795951687</v>
      </c>
      <c r="C51" s="3">
        <v>8.9897437413176462</v>
      </c>
      <c r="D51" s="3">
        <v>6109030.0091364123</v>
      </c>
      <c r="E51" s="3">
        <v>7539961.487146182</v>
      </c>
      <c r="F51" s="3">
        <v>6708601.319686152</v>
      </c>
      <c r="G51" s="35">
        <v>117.77503645477331</v>
      </c>
      <c r="H51" s="35">
        <v>415.69686716791995</v>
      </c>
      <c r="I51" s="35">
        <v>2.2077012917853942</v>
      </c>
      <c r="J51" s="35">
        <v>1.0766666666666667</v>
      </c>
      <c r="K51" s="35">
        <v>3398640</v>
      </c>
      <c r="L51" s="3">
        <v>-74350.838143529603</v>
      </c>
      <c r="M51" s="3">
        <v>45004520.887874901</v>
      </c>
      <c r="N51" s="3">
        <f t="shared" si="3"/>
        <v>0.31660292178937904</v>
      </c>
      <c r="O51" s="35">
        <f t="shared" si="4"/>
        <v>1.1310346251187275</v>
      </c>
      <c r="P51" s="35">
        <f t="shared" si="5"/>
        <v>7.5517746505232991E-2</v>
      </c>
      <c r="Q51" s="3">
        <f t="shared" si="6"/>
        <v>0.13574258515842361</v>
      </c>
      <c r="R51" s="3">
        <f t="shared" si="7"/>
        <v>0.16753786816065394</v>
      </c>
      <c r="S51" s="3">
        <f t="shared" si="8"/>
        <v>0.14906505362872513</v>
      </c>
      <c r="T51" s="3">
        <v>1008840.1858349225</v>
      </c>
      <c r="U51" s="3">
        <v>-2.47826992476613</v>
      </c>
      <c r="V51" s="3">
        <f t="shared" si="15"/>
        <v>-38.935426768534541</v>
      </c>
      <c r="W51" s="3">
        <f t="shared" si="16"/>
        <v>122.76630616470345</v>
      </c>
      <c r="X51" s="3">
        <f t="shared" si="12"/>
        <v>-0.35938086684654169</v>
      </c>
      <c r="Y51" s="3">
        <f t="shared" si="13"/>
        <v>2.2416418749315555E-2</v>
      </c>
      <c r="Z51" s="3">
        <f t="shared" si="14"/>
        <v>-1.0090451885508116</v>
      </c>
      <c r="AA51" s="3">
        <f t="shared" si="11"/>
        <v>2.8077320793532432</v>
      </c>
    </row>
    <row r="52" spans="1:27" x14ac:dyDescent="0.3">
      <c r="A52" s="4" t="s">
        <v>74</v>
      </c>
      <c r="B52" s="3">
        <v>20.773688214052768</v>
      </c>
      <c r="C52" s="3">
        <v>8.1982715499457903</v>
      </c>
      <c r="D52" s="3">
        <v>4485157.3147865403</v>
      </c>
      <c r="E52" s="3">
        <v>6021107.1256051883</v>
      </c>
      <c r="F52" s="3">
        <v>6678869.7918768115</v>
      </c>
      <c r="G52" s="35">
        <v>106.7084126984127</v>
      </c>
      <c r="H52" s="35">
        <v>426.29728347548695</v>
      </c>
      <c r="I52" s="35">
        <v>4.0916773428515958</v>
      </c>
      <c r="J52" s="35">
        <v>2.6633333333333331</v>
      </c>
      <c r="K52" s="35">
        <v>3564260</v>
      </c>
      <c r="L52" s="3">
        <v>-75770.4880359893</v>
      </c>
      <c r="M52" s="3">
        <v>52255809.619633697</v>
      </c>
      <c r="N52" s="3">
        <f t="shared" si="3"/>
        <v>0.2430347364230738</v>
      </c>
      <c r="O52" s="35">
        <f t="shared" si="4"/>
        <v>1.4283440095182627</v>
      </c>
      <c r="P52" s="35">
        <f t="shared" si="5"/>
        <v>6.8207918429433856E-2</v>
      </c>
      <c r="Q52" s="3">
        <f t="shared" si="6"/>
        <v>8.5830787953218593E-2</v>
      </c>
      <c r="R52" s="3">
        <f t="shared" si="7"/>
        <v>0.11522368841727641</v>
      </c>
      <c r="S52" s="3">
        <f t="shared" si="8"/>
        <v>0.1278110480057974</v>
      </c>
      <c r="T52" s="3">
        <v>-879367.14404596528</v>
      </c>
      <c r="U52" s="3">
        <v>-0.90710280896890405</v>
      </c>
      <c r="V52" s="3">
        <f t="shared" si="15"/>
        <v>-7.8995224025024662</v>
      </c>
      <c r="W52" s="3">
        <f t="shared" si="16"/>
        <v>-0.17379571858190732</v>
      </c>
      <c r="X52" s="3">
        <f t="shared" si="12"/>
        <v>6.0671075177431657</v>
      </c>
      <c r="Y52" s="3">
        <f t="shared" si="13"/>
        <v>-1.6828122087224673E-2</v>
      </c>
      <c r="Z52" s="3">
        <f t="shared" si="14"/>
        <v>-0.98144849523026712</v>
      </c>
      <c r="AA52" s="3">
        <f t="shared" si="11"/>
        <v>-0.16176546935422451</v>
      </c>
    </row>
    <row r="53" spans="1:27" x14ac:dyDescent="0.3">
      <c r="A53" s="4" t="s">
        <v>75</v>
      </c>
      <c r="B53" s="3">
        <v>21.34379451911694</v>
      </c>
      <c r="C53" s="3">
        <v>6.411498247913161</v>
      </c>
      <c r="D53" s="3">
        <v>3843083.7810655162</v>
      </c>
      <c r="E53" s="3">
        <v>6496271.787985296</v>
      </c>
      <c r="F53" s="3">
        <v>5820973.5176775269</v>
      </c>
      <c r="G53" s="35">
        <v>90.81</v>
      </c>
      <c r="H53" s="35">
        <v>445.71190191387569</v>
      </c>
      <c r="I53" s="35">
        <v>7.0119584477563945</v>
      </c>
      <c r="J53" s="35">
        <v>4.04</v>
      </c>
      <c r="K53" s="35">
        <v>3206010</v>
      </c>
      <c r="L53" s="3">
        <v>-77236.892050457798</v>
      </c>
      <c r="M53" s="3">
        <v>56757889.945281595</v>
      </c>
      <c r="N53" s="3">
        <f t="shared" si="3"/>
        <v>0.21701379874300245</v>
      </c>
      <c r="O53" s="35">
        <f t="shared" si="4"/>
        <v>2.9719584477563945</v>
      </c>
      <c r="P53" s="35">
        <f t="shared" si="5"/>
        <v>5.648571508015552E-2</v>
      </c>
      <c r="Q53" s="3">
        <f t="shared" si="6"/>
        <v>6.7710124262380197E-2</v>
      </c>
      <c r="R53" s="3">
        <f t="shared" si="7"/>
        <v>0.11445583678759265</v>
      </c>
      <c r="S53" s="3">
        <f t="shared" si="8"/>
        <v>0.10255796195540981</v>
      </c>
      <c r="T53" s="3">
        <v>1046671.6305055714</v>
      </c>
      <c r="U53" s="3">
        <v>-2.5880015982087698</v>
      </c>
      <c r="V53" s="3">
        <f t="shared" si="15"/>
        <v>1.7328121580559239</v>
      </c>
      <c r="W53" s="3">
        <f t="shared" si="16"/>
        <v>-2.8204312015551385</v>
      </c>
      <c r="X53" s="3">
        <f t="shared" si="12"/>
        <v>-0.50618312900499196</v>
      </c>
      <c r="Y53" s="3">
        <f t="shared" si="13"/>
        <v>1.8440989112079975E-2</v>
      </c>
      <c r="Z53" s="3">
        <f t="shared" si="14"/>
        <v>-1.0071255709906994</v>
      </c>
      <c r="AA53" s="3">
        <f t="shared" si="11"/>
        <v>1.9896466580591374</v>
      </c>
    </row>
    <row r="54" spans="1:27" x14ac:dyDescent="0.3">
      <c r="A54" s="6" t="s">
        <v>76</v>
      </c>
      <c r="B54" s="3">
        <v>22.043274316260238</v>
      </c>
      <c r="C54" s="3">
        <v>4.9350902268451513</v>
      </c>
      <c r="D54" s="3">
        <v>3016852.0706132054</v>
      </c>
      <c r="E54" s="3">
        <v>6626886.0887915958</v>
      </c>
      <c r="F54" s="3">
        <v>6845389.0783998016</v>
      </c>
      <c r="G54" s="35">
        <v>83.98</v>
      </c>
      <c r="H54" s="35">
        <v>460.93377846790889</v>
      </c>
      <c r="I54" s="35">
        <v>2.4323809989691516</v>
      </c>
      <c r="J54" s="35">
        <v>4.6266666666666678</v>
      </c>
      <c r="K54" s="35">
        <v>5278095</v>
      </c>
      <c r="L54" s="3">
        <v>-78750.050186935201</v>
      </c>
      <c r="M54" s="3">
        <v>51242151.206997</v>
      </c>
      <c r="N54" s="3">
        <f t="shared" si="3"/>
        <v>0.26291392632539962</v>
      </c>
      <c r="O54" s="35">
        <f t="shared" si="4"/>
        <v>-2.1942856676975162</v>
      </c>
      <c r="P54" s="35">
        <f t="shared" si="5"/>
        <v>0.10300299413033401</v>
      </c>
      <c r="Q54" s="3">
        <f t="shared" si="6"/>
        <v>5.8874422707711406E-2</v>
      </c>
      <c r="R54" s="3">
        <f t="shared" si="7"/>
        <v>0.12932490015927961</v>
      </c>
      <c r="S54" s="3">
        <f t="shared" si="8"/>
        <v>0.13358902616612003</v>
      </c>
      <c r="T54" s="3">
        <v>-50809.82534553211</v>
      </c>
      <c r="U54" s="3">
        <v>0.99929503832426203</v>
      </c>
      <c r="V54" s="3">
        <f t="shared" si="15"/>
        <v>0.58872513668356241</v>
      </c>
      <c r="W54" s="3">
        <f t="shared" si="16"/>
        <v>5.1530763705569758</v>
      </c>
      <c r="X54" s="3">
        <f t="shared" si="12"/>
        <v>0.13723156928380142</v>
      </c>
      <c r="Y54" s="3">
        <f t="shared" si="13"/>
        <v>-9.9156308134452681E-4</v>
      </c>
      <c r="Z54" s="3">
        <f t="shared" si="14"/>
        <v>-1.0009922625884415</v>
      </c>
      <c r="AA54" s="3">
        <f t="shared" si="11"/>
        <v>-7.2941836037620602</v>
      </c>
    </row>
    <row r="55" spans="1:27" x14ac:dyDescent="0.3">
      <c r="A55" s="6" t="s">
        <v>77</v>
      </c>
      <c r="B55" s="3">
        <v>22.789488998108709</v>
      </c>
      <c r="C55" s="3">
        <v>3.0532617391422212</v>
      </c>
      <c r="D55" s="3">
        <v>5751865.3234524056</v>
      </c>
      <c r="E55" s="3">
        <v>6585587.0728144413</v>
      </c>
      <c r="F55" s="3">
        <v>6640217.1183062848</v>
      </c>
      <c r="G55" s="35">
        <v>80.149850000000001</v>
      </c>
      <c r="H55" s="35">
        <v>511.22433201058203</v>
      </c>
      <c r="I55" s="35">
        <v>4.1938517861590263</v>
      </c>
      <c r="J55" s="35">
        <v>5.0733333333333333</v>
      </c>
      <c r="K55" s="35">
        <v>4114168</v>
      </c>
      <c r="L55" s="3">
        <v>-79884.918789293297</v>
      </c>
      <c r="M55" s="3">
        <v>52103927.131698906</v>
      </c>
      <c r="N55" s="3">
        <f t="shared" si="3"/>
        <v>0.25383507384560328</v>
      </c>
      <c r="O55" s="35">
        <f t="shared" si="4"/>
        <v>-0.87948154717430693</v>
      </c>
      <c r="P55" s="35">
        <f t="shared" si="5"/>
        <v>7.8960804424606013E-2</v>
      </c>
      <c r="Q55" s="3">
        <f t="shared" si="6"/>
        <v>0.11039216504571485</v>
      </c>
      <c r="R55" s="3">
        <f t="shared" si="7"/>
        <v>0.126393295771518</v>
      </c>
      <c r="S55" s="3">
        <f t="shared" si="8"/>
        <v>0.12744177807408533</v>
      </c>
      <c r="T55" s="3">
        <v>413550.80596213904</v>
      </c>
      <c r="U55" s="3">
        <v>-0.32748281553703101</v>
      </c>
      <c r="V55" s="3">
        <f t="shared" si="15"/>
        <v>-5.7119226566004815E-2</v>
      </c>
      <c r="W55" s="3">
        <f t="shared" si="16"/>
        <v>-0.27470843169606257</v>
      </c>
      <c r="X55" s="3">
        <f t="shared" si="12"/>
        <v>4.4440984978870363E-2</v>
      </c>
      <c r="Y55" s="3">
        <f t="shared" si="13"/>
        <v>7.9370371626084901E-3</v>
      </c>
      <c r="Z55" s="3">
        <f t="shared" si="14"/>
        <v>-1.0242364997063822</v>
      </c>
      <c r="AA55" s="3">
        <f t="shared" si="11"/>
        <v>-23.047115184178736</v>
      </c>
    </row>
    <row r="56" spans="1:27" x14ac:dyDescent="0.3">
      <c r="A56" s="6" t="s">
        <v>78</v>
      </c>
      <c r="B56" s="3">
        <v>26.715831832083211</v>
      </c>
      <c r="C56" s="3">
        <v>3.6940551594278226</v>
      </c>
      <c r="D56" s="3">
        <v>12537895.820829678</v>
      </c>
      <c r="E56" s="3">
        <v>10465436.489663871</v>
      </c>
      <c r="F56" s="3">
        <v>9452198.3765697703</v>
      </c>
      <c r="G56" s="35">
        <v>89.910000000000011</v>
      </c>
      <c r="H56" s="35">
        <v>764.81840279503103</v>
      </c>
      <c r="I56" s="35">
        <v>4.9562475072992029</v>
      </c>
      <c r="J56" s="35">
        <v>5.29</v>
      </c>
      <c r="K56" s="35">
        <v>4264486</v>
      </c>
      <c r="L56" s="3">
        <v>-80641.497857531998</v>
      </c>
      <c r="M56" s="3">
        <v>60658600.369219199</v>
      </c>
      <c r="N56" s="3">
        <f t="shared" si="3"/>
        <v>0.32835632119762376</v>
      </c>
      <c r="O56" s="35">
        <f t="shared" si="4"/>
        <v>-0.3337524927007971</v>
      </c>
      <c r="P56" s="35">
        <f t="shared" si="5"/>
        <v>7.0303072837862329E-2</v>
      </c>
      <c r="Q56" s="3">
        <f t="shared" si="6"/>
        <v>0.20669609493976965</v>
      </c>
      <c r="R56" s="3">
        <f t="shared" si="7"/>
        <v>0.17253013465464803</v>
      </c>
      <c r="S56" s="3">
        <f t="shared" si="8"/>
        <v>0.15582618654297578</v>
      </c>
      <c r="T56" s="3">
        <v>2511677.1795849162</v>
      </c>
      <c r="U56" s="3">
        <v>-0.56567329277194101</v>
      </c>
      <c r="V56" s="3">
        <f t="shared" si="15"/>
        <v>1.1876618188895023</v>
      </c>
      <c r="W56" s="3">
        <f t="shared" si="16"/>
        <v>0.85369465597674332</v>
      </c>
      <c r="X56" s="3">
        <f t="shared" si="12"/>
        <v>-8.987877074225187</v>
      </c>
      <c r="Y56" s="3">
        <f t="shared" si="13"/>
        <v>4.1406777675329451E-2</v>
      </c>
      <c r="Z56" s="3">
        <f t="shared" si="14"/>
        <v>-1.0731991030943424</v>
      </c>
      <c r="AA56" s="3">
        <f t="shared" si="11"/>
        <v>0.11940518258443795</v>
      </c>
    </row>
    <row r="57" spans="1:27" x14ac:dyDescent="0.3">
      <c r="A57" s="6" t="s">
        <v>79</v>
      </c>
      <c r="B57" s="3">
        <v>28.921789803466595</v>
      </c>
      <c r="C57" s="3">
        <v>3.3231597124613543</v>
      </c>
      <c r="D57" s="3">
        <v>9338449.7820873559</v>
      </c>
      <c r="E57" s="3">
        <v>12569878.675298091</v>
      </c>
      <c r="F57" s="3">
        <v>9704861.5718977749</v>
      </c>
      <c r="G57" s="35">
        <v>86.593333333333348</v>
      </c>
      <c r="H57" s="35">
        <v>843.79975825928443</v>
      </c>
      <c r="I57" s="35">
        <v>7.3500339359734665</v>
      </c>
      <c r="J57" s="35">
        <v>5.2833333333333332</v>
      </c>
      <c r="K57" s="35">
        <v>4951461</v>
      </c>
      <c r="L57" s="3">
        <v>-81019.787391651305</v>
      </c>
      <c r="M57" s="3">
        <v>65908258.587842777</v>
      </c>
      <c r="N57" s="3">
        <f t="shared" si="3"/>
        <v>0.33796584410598574</v>
      </c>
      <c r="O57" s="35">
        <f t="shared" si="4"/>
        <v>2.0667006026401333</v>
      </c>
      <c r="P57" s="35">
        <f t="shared" si="5"/>
        <v>7.512656389488237E-2</v>
      </c>
      <c r="Q57" s="3">
        <f t="shared" si="6"/>
        <v>0.1416886135694366</v>
      </c>
      <c r="R57" s="3">
        <f t="shared" si="7"/>
        <v>0.19071780903670682</v>
      </c>
      <c r="S57" s="3">
        <f t="shared" si="8"/>
        <v>0.14724803506927889</v>
      </c>
      <c r="T57" s="3">
        <v>1119325.7651011362</v>
      </c>
      <c r="U57" s="3">
        <v>-0.65355130507319803</v>
      </c>
      <c r="V57" s="3">
        <f t="shared" si="15"/>
        <v>1.9472127253092011</v>
      </c>
      <c r="W57" s="3">
        <f t="shared" si="16"/>
        <v>0.25884686112128097</v>
      </c>
      <c r="X57" s="3">
        <f t="shared" si="12"/>
        <v>-3.4028843356165419</v>
      </c>
      <c r="Y57" s="3">
        <f t="shared" si="13"/>
        <v>1.6983088145308748E-2</v>
      </c>
      <c r="Z57" s="3">
        <f t="shared" si="14"/>
        <v>-1.0259858530056896</v>
      </c>
      <c r="AA57" s="3">
        <f t="shared" si="11"/>
        <v>0.30150476825413441</v>
      </c>
    </row>
    <row r="58" spans="1:27" x14ac:dyDescent="0.3">
      <c r="A58" s="3" t="s">
        <v>274</v>
      </c>
      <c r="B58" s="3">
        <v>33.201432671096711</v>
      </c>
      <c r="C58" s="3">
        <v>3.4751312370751242</v>
      </c>
      <c r="D58" s="3">
        <v>25946086.917355739</v>
      </c>
      <c r="E58" s="3">
        <v>18552586.878327139</v>
      </c>
      <c r="F58" s="3">
        <v>13643737.032482587</v>
      </c>
      <c r="G58" s="35">
        <v>85.686666666666667</v>
      </c>
      <c r="H58" s="35">
        <v>1320.2431388167388</v>
      </c>
      <c r="I58" s="35">
        <v>12.628329754194903</v>
      </c>
      <c r="J58" s="35">
        <v>5.2333333333333334</v>
      </c>
      <c r="K58" s="35">
        <v>5554013</v>
      </c>
      <c r="L58" s="3">
        <v>-81019.787391651305</v>
      </c>
      <c r="M58" s="3">
        <v>58855142.273804985</v>
      </c>
      <c r="N58" s="3">
        <f t="shared" si="3"/>
        <v>0.54704351509382965</v>
      </c>
      <c r="O58" s="35">
        <f t="shared" si="4"/>
        <v>7.3949964208615695</v>
      </c>
      <c r="P58" s="35">
        <f t="shared" si="5"/>
        <v>9.4367506141803323E-2</v>
      </c>
      <c r="Q58" s="3">
        <f t="shared" si="6"/>
        <v>0.44084655843069331</v>
      </c>
      <c r="R58" s="3">
        <f t="shared" si="7"/>
        <v>0.31522456936756826</v>
      </c>
      <c r="S58" s="3">
        <f t="shared" si="8"/>
        <v>0.23181894572626133</v>
      </c>
      <c r="T58" s="3">
        <v>1119325.7651011362</v>
      </c>
      <c r="U58" s="3">
        <v>-0.786108811757526</v>
      </c>
      <c r="V58" s="3">
        <f t="shared" si="15"/>
        <v>0.84293645142001183</v>
      </c>
      <c r="W58" s="3">
        <f t="shared" si="16"/>
        <v>0.71880485793613746</v>
      </c>
      <c r="X58" s="3">
        <f t="shared" si="12"/>
        <v>-4.0762250613748803</v>
      </c>
      <c r="Y58" s="3">
        <f t="shared" si="13"/>
        <v>1.901831720827088E-2</v>
      </c>
      <c r="Z58" s="3">
        <f t="shared" si="14"/>
        <v>-1.0241929831135603</v>
      </c>
      <c r="AA58" s="3">
        <f t="shared" si="11"/>
        <v>0.25126016539629137</v>
      </c>
    </row>
    <row r="59" spans="1:27" x14ac:dyDescent="0.3">
      <c r="A59" s="3" t="s">
        <v>275</v>
      </c>
      <c r="B59" s="3">
        <v>34.191671544968528</v>
      </c>
      <c r="C59" s="3">
        <v>2.975628529981611</v>
      </c>
      <c r="D59" s="3">
        <v>17517884.007610783</v>
      </c>
      <c r="E59" s="3">
        <f>18552586.8783271*1.1</f>
        <v>20407845.566159815</v>
      </c>
      <c r="F59" s="3">
        <f>13643737.0324826*1.05</f>
        <v>14325923.884106731</v>
      </c>
      <c r="G59" s="35">
        <v>88.564999999999998</v>
      </c>
      <c r="H59" s="35">
        <v>1385.1305464448405</v>
      </c>
      <c r="I59" s="35">
        <v>16.352023238573345</v>
      </c>
      <c r="J59" s="35">
        <v>5.2433333333333332</v>
      </c>
      <c r="K59" s="35">
        <v>8372073</v>
      </c>
      <c r="L59" s="3">
        <v>-81019.787391651305</v>
      </c>
      <c r="M59" s="3">
        <v>58855142.273804985</v>
      </c>
      <c r="N59" s="3">
        <f t="shared" si="3"/>
        <v>0.59015691931689918</v>
      </c>
      <c r="O59" s="35">
        <f t="shared" si="4"/>
        <v>11.108689905240013</v>
      </c>
      <c r="P59" s="35">
        <f t="shared" si="5"/>
        <v>0.14224879384458153</v>
      </c>
      <c r="Q59" s="3">
        <f t="shared" si="6"/>
        <v>0.29764406865443216</v>
      </c>
      <c r="R59" s="3">
        <f t="shared" si="7"/>
        <v>0.34674702630432447</v>
      </c>
      <c r="S59" s="3">
        <f t="shared" si="8"/>
        <v>0.24340989301257465</v>
      </c>
      <c r="T59" s="3">
        <v>1119325.7651011362</v>
      </c>
      <c r="U59" s="3">
        <v>-0.786108811757526</v>
      </c>
      <c r="V59" s="3">
        <f t="shared" si="15"/>
        <v>2.0346677222545284</v>
      </c>
      <c r="W59" s="3">
        <f t="shared" si="16"/>
        <v>1.0173338611273093</v>
      </c>
      <c r="X59" s="3">
        <f t="shared" si="12"/>
        <v>167.21402562321856</v>
      </c>
      <c r="Y59" s="3">
        <f t="shared" si="13"/>
        <v>1.901831720827088E-2</v>
      </c>
      <c r="Z59" s="3">
        <f t="shared" si="14"/>
        <v>-1.0241929831135603</v>
      </c>
      <c r="AA59" s="3">
        <f t="shared" si="11"/>
        <v>-6.1250423180491008E-3</v>
      </c>
    </row>
    <row r="60" spans="1:27" x14ac:dyDescent="0.3">
      <c r="A60" s="3" t="s">
        <v>276</v>
      </c>
      <c r="B60" s="3">
        <v>0</v>
      </c>
      <c r="C60" s="3">
        <v>0</v>
      </c>
      <c r="D60" s="3">
        <v>0</v>
      </c>
      <c r="G60" s="35" t="e">
        <v>#DIV/0!</v>
      </c>
      <c r="H60" s="35" t="e">
        <v>#DIV/0!</v>
      </c>
      <c r="I60" s="35" t="e">
        <v>#DIV/0!</v>
      </c>
      <c r="J60" s="35" t="e">
        <v>#DIV/0!</v>
      </c>
      <c r="K60" s="35">
        <v>0</v>
      </c>
      <c r="N60" s="3" t="e">
        <f t="shared" si="3"/>
        <v>#DIV/0!</v>
      </c>
      <c r="O60" s="35" t="e">
        <f t="shared" si="4"/>
        <v>#DIV/0!</v>
      </c>
      <c r="P60" s="35" t="e">
        <f t="shared" si="5"/>
        <v>#DIV/0!</v>
      </c>
      <c r="Q60" s="3" t="e">
        <f t="shared" si="6"/>
        <v>#DIV/0!</v>
      </c>
      <c r="R60" s="3" t="e">
        <f t="shared" si="7"/>
        <v>#DIV/0!</v>
      </c>
      <c r="S60" s="3" t="e">
        <f t="shared" si="8"/>
        <v>#DIV/0!</v>
      </c>
      <c r="V60" s="3" t="e">
        <f t="shared" si="15"/>
        <v>#DIV/0!</v>
      </c>
      <c r="W60" s="3" t="e">
        <f t="shared" si="16"/>
        <v>#DIV/0!</v>
      </c>
      <c r="X60" s="3" t="e">
        <f t="shared" si="12"/>
        <v>#DIV/0!</v>
      </c>
      <c r="Y60" s="3" t="e">
        <f t="shared" si="13"/>
        <v>#DIV/0!</v>
      </c>
      <c r="Z60" s="3" t="e">
        <f t="shared" si="14"/>
        <v>#DIV/0!</v>
      </c>
      <c r="AA60" s="3" t="e">
        <f t="shared" si="11"/>
        <v>#DIV/0!</v>
      </c>
    </row>
    <row r="61" spans="1:27" x14ac:dyDescent="0.3">
      <c r="A61" s="3" t="s">
        <v>277</v>
      </c>
      <c r="B61" s="3">
        <v>0</v>
      </c>
      <c r="C61" s="3">
        <v>0</v>
      </c>
      <c r="D61" s="3">
        <v>0</v>
      </c>
      <c r="G61" s="35" t="e">
        <v>#DIV/0!</v>
      </c>
      <c r="H61" s="35" t="e">
        <v>#DIV/0!</v>
      </c>
      <c r="I61" s="35" t="e">
        <v>#DIV/0!</v>
      </c>
      <c r="J61" s="35" t="e">
        <v>#DIV/0!</v>
      </c>
      <c r="K61" s="35">
        <v>0</v>
      </c>
      <c r="N61" s="3" t="e">
        <f t="shared" si="3"/>
        <v>#DIV/0!</v>
      </c>
      <c r="O61" s="35" t="e">
        <f t="shared" si="4"/>
        <v>#DIV/0!</v>
      </c>
      <c r="P61" s="35" t="e">
        <f t="shared" si="5"/>
        <v>#DIV/0!</v>
      </c>
      <c r="Q61" s="3" t="e">
        <f t="shared" si="6"/>
        <v>#DIV/0!</v>
      </c>
      <c r="R61" s="3" t="e">
        <f t="shared" si="7"/>
        <v>#DIV/0!</v>
      </c>
      <c r="S61" s="3" t="e">
        <f t="shared" si="8"/>
        <v>#DIV/0!</v>
      </c>
      <c r="V61" s="3" t="e">
        <f t="shared" si="15"/>
        <v>#DIV/0!</v>
      </c>
      <c r="W61" s="3" t="e">
        <f t="shared" si="16"/>
        <v>#DIV/0!</v>
      </c>
      <c r="X61" s="3" t="e">
        <f t="shared" si="12"/>
        <v>#DIV/0!</v>
      </c>
      <c r="Y61" s="3" t="e">
        <f t="shared" si="13"/>
        <v>#DIV/0!</v>
      </c>
      <c r="Z61" s="3" t="e">
        <f t="shared" si="14"/>
        <v>#DIV/0!</v>
      </c>
      <c r="AA61" s="3" t="e">
        <f t="shared" si="11"/>
        <v>#DIV/0!</v>
      </c>
    </row>
    <row r="62" spans="1:27" x14ac:dyDescent="0.3">
      <c r="A62" s="3" t="s">
        <v>278</v>
      </c>
      <c r="B62" s="3">
        <v>0</v>
      </c>
      <c r="C62" s="3">
        <v>0</v>
      </c>
      <c r="D62" s="3">
        <v>0</v>
      </c>
      <c r="G62" s="35" t="e">
        <v>#DIV/0!</v>
      </c>
      <c r="H62" s="35" t="e">
        <v>#DIV/0!</v>
      </c>
      <c r="I62" s="35" t="e">
        <v>#DIV/0!</v>
      </c>
      <c r="J62" s="35" t="e">
        <v>#DIV/0!</v>
      </c>
      <c r="K62" s="35">
        <v>0</v>
      </c>
      <c r="N62" s="3" t="e">
        <f t="shared" si="3"/>
        <v>#DIV/0!</v>
      </c>
      <c r="O62" s="35" t="e">
        <f t="shared" si="4"/>
        <v>#DIV/0!</v>
      </c>
      <c r="P62" s="35" t="e">
        <f t="shared" si="5"/>
        <v>#DIV/0!</v>
      </c>
      <c r="Q62" s="3" t="e">
        <f t="shared" si="6"/>
        <v>#DIV/0!</v>
      </c>
      <c r="R62" s="3" t="e">
        <f t="shared" si="7"/>
        <v>#DIV/0!</v>
      </c>
      <c r="S62" s="3" t="e">
        <f t="shared" si="8"/>
        <v>#DIV/0!</v>
      </c>
      <c r="V62" s="3" t="e">
        <f t="shared" si="15"/>
        <v>#DIV/0!</v>
      </c>
      <c r="W62" s="3" t="e">
        <f t="shared" si="16"/>
        <v>#DIV/0!</v>
      </c>
      <c r="X62" s="3" t="e">
        <f t="shared" si="12"/>
        <v>#DIV/0!</v>
      </c>
      <c r="Y62" s="3" t="e">
        <f t="shared" si="13"/>
        <v>#DIV/0!</v>
      </c>
      <c r="Z62" s="3" t="e">
        <f t="shared" si="14"/>
        <v>#DIV/0!</v>
      </c>
      <c r="AA62" s="3" t="e">
        <f t="shared" si="11"/>
        <v>#DIV/0!</v>
      </c>
    </row>
    <row r="63" spans="1:27" x14ac:dyDescent="0.3">
      <c r="A63" s="3" t="s">
        <v>279</v>
      </c>
      <c r="B63" s="3">
        <v>0</v>
      </c>
      <c r="C63" s="3">
        <v>0</v>
      </c>
      <c r="D63" s="3">
        <v>0</v>
      </c>
      <c r="G63" s="35" t="e">
        <v>#DIV/0!</v>
      </c>
      <c r="H63" s="35" t="e">
        <v>#DIV/0!</v>
      </c>
      <c r="I63" s="35" t="e">
        <v>#DIV/0!</v>
      </c>
      <c r="J63" s="35" t="e">
        <v>#DIV/0!</v>
      </c>
      <c r="K63" s="35">
        <v>0</v>
      </c>
      <c r="N63" s="3" t="e">
        <f t="shared" si="3"/>
        <v>#DIV/0!</v>
      </c>
      <c r="O63" s="35" t="e">
        <f t="shared" si="4"/>
        <v>#DIV/0!</v>
      </c>
      <c r="P63" s="35" t="e">
        <f t="shared" si="5"/>
        <v>#DIV/0!</v>
      </c>
      <c r="Q63" s="3" t="e">
        <f t="shared" si="6"/>
        <v>#DIV/0!</v>
      </c>
      <c r="R63" s="3" t="e">
        <f t="shared" si="7"/>
        <v>#DIV/0!</v>
      </c>
      <c r="S63" s="3" t="e">
        <f t="shared" si="8"/>
        <v>#DIV/0!</v>
      </c>
      <c r="V63" s="3" t="e">
        <f t="shared" si="15"/>
        <v>#DIV/0!</v>
      </c>
      <c r="W63" s="3" t="e">
        <f t="shared" si="16"/>
        <v>#DIV/0!</v>
      </c>
      <c r="X63" s="3" t="e">
        <f t="shared" si="12"/>
        <v>#DIV/0!</v>
      </c>
      <c r="Y63" s="3" t="e">
        <f t="shared" si="13"/>
        <v>#DIV/0!</v>
      </c>
      <c r="Z63" s="3" t="e">
        <f t="shared" si="14"/>
        <v>#DIV/0!</v>
      </c>
      <c r="AA63" s="3" t="e">
        <f t="shared" si="11"/>
        <v>#DIV/0!</v>
      </c>
    </row>
    <row r="64" spans="1:27" x14ac:dyDescent="0.3">
      <c r="A64" s="3" t="s">
        <v>280</v>
      </c>
      <c r="B64" s="3">
        <v>0</v>
      </c>
      <c r="C64" s="3">
        <v>0</v>
      </c>
      <c r="D64" s="3">
        <v>0</v>
      </c>
      <c r="G64" s="35" t="e">
        <v>#DIV/0!</v>
      </c>
      <c r="H64" s="35" t="e">
        <v>#DIV/0!</v>
      </c>
      <c r="I64" s="35" t="e">
        <v>#DIV/0!</v>
      </c>
      <c r="J64" s="35" t="e">
        <v>#DIV/0!</v>
      </c>
      <c r="K64" s="35">
        <v>0</v>
      </c>
      <c r="N64" s="3" t="e">
        <f t="shared" si="3"/>
        <v>#DIV/0!</v>
      </c>
      <c r="O64" s="35" t="e">
        <f t="shared" si="4"/>
        <v>#DIV/0!</v>
      </c>
      <c r="P64" s="35" t="e">
        <f t="shared" si="5"/>
        <v>#DIV/0!</v>
      </c>
      <c r="Q64" s="3" t="e">
        <f t="shared" si="6"/>
        <v>#DIV/0!</v>
      </c>
      <c r="R64" s="3" t="e">
        <f t="shared" si="7"/>
        <v>#DIV/0!</v>
      </c>
      <c r="S64" s="3" t="e">
        <f t="shared" si="8"/>
        <v>#DIV/0!</v>
      </c>
      <c r="V64" s="3" t="e">
        <f t="shared" si="15"/>
        <v>#DIV/0!</v>
      </c>
      <c r="W64" s="3" t="e">
        <f t="shared" si="16"/>
        <v>#DIV/0!</v>
      </c>
      <c r="X64" s="3" t="e">
        <f t="shared" si="12"/>
        <v>#DIV/0!</v>
      </c>
      <c r="Y64" s="3" t="e">
        <f t="shared" si="13"/>
        <v>#DIV/0!</v>
      </c>
      <c r="Z64" s="3" t="e">
        <f t="shared" si="14"/>
        <v>#DIV/0!</v>
      </c>
      <c r="AA64" s="3" t="e">
        <f t="shared" si="11"/>
        <v>#DIV/0!</v>
      </c>
    </row>
    <row r="65" spans="1:27" x14ac:dyDescent="0.3">
      <c r="A65" s="3" t="s">
        <v>281</v>
      </c>
      <c r="B65" s="3">
        <v>0</v>
      </c>
      <c r="C65" s="3">
        <v>0</v>
      </c>
      <c r="D65" s="3">
        <v>0</v>
      </c>
      <c r="G65" s="35" t="e">
        <v>#DIV/0!</v>
      </c>
      <c r="H65" s="35" t="e">
        <v>#DIV/0!</v>
      </c>
      <c r="I65" s="35" t="e">
        <v>#DIV/0!</v>
      </c>
      <c r="J65" s="35" t="e">
        <v>#DIV/0!</v>
      </c>
      <c r="K65" s="35">
        <v>0</v>
      </c>
      <c r="N65" s="3" t="e">
        <f t="shared" si="3"/>
        <v>#DIV/0!</v>
      </c>
      <c r="O65" s="35" t="e">
        <f t="shared" si="4"/>
        <v>#DIV/0!</v>
      </c>
      <c r="P65" s="35" t="e">
        <f t="shared" si="5"/>
        <v>#DIV/0!</v>
      </c>
      <c r="Q65" s="3" t="e">
        <f t="shared" si="6"/>
        <v>#DIV/0!</v>
      </c>
      <c r="R65" s="3" t="e">
        <f t="shared" si="7"/>
        <v>#DIV/0!</v>
      </c>
      <c r="S65" s="3" t="e">
        <f t="shared" si="8"/>
        <v>#DIV/0!</v>
      </c>
      <c r="V65" s="3" t="e">
        <f t="shared" si="15"/>
        <v>#DIV/0!</v>
      </c>
      <c r="W65" s="3" t="e">
        <f t="shared" si="16"/>
        <v>#DIV/0!</v>
      </c>
      <c r="X65" s="3" t="e">
        <f t="shared" si="12"/>
        <v>#DIV/0!</v>
      </c>
      <c r="Y65" s="3" t="e">
        <f t="shared" si="13"/>
        <v>#DIV/0!</v>
      </c>
      <c r="Z65" s="3" t="e">
        <f t="shared" si="14"/>
        <v>#DIV/0!</v>
      </c>
      <c r="AA65" s="3" t="e">
        <f t="shared" si="11"/>
        <v>#DIV/0!</v>
      </c>
    </row>
    <row r="66" spans="1:27" x14ac:dyDescent="0.3">
      <c r="A66" s="3" t="s">
        <v>282</v>
      </c>
      <c r="B66" s="3">
        <v>0</v>
      </c>
      <c r="C66" s="3">
        <v>0</v>
      </c>
      <c r="D66" s="3">
        <v>0</v>
      </c>
      <c r="G66" s="35" t="e">
        <v>#DIV/0!</v>
      </c>
      <c r="H66" s="35" t="e">
        <v>#DIV/0!</v>
      </c>
      <c r="I66" s="35" t="e">
        <v>#DIV/0!</v>
      </c>
      <c r="J66" s="35" t="e">
        <v>#DIV/0!</v>
      </c>
      <c r="K66" s="35">
        <v>0</v>
      </c>
      <c r="N66" s="3" t="e">
        <f t="shared" si="3"/>
        <v>#DIV/0!</v>
      </c>
      <c r="O66" s="35" t="e">
        <f t="shared" si="4"/>
        <v>#DIV/0!</v>
      </c>
      <c r="P66" s="35" t="e">
        <f t="shared" si="5"/>
        <v>#DIV/0!</v>
      </c>
      <c r="Q66" s="3" t="e">
        <f t="shared" si="6"/>
        <v>#DIV/0!</v>
      </c>
      <c r="R66" s="3" t="e">
        <f t="shared" si="7"/>
        <v>#DIV/0!</v>
      </c>
      <c r="S66" s="3" t="e">
        <f t="shared" si="8"/>
        <v>#DIV/0!</v>
      </c>
      <c r="V66" s="3" t="e">
        <f t="shared" si="15"/>
        <v>#DIV/0!</v>
      </c>
      <c r="W66" s="3" t="e">
        <f t="shared" si="16"/>
        <v>#DIV/0!</v>
      </c>
      <c r="X66" s="3" t="e">
        <f t="shared" ref="X66:X97" si="17">(V66*R66)/((W66-1)*S66)</f>
        <v>#DIV/0!</v>
      </c>
      <c r="Y66" s="3" t="e">
        <f t="shared" ref="Y66:Y97" si="18">T66/M66</f>
        <v>#DIV/0!</v>
      </c>
      <c r="Z66" s="3" t="e">
        <f t="shared" ref="Z66:Z97" si="19">Y66/U66-1</f>
        <v>#DIV/0!</v>
      </c>
      <c r="AA66" s="3" t="e">
        <f t="shared" si="11"/>
        <v>#DIV/0!</v>
      </c>
    </row>
    <row r="67" spans="1:27" x14ac:dyDescent="0.3">
      <c r="A67" s="3" t="s">
        <v>283</v>
      </c>
      <c r="B67" s="3">
        <v>0</v>
      </c>
      <c r="C67" s="3">
        <v>0</v>
      </c>
      <c r="D67" s="3">
        <v>0</v>
      </c>
      <c r="G67" s="35" t="e">
        <v>#DIV/0!</v>
      </c>
      <c r="H67" s="35" t="e">
        <v>#DIV/0!</v>
      </c>
      <c r="I67" s="35" t="e">
        <v>#DIV/0!</v>
      </c>
      <c r="J67" s="35" t="e">
        <v>#DIV/0!</v>
      </c>
      <c r="K67" s="35">
        <v>0</v>
      </c>
      <c r="N67" s="3" t="e">
        <f t="shared" ref="N67:N129" si="20">(E67+F67)/M67</f>
        <v>#DIV/0!</v>
      </c>
      <c r="O67" s="35" t="e">
        <f t="shared" ref="O67:O129" si="21">I67-J67</f>
        <v>#DIV/0!</v>
      </c>
      <c r="P67" s="35" t="e">
        <f t="shared" ref="P67:P129" si="22">(K67/M67)</f>
        <v>#DIV/0!</v>
      </c>
      <c r="Q67" s="3" t="e">
        <f t="shared" ref="Q67:Q129" si="23">D67/M67</f>
        <v>#DIV/0!</v>
      </c>
      <c r="R67" s="3" t="e">
        <f t="shared" ref="R67:R129" si="24">E67/M67</f>
        <v>#DIV/0!</v>
      </c>
      <c r="S67" s="3" t="e">
        <f t="shared" ref="S67:S129" si="25">F67/M67</f>
        <v>#DIV/0!</v>
      </c>
      <c r="V67" s="3" t="e">
        <f t="shared" ref="V67:V98" si="26">(E67/E66-1)/(H67/H66-1)</f>
        <v>#DIV/0!</v>
      </c>
      <c r="W67" s="3" t="e">
        <f t="shared" ref="W67:W98" si="27">(F67/F66-1)/(H67/H66-1)</f>
        <v>#DIV/0!</v>
      </c>
      <c r="X67" s="3" t="e">
        <f t="shared" si="17"/>
        <v>#DIV/0!</v>
      </c>
      <c r="Y67" s="3" t="e">
        <f t="shared" si="18"/>
        <v>#DIV/0!</v>
      </c>
      <c r="Z67" s="3" t="e">
        <f t="shared" si="19"/>
        <v>#DIV/0!</v>
      </c>
      <c r="AA67" s="3" t="e">
        <f t="shared" ref="AA67:AA129" si="28">Z67/X67</f>
        <v>#DIV/0!</v>
      </c>
    </row>
    <row r="68" spans="1:27" x14ac:dyDescent="0.3">
      <c r="A68" s="3" t="s">
        <v>284</v>
      </c>
      <c r="B68" s="3">
        <v>0</v>
      </c>
      <c r="C68" s="3">
        <v>0</v>
      </c>
      <c r="D68" s="3">
        <v>0</v>
      </c>
      <c r="G68" s="35" t="e">
        <v>#DIV/0!</v>
      </c>
      <c r="H68" s="35" t="e">
        <v>#DIV/0!</v>
      </c>
      <c r="I68" s="35" t="e">
        <v>#DIV/0!</v>
      </c>
      <c r="J68" s="35" t="e">
        <v>#DIV/0!</v>
      </c>
      <c r="K68" s="35">
        <v>0</v>
      </c>
      <c r="N68" s="3" t="e">
        <f t="shared" si="20"/>
        <v>#DIV/0!</v>
      </c>
      <c r="O68" s="35" t="e">
        <f t="shared" si="21"/>
        <v>#DIV/0!</v>
      </c>
      <c r="P68" s="35" t="e">
        <f t="shared" si="22"/>
        <v>#DIV/0!</v>
      </c>
      <c r="Q68" s="3" t="e">
        <f t="shared" si="23"/>
        <v>#DIV/0!</v>
      </c>
      <c r="R68" s="3" t="e">
        <f t="shared" si="24"/>
        <v>#DIV/0!</v>
      </c>
      <c r="S68" s="3" t="e">
        <f t="shared" si="25"/>
        <v>#DIV/0!</v>
      </c>
      <c r="V68" s="3" t="e">
        <f t="shared" si="26"/>
        <v>#DIV/0!</v>
      </c>
      <c r="W68" s="3" t="e">
        <f t="shared" si="27"/>
        <v>#DIV/0!</v>
      </c>
      <c r="X68" s="3" t="e">
        <f t="shared" si="17"/>
        <v>#DIV/0!</v>
      </c>
      <c r="Y68" s="3" t="e">
        <f t="shared" si="18"/>
        <v>#DIV/0!</v>
      </c>
      <c r="Z68" s="3" t="e">
        <f t="shared" si="19"/>
        <v>#DIV/0!</v>
      </c>
      <c r="AA68" s="3" t="e">
        <f t="shared" si="28"/>
        <v>#DIV/0!</v>
      </c>
    </row>
    <row r="69" spans="1:27" x14ac:dyDescent="0.3">
      <c r="A69" s="3" t="s">
        <v>285</v>
      </c>
      <c r="B69" s="3">
        <v>0</v>
      </c>
      <c r="C69" s="3">
        <v>0</v>
      </c>
      <c r="D69" s="3">
        <v>0</v>
      </c>
      <c r="G69" s="35" t="e">
        <v>#DIV/0!</v>
      </c>
      <c r="H69" s="35" t="e">
        <v>#DIV/0!</v>
      </c>
      <c r="I69" s="35" t="e">
        <v>#DIV/0!</v>
      </c>
      <c r="J69" s="35" t="e">
        <v>#DIV/0!</v>
      </c>
      <c r="K69" s="35">
        <v>0</v>
      </c>
      <c r="N69" s="3" t="e">
        <f t="shared" si="20"/>
        <v>#DIV/0!</v>
      </c>
      <c r="O69" s="35" t="e">
        <f t="shared" si="21"/>
        <v>#DIV/0!</v>
      </c>
      <c r="P69" s="35" t="e">
        <f t="shared" si="22"/>
        <v>#DIV/0!</v>
      </c>
      <c r="Q69" s="3" t="e">
        <f t="shared" si="23"/>
        <v>#DIV/0!</v>
      </c>
      <c r="R69" s="3" t="e">
        <f t="shared" si="24"/>
        <v>#DIV/0!</v>
      </c>
      <c r="S69" s="3" t="e">
        <f t="shared" si="25"/>
        <v>#DIV/0!</v>
      </c>
      <c r="V69" s="3" t="e">
        <f t="shared" si="26"/>
        <v>#DIV/0!</v>
      </c>
      <c r="W69" s="3" t="e">
        <f t="shared" si="27"/>
        <v>#DIV/0!</v>
      </c>
      <c r="X69" s="3" t="e">
        <f t="shared" si="17"/>
        <v>#DIV/0!</v>
      </c>
      <c r="Y69" s="3" t="e">
        <f t="shared" si="18"/>
        <v>#DIV/0!</v>
      </c>
      <c r="Z69" s="3" t="e">
        <f t="shared" si="19"/>
        <v>#DIV/0!</v>
      </c>
      <c r="AA69" s="3" t="e">
        <f t="shared" si="28"/>
        <v>#DIV/0!</v>
      </c>
    </row>
    <row r="70" spans="1:27" x14ac:dyDescent="0.3">
      <c r="A70" s="3" t="s">
        <v>286</v>
      </c>
      <c r="B70" s="3">
        <v>0</v>
      </c>
      <c r="C70" s="3">
        <v>0</v>
      </c>
      <c r="D70" s="3">
        <v>0</v>
      </c>
      <c r="G70" s="35" t="e">
        <v>#DIV/0!</v>
      </c>
      <c r="H70" s="35" t="e">
        <v>#DIV/0!</v>
      </c>
      <c r="I70" s="35" t="e">
        <v>#DIV/0!</v>
      </c>
      <c r="J70" s="35" t="e">
        <v>#DIV/0!</v>
      </c>
      <c r="K70" s="35">
        <v>0</v>
      </c>
      <c r="N70" s="3" t="e">
        <f t="shared" si="20"/>
        <v>#DIV/0!</v>
      </c>
      <c r="O70" s="35" t="e">
        <f t="shared" si="21"/>
        <v>#DIV/0!</v>
      </c>
      <c r="P70" s="35" t="e">
        <f t="shared" si="22"/>
        <v>#DIV/0!</v>
      </c>
      <c r="Q70" s="3" t="e">
        <f t="shared" si="23"/>
        <v>#DIV/0!</v>
      </c>
      <c r="R70" s="3" t="e">
        <f t="shared" si="24"/>
        <v>#DIV/0!</v>
      </c>
      <c r="S70" s="3" t="e">
        <f t="shared" si="25"/>
        <v>#DIV/0!</v>
      </c>
      <c r="V70" s="3" t="e">
        <f t="shared" si="26"/>
        <v>#DIV/0!</v>
      </c>
      <c r="W70" s="3" t="e">
        <f t="shared" si="27"/>
        <v>#DIV/0!</v>
      </c>
      <c r="X70" s="3" t="e">
        <f t="shared" si="17"/>
        <v>#DIV/0!</v>
      </c>
      <c r="Y70" s="3" t="e">
        <f t="shared" si="18"/>
        <v>#DIV/0!</v>
      </c>
      <c r="Z70" s="3" t="e">
        <f t="shared" si="19"/>
        <v>#DIV/0!</v>
      </c>
      <c r="AA70" s="3" t="e">
        <f t="shared" si="28"/>
        <v>#DIV/0!</v>
      </c>
    </row>
    <row r="71" spans="1:27" x14ac:dyDescent="0.3">
      <c r="A71" s="3" t="s">
        <v>287</v>
      </c>
      <c r="B71" s="3">
        <v>0</v>
      </c>
      <c r="C71" s="3">
        <v>0</v>
      </c>
      <c r="D71" s="3">
        <v>0</v>
      </c>
      <c r="G71" s="35" t="e">
        <v>#DIV/0!</v>
      </c>
      <c r="H71" s="35" t="e">
        <v>#DIV/0!</v>
      </c>
      <c r="I71" s="35" t="e">
        <v>#DIV/0!</v>
      </c>
      <c r="J71" s="35" t="e">
        <v>#DIV/0!</v>
      </c>
      <c r="K71" s="35">
        <v>0</v>
      </c>
      <c r="N71" s="3" t="e">
        <f t="shared" si="20"/>
        <v>#DIV/0!</v>
      </c>
      <c r="O71" s="35" t="e">
        <f t="shared" si="21"/>
        <v>#DIV/0!</v>
      </c>
      <c r="P71" s="35" t="e">
        <f t="shared" si="22"/>
        <v>#DIV/0!</v>
      </c>
      <c r="Q71" s="3" t="e">
        <f t="shared" si="23"/>
        <v>#DIV/0!</v>
      </c>
      <c r="R71" s="3" t="e">
        <f t="shared" si="24"/>
        <v>#DIV/0!</v>
      </c>
      <c r="S71" s="3" t="e">
        <f t="shared" si="25"/>
        <v>#DIV/0!</v>
      </c>
      <c r="V71" s="3" t="e">
        <f t="shared" si="26"/>
        <v>#DIV/0!</v>
      </c>
      <c r="W71" s="3" t="e">
        <f t="shared" si="27"/>
        <v>#DIV/0!</v>
      </c>
      <c r="X71" s="3" t="e">
        <f t="shared" si="17"/>
        <v>#DIV/0!</v>
      </c>
      <c r="Y71" s="3" t="e">
        <f t="shared" si="18"/>
        <v>#DIV/0!</v>
      </c>
      <c r="Z71" s="3" t="e">
        <f t="shared" si="19"/>
        <v>#DIV/0!</v>
      </c>
      <c r="AA71" s="3" t="e">
        <f t="shared" si="28"/>
        <v>#DIV/0!</v>
      </c>
    </row>
    <row r="72" spans="1:27" x14ac:dyDescent="0.3">
      <c r="A72" s="3" t="s">
        <v>288</v>
      </c>
      <c r="B72" s="3">
        <v>0</v>
      </c>
      <c r="C72" s="3">
        <v>0</v>
      </c>
      <c r="D72" s="3">
        <v>0</v>
      </c>
      <c r="G72" s="35" t="e">
        <v>#DIV/0!</v>
      </c>
      <c r="H72" s="35" t="e">
        <v>#DIV/0!</v>
      </c>
      <c r="I72" s="35" t="e">
        <v>#DIV/0!</v>
      </c>
      <c r="J72" s="35" t="e">
        <v>#DIV/0!</v>
      </c>
      <c r="K72" s="35">
        <v>0</v>
      </c>
      <c r="N72" s="3" t="e">
        <f t="shared" si="20"/>
        <v>#DIV/0!</v>
      </c>
      <c r="O72" s="35" t="e">
        <f t="shared" si="21"/>
        <v>#DIV/0!</v>
      </c>
      <c r="P72" s="35" t="e">
        <f t="shared" si="22"/>
        <v>#DIV/0!</v>
      </c>
      <c r="Q72" s="3" t="e">
        <f t="shared" si="23"/>
        <v>#DIV/0!</v>
      </c>
      <c r="R72" s="3" t="e">
        <f t="shared" si="24"/>
        <v>#DIV/0!</v>
      </c>
      <c r="S72" s="3" t="e">
        <f t="shared" si="25"/>
        <v>#DIV/0!</v>
      </c>
      <c r="V72" s="3" t="e">
        <f t="shared" si="26"/>
        <v>#DIV/0!</v>
      </c>
      <c r="W72" s="3" t="e">
        <f t="shared" si="27"/>
        <v>#DIV/0!</v>
      </c>
      <c r="X72" s="3" t="e">
        <f t="shared" si="17"/>
        <v>#DIV/0!</v>
      </c>
      <c r="Y72" s="3" t="e">
        <f t="shared" si="18"/>
        <v>#DIV/0!</v>
      </c>
      <c r="Z72" s="3" t="e">
        <f t="shared" si="19"/>
        <v>#DIV/0!</v>
      </c>
      <c r="AA72" s="3" t="e">
        <f t="shared" si="28"/>
        <v>#DIV/0!</v>
      </c>
    </row>
    <row r="73" spans="1:27" x14ac:dyDescent="0.3">
      <c r="A73" s="3" t="s">
        <v>289</v>
      </c>
      <c r="B73" s="3">
        <v>0</v>
      </c>
      <c r="C73" s="3">
        <v>0</v>
      </c>
      <c r="D73" s="3">
        <v>0</v>
      </c>
      <c r="G73" s="35" t="e">
        <v>#DIV/0!</v>
      </c>
      <c r="H73" s="35" t="e">
        <v>#DIV/0!</v>
      </c>
      <c r="I73" s="35" t="e">
        <v>#DIV/0!</v>
      </c>
      <c r="J73" s="35" t="e">
        <v>#DIV/0!</v>
      </c>
      <c r="K73" s="35">
        <v>0</v>
      </c>
      <c r="N73" s="3" t="e">
        <f t="shared" si="20"/>
        <v>#DIV/0!</v>
      </c>
      <c r="O73" s="35" t="e">
        <f t="shared" si="21"/>
        <v>#DIV/0!</v>
      </c>
      <c r="P73" s="35" t="e">
        <f t="shared" si="22"/>
        <v>#DIV/0!</v>
      </c>
      <c r="Q73" s="3" t="e">
        <f t="shared" si="23"/>
        <v>#DIV/0!</v>
      </c>
      <c r="R73" s="3" t="e">
        <f t="shared" si="24"/>
        <v>#DIV/0!</v>
      </c>
      <c r="S73" s="3" t="e">
        <f t="shared" si="25"/>
        <v>#DIV/0!</v>
      </c>
      <c r="V73" s="3" t="e">
        <f t="shared" si="26"/>
        <v>#DIV/0!</v>
      </c>
      <c r="W73" s="3" t="e">
        <f t="shared" si="27"/>
        <v>#DIV/0!</v>
      </c>
      <c r="X73" s="3" t="e">
        <f t="shared" si="17"/>
        <v>#DIV/0!</v>
      </c>
      <c r="Y73" s="3" t="e">
        <f t="shared" si="18"/>
        <v>#DIV/0!</v>
      </c>
      <c r="Z73" s="3" t="e">
        <f t="shared" si="19"/>
        <v>#DIV/0!</v>
      </c>
      <c r="AA73" s="3" t="e">
        <f t="shared" si="28"/>
        <v>#DIV/0!</v>
      </c>
    </row>
    <row r="74" spans="1:27" x14ac:dyDescent="0.3">
      <c r="A74" s="3" t="s">
        <v>290</v>
      </c>
      <c r="B74" s="3">
        <v>0</v>
      </c>
      <c r="C74" s="3">
        <v>0</v>
      </c>
      <c r="D74" s="3">
        <v>0</v>
      </c>
      <c r="G74" s="35" t="e">
        <v>#DIV/0!</v>
      </c>
      <c r="H74" s="35" t="e">
        <v>#DIV/0!</v>
      </c>
      <c r="I74" s="35" t="e">
        <v>#DIV/0!</v>
      </c>
      <c r="J74" s="35" t="e">
        <v>#DIV/0!</v>
      </c>
      <c r="K74" s="35">
        <v>0</v>
      </c>
      <c r="N74" s="3" t="e">
        <f t="shared" si="20"/>
        <v>#DIV/0!</v>
      </c>
      <c r="O74" s="35" t="e">
        <f t="shared" si="21"/>
        <v>#DIV/0!</v>
      </c>
      <c r="P74" s="35" t="e">
        <f t="shared" si="22"/>
        <v>#DIV/0!</v>
      </c>
      <c r="Q74" s="3" t="e">
        <f t="shared" si="23"/>
        <v>#DIV/0!</v>
      </c>
      <c r="R74" s="3" t="e">
        <f t="shared" si="24"/>
        <v>#DIV/0!</v>
      </c>
      <c r="S74" s="3" t="e">
        <f t="shared" si="25"/>
        <v>#DIV/0!</v>
      </c>
      <c r="V74" s="3" t="e">
        <f t="shared" si="26"/>
        <v>#DIV/0!</v>
      </c>
      <c r="W74" s="3" t="e">
        <f t="shared" si="27"/>
        <v>#DIV/0!</v>
      </c>
      <c r="X74" s="3" t="e">
        <f t="shared" si="17"/>
        <v>#DIV/0!</v>
      </c>
      <c r="Y74" s="3" t="e">
        <f t="shared" si="18"/>
        <v>#DIV/0!</v>
      </c>
      <c r="Z74" s="3" t="e">
        <f t="shared" si="19"/>
        <v>#DIV/0!</v>
      </c>
      <c r="AA74" s="3" t="e">
        <f t="shared" si="28"/>
        <v>#DIV/0!</v>
      </c>
    </row>
    <row r="75" spans="1:27" x14ac:dyDescent="0.3">
      <c r="A75" s="3" t="s">
        <v>291</v>
      </c>
      <c r="B75" s="3">
        <v>0</v>
      </c>
      <c r="C75" s="3">
        <v>0</v>
      </c>
      <c r="D75" s="3">
        <v>0</v>
      </c>
      <c r="G75" s="35" t="e">
        <v>#DIV/0!</v>
      </c>
      <c r="H75" s="35" t="e">
        <v>#DIV/0!</v>
      </c>
      <c r="I75" s="35" t="e">
        <v>#DIV/0!</v>
      </c>
      <c r="J75" s="35" t="e">
        <v>#DIV/0!</v>
      </c>
      <c r="K75" s="35">
        <v>0</v>
      </c>
      <c r="N75" s="3" t="e">
        <f t="shared" si="20"/>
        <v>#DIV/0!</v>
      </c>
      <c r="O75" s="35" t="e">
        <f t="shared" si="21"/>
        <v>#DIV/0!</v>
      </c>
      <c r="P75" s="35" t="e">
        <f t="shared" si="22"/>
        <v>#DIV/0!</v>
      </c>
      <c r="Q75" s="3" t="e">
        <f t="shared" si="23"/>
        <v>#DIV/0!</v>
      </c>
      <c r="R75" s="3" t="e">
        <f t="shared" si="24"/>
        <v>#DIV/0!</v>
      </c>
      <c r="S75" s="3" t="e">
        <f t="shared" si="25"/>
        <v>#DIV/0!</v>
      </c>
      <c r="V75" s="3" t="e">
        <f t="shared" si="26"/>
        <v>#DIV/0!</v>
      </c>
      <c r="W75" s="3" t="e">
        <f t="shared" si="27"/>
        <v>#DIV/0!</v>
      </c>
      <c r="X75" s="3" t="e">
        <f t="shared" si="17"/>
        <v>#DIV/0!</v>
      </c>
      <c r="Y75" s="3" t="e">
        <f t="shared" si="18"/>
        <v>#DIV/0!</v>
      </c>
      <c r="Z75" s="3" t="e">
        <f t="shared" si="19"/>
        <v>#DIV/0!</v>
      </c>
      <c r="AA75" s="3" t="e">
        <f t="shared" si="28"/>
        <v>#DIV/0!</v>
      </c>
    </row>
    <row r="76" spans="1:27" x14ac:dyDescent="0.3">
      <c r="A76" s="3" t="s">
        <v>292</v>
      </c>
      <c r="B76" s="3">
        <v>0</v>
      </c>
      <c r="C76" s="3">
        <v>0</v>
      </c>
      <c r="D76" s="3">
        <v>0</v>
      </c>
      <c r="G76" s="35" t="e">
        <v>#DIV/0!</v>
      </c>
      <c r="H76" s="35" t="e">
        <v>#DIV/0!</v>
      </c>
      <c r="I76" s="35" t="e">
        <v>#DIV/0!</v>
      </c>
      <c r="J76" s="35" t="e">
        <v>#DIV/0!</v>
      </c>
      <c r="K76" s="35">
        <v>0</v>
      </c>
      <c r="N76" s="3" t="e">
        <f t="shared" si="20"/>
        <v>#DIV/0!</v>
      </c>
      <c r="O76" s="35" t="e">
        <f t="shared" si="21"/>
        <v>#DIV/0!</v>
      </c>
      <c r="P76" s="35" t="e">
        <f t="shared" si="22"/>
        <v>#DIV/0!</v>
      </c>
      <c r="Q76" s="3" t="e">
        <f t="shared" si="23"/>
        <v>#DIV/0!</v>
      </c>
      <c r="R76" s="3" t="e">
        <f t="shared" si="24"/>
        <v>#DIV/0!</v>
      </c>
      <c r="S76" s="3" t="e">
        <f t="shared" si="25"/>
        <v>#DIV/0!</v>
      </c>
      <c r="V76" s="3" t="e">
        <f t="shared" si="26"/>
        <v>#DIV/0!</v>
      </c>
      <c r="W76" s="3" t="e">
        <f t="shared" si="27"/>
        <v>#DIV/0!</v>
      </c>
      <c r="X76" s="3" t="e">
        <f t="shared" si="17"/>
        <v>#DIV/0!</v>
      </c>
      <c r="Y76" s="3" t="e">
        <f t="shared" si="18"/>
        <v>#DIV/0!</v>
      </c>
      <c r="Z76" s="3" t="e">
        <f t="shared" si="19"/>
        <v>#DIV/0!</v>
      </c>
      <c r="AA76" s="3" t="e">
        <f t="shared" si="28"/>
        <v>#DIV/0!</v>
      </c>
    </row>
    <row r="77" spans="1:27" x14ac:dyDescent="0.3">
      <c r="A77" s="3" t="s">
        <v>293</v>
      </c>
      <c r="B77" s="3">
        <v>0</v>
      </c>
      <c r="C77" s="3">
        <v>0</v>
      </c>
      <c r="D77" s="3">
        <v>0</v>
      </c>
      <c r="G77" s="35" t="e">
        <v>#DIV/0!</v>
      </c>
      <c r="H77" s="35" t="e">
        <v>#DIV/0!</v>
      </c>
      <c r="I77" s="35" t="e">
        <v>#DIV/0!</v>
      </c>
      <c r="J77" s="35" t="e">
        <v>#DIV/0!</v>
      </c>
      <c r="K77" s="35">
        <v>0</v>
      </c>
      <c r="N77" s="3" t="e">
        <f t="shared" si="20"/>
        <v>#DIV/0!</v>
      </c>
      <c r="O77" s="35" t="e">
        <f t="shared" si="21"/>
        <v>#DIV/0!</v>
      </c>
      <c r="P77" s="35" t="e">
        <f t="shared" si="22"/>
        <v>#DIV/0!</v>
      </c>
      <c r="Q77" s="3" t="e">
        <f t="shared" si="23"/>
        <v>#DIV/0!</v>
      </c>
      <c r="R77" s="3" t="e">
        <f t="shared" si="24"/>
        <v>#DIV/0!</v>
      </c>
      <c r="S77" s="3" t="e">
        <f t="shared" si="25"/>
        <v>#DIV/0!</v>
      </c>
      <c r="V77" s="3" t="e">
        <f t="shared" si="26"/>
        <v>#DIV/0!</v>
      </c>
      <c r="W77" s="3" t="e">
        <f t="shared" si="27"/>
        <v>#DIV/0!</v>
      </c>
      <c r="X77" s="3" t="e">
        <f t="shared" si="17"/>
        <v>#DIV/0!</v>
      </c>
      <c r="Y77" s="3" t="e">
        <f t="shared" si="18"/>
        <v>#DIV/0!</v>
      </c>
      <c r="Z77" s="3" t="e">
        <f t="shared" si="19"/>
        <v>#DIV/0!</v>
      </c>
      <c r="AA77" s="3" t="e">
        <f t="shared" si="28"/>
        <v>#DIV/0!</v>
      </c>
    </row>
    <row r="78" spans="1:27" x14ac:dyDescent="0.3">
      <c r="A78" s="3" t="s">
        <v>294</v>
      </c>
      <c r="B78" s="3">
        <v>0</v>
      </c>
      <c r="C78" s="3">
        <v>0</v>
      </c>
      <c r="D78" s="3">
        <v>0</v>
      </c>
      <c r="G78" s="35" t="e">
        <v>#DIV/0!</v>
      </c>
      <c r="H78" s="35" t="e">
        <v>#DIV/0!</v>
      </c>
      <c r="I78" s="35" t="e">
        <v>#DIV/0!</v>
      </c>
      <c r="J78" s="35" t="e">
        <v>#DIV/0!</v>
      </c>
      <c r="K78" s="35">
        <v>0</v>
      </c>
      <c r="N78" s="3" t="e">
        <f t="shared" si="20"/>
        <v>#DIV/0!</v>
      </c>
      <c r="O78" s="35" t="e">
        <f t="shared" si="21"/>
        <v>#DIV/0!</v>
      </c>
      <c r="P78" s="35" t="e">
        <f t="shared" si="22"/>
        <v>#DIV/0!</v>
      </c>
      <c r="Q78" s="3" t="e">
        <f t="shared" si="23"/>
        <v>#DIV/0!</v>
      </c>
      <c r="R78" s="3" t="e">
        <f t="shared" si="24"/>
        <v>#DIV/0!</v>
      </c>
      <c r="S78" s="3" t="e">
        <f t="shared" si="25"/>
        <v>#DIV/0!</v>
      </c>
      <c r="V78" s="3" t="e">
        <f t="shared" si="26"/>
        <v>#DIV/0!</v>
      </c>
      <c r="W78" s="3" t="e">
        <f t="shared" si="27"/>
        <v>#DIV/0!</v>
      </c>
      <c r="X78" s="3" t="e">
        <f t="shared" si="17"/>
        <v>#DIV/0!</v>
      </c>
      <c r="Y78" s="3" t="e">
        <f t="shared" si="18"/>
        <v>#DIV/0!</v>
      </c>
      <c r="Z78" s="3" t="e">
        <f t="shared" si="19"/>
        <v>#DIV/0!</v>
      </c>
      <c r="AA78" s="3" t="e">
        <f t="shared" si="28"/>
        <v>#DIV/0!</v>
      </c>
    </row>
    <row r="79" spans="1:27" x14ac:dyDescent="0.3">
      <c r="A79" s="3" t="s">
        <v>295</v>
      </c>
      <c r="B79" s="3">
        <v>0</v>
      </c>
      <c r="C79" s="3">
        <v>0</v>
      </c>
      <c r="D79" s="3">
        <v>0</v>
      </c>
      <c r="G79" s="35" t="e">
        <v>#DIV/0!</v>
      </c>
      <c r="H79" s="35" t="e">
        <v>#DIV/0!</v>
      </c>
      <c r="I79" s="35" t="e">
        <v>#DIV/0!</v>
      </c>
      <c r="J79" s="35" t="e">
        <v>#DIV/0!</v>
      </c>
      <c r="K79" s="35">
        <v>0</v>
      </c>
      <c r="N79" s="3" t="e">
        <f t="shared" si="20"/>
        <v>#DIV/0!</v>
      </c>
      <c r="O79" s="35" t="e">
        <f t="shared" si="21"/>
        <v>#DIV/0!</v>
      </c>
      <c r="P79" s="35" t="e">
        <f t="shared" si="22"/>
        <v>#DIV/0!</v>
      </c>
      <c r="Q79" s="3" t="e">
        <f t="shared" si="23"/>
        <v>#DIV/0!</v>
      </c>
      <c r="R79" s="3" t="e">
        <f t="shared" si="24"/>
        <v>#DIV/0!</v>
      </c>
      <c r="S79" s="3" t="e">
        <f t="shared" si="25"/>
        <v>#DIV/0!</v>
      </c>
      <c r="V79" s="3" t="e">
        <f t="shared" si="26"/>
        <v>#DIV/0!</v>
      </c>
      <c r="W79" s="3" t="e">
        <f t="shared" si="27"/>
        <v>#DIV/0!</v>
      </c>
      <c r="X79" s="3" t="e">
        <f t="shared" si="17"/>
        <v>#DIV/0!</v>
      </c>
      <c r="Y79" s="3" t="e">
        <f t="shared" si="18"/>
        <v>#DIV/0!</v>
      </c>
      <c r="Z79" s="3" t="e">
        <f t="shared" si="19"/>
        <v>#DIV/0!</v>
      </c>
      <c r="AA79" s="3" t="e">
        <f t="shared" si="28"/>
        <v>#DIV/0!</v>
      </c>
    </row>
    <row r="80" spans="1:27" x14ac:dyDescent="0.3">
      <c r="A80" s="3" t="s">
        <v>296</v>
      </c>
      <c r="B80" s="3">
        <v>0</v>
      </c>
      <c r="C80" s="3">
        <v>0</v>
      </c>
      <c r="D80" s="3">
        <v>0</v>
      </c>
      <c r="G80" s="35" t="e">
        <v>#DIV/0!</v>
      </c>
      <c r="H80" s="35" t="e">
        <v>#DIV/0!</v>
      </c>
      <c r="I80" s="35" t="e">
        <v>#DIV/0!</v>
      </c>
      <c r="J80" s="35" t="e">
        <v>#DIV/0!</v>
      </c>
      <c r="K80" s="35">
        <v>0</v>
      </c>
      <c r="N80" s="3" t="e">
        <f t="shared" si="20"/>
        <v>#DIV/0!</v>
      </c>
      <c r="O80" s="35" t="e">
        <f t="shared" si="21"/>
        <v>#DIV/0!</v>
      </c>
      <c r="P80" s="35" t="e">
        <f t="shared" si="22"/>
        <v>#DIV/0!</v>
      </c>
      <c r="Q80" s="3" t="e">
        <f t="shared" si="23"/>
        <v>#DIV/0!</v>
      </c>
      <c r="R80" s="3" t="e">
        <f t="shared" si="24"/>
        <v>#DIV/0!</v>
      </c>
      <c r="S80" s="3" t="e">
        <f t="shared" si="25"/>
        <v>#DIV/0!</v>
      </c>
      <c r="V80" s="3" t="e">
        <f t="shared" si="26"/>
        <v>#DIV/0!</v>
      </c>
      <c r="W80" s="3" t="e">
        <f t="shared" si="27"/>
        <v>#DIV/0!</v>
      </c>
      <c r="X80" s="3" t="e">
        <f t="shared" si="17"/>
        <v>#DIV/0!</v>
      </c>
      <c r="Y80" s="3" t="e">
        <f t="shared" si="18"/>
        <v>#DIV/0!</v>
      </c>
      <c r="Z80" s="3" t="e">
        <f t="shared" si="19"/>
        <v>#DIV/0!</v>
      </c>
      <c r="AA80" s="3" t="e">
        <f t="shared" si="28"/>
        <v>#DIV/0!</v>
      </c>
    </row>
    <row r="81" spans="1:27" x14ac:dyDescent="0.3">
      <c r="A81" s="3" t="s">
        <v>297</v>
      </c>
      <c r="B81" s="3">
        <v>0</v>
      </c>
      <c r="C81" s="3">
        <v>0</v>
      </c>
      <c r="D81" s="3">
        <v>0</v>
      </c>
      <c r="G81" s="35" t="e">
        <v>#DIV/0!</v>
      </c>
      <c r="H81" s="35" t="e">
        <v>#DIV/0!</v>
      </c>
      <c r="I81" s="35" t="e">
        <v>#DIV/0!</v>
      </c>
      <c r="J81" s="35" t="e">
        <v>#DIV/0!</v>
      </c>
      <c r="K81" s="35">
        <v>0</v>
      </c>
      <c r="N81" s="3" t="e">
        <f t="shared" si="20"/>
        <v>#DIV/0!</v>
      </c>
      <c r="O81" s="35" t="e">
        <f t="shared" si="21"/>
        <v>#DIV/0!</v>
      </c>
      <c r="P81" s="35" t="e">
        <f t="shared" si="22"/>
        <v>#DIV/0!</v>
      </c>
      <c r="Q81" s="3" t="e">
        <f t="shared" si="23"/>
        <v>#DIV/0!</v>
      </c>
      <c r="R81" s="3" t="e">
        <f t="shared" si="24"/>
        <v>#DIV/0!</v>
      </c>
      <c r="S81" s="3" t="e">
        <f t="shared" si="25"/>
        <v>#DIV/0!</v>
      </c>
      <c r="V81" s="3" t="e">
        <f t="shared" si="26"/>
        <v>#DIV/0!</v>
      </c>
      <c r="W81" s="3" t="e">
        <f t="shared" si="27"/>
        <v>#DIV/0!</v>
      </c>
      <c r="X81" s="3" t="e">
        <f t="shared" si="17"/>
        <v>#DIV/0!</v>
      </c>
      <c r="Y81" s="3" t="e">
        <f t="shared" si="18"/>
        <v>#DIV/0!</v>
      </c>
      <c r="Z81" s="3" t="e">
        <f t="shared" si="19"/>
        <v>#DIV/0!</v>
      </c>
      <c r="AA81" s="3" t="e">
        <f t="shared" si="28"/>
        <v>#DIV/0!</v>
      </c>
    </row>
    <row r="82" spans="1:27" x14ac:dyDescent="0.3">
      <c r="A82" s="3" t="s">
        <v>298</v>
      </c>
      <c r="B82" s="3">
        <v>0</v>
      </c>
      <c r="C82" s="3">
        <v>0</v>
      </c>
      <c r="D82" s="3">
        <v>0</v>
      </c>
      <c r="N82" s="3" t="e">
        <f t="shared" si="20"/>
        <v>#DIV/0!</v>
      </c>
      <c r="O82" s="35">
        <f t="shared" si="21"/>
        <v>0</v>
      </c>
      <c r="P82" s="35" t="e">
        <f t="shared" si="22"/>
        <v>#DIV/0!</v>
      </c>
      <c r="Q82" s="3" t="e">
        <f t="shared" si="23"/>
        <v>#DIV/0!</v>
      </c>
      <c r="R82" s="3" t="e">
        <f t="shared" si="24"/>
        <v>#DIV/0!</v>
      </c>
      <c r="S82" s="3" t="e">
        <f t="shared" si="25"/>
        <v>#DIV/0!</v>
      </c>
      <c r="V82" s="3" t="e">
        <f t="shared" si="26"/>
        <v>#DIV/0!</v>
      </c>
      <c r="W82" s="3" t="e">
        <f t="shared" si="27"/>
        <v>#DIV/0!</v>
      </c>
      <c r="X82" s="3" t="e">
        <f t="shared" si="17"/>
        <v>#DIV/0!</v>
      </c>
      <c r="Y82" s="3" t="e">
        <f t="shared" si="18"/>
        <v>#DIV/0!</v>
      </c>
      <c r="Z82" s="3" t="e">
        <f t="shared" si="19"/>
        <v>#DIV/0!</v>
      </c>
      <c r="AA82" s="3" t="e">
        <f t="shared" si="28"/>
        <v>#DIV/0!</v>
      </c>
    </row>
    <row r="83" spans="1:27" x14ac:dyDescent="0.3">
      <c r="A83" s="3" t="s">
        <v>299</v>
      </c>
      <c r="B83" s="3">
        <v>0</v>
      </c>
      <c r="C83" s="3">
        <v>0</v>
      </c>
      <c r="D83" s="3">
        <v>0</v>
      </c>
      <c r="N83" s="3" t="e">
        <f t="shared" si="20"/>
        <v>#DIV/0!</v>
      </c>
      <c r="O83" s="35">
        <f t="shared" si="21"/>
        <v>0</v>
      </c>
      <c r="P83" s="35" t="e">
        <f t="shared" si="22"/>
        <v>#DIV/0!</v>
      </c>
      <c r="Q83" s="3" t="e">
        <f t="shared" si="23"/>
        <v>#DIV/0!</v>
      </c>
      <c r="R83" s="3" t="e">
        <f t="shared" si="24"/>
        <v>#DIV/0!</v>
      </c>
      <c r="S83" s="3" t="e">
        <f t="shared" si="25"/>
        <v>#DIV/0!</v>
      </c>
      <c r="V83" s="3" t="e">
        <f t="shared" si="26"/>
        <v>#DIV/0!</v>
      </c>
      <c r="W83" s="3" t="e">
        <f t="shared" si="27"/>
        <v>#DIV/0!</v>
      </c>
      <c r="X83" s="3" t="e">
        <f t="shared" si="17"/>
        <v>#DIV/0!</v>
      </c>
      <c r="Y83" s="3" t="e">
        <f t="shared" si="18"/>
        <v>#DIV/0!</v>
      </c>
      <c r="Z83" s="3" t="e">
        <f t="shared" si="19"/>
        <v>#DIV/0!</v>
      </c>
      <c r="AA83" s="3" t="e">
        <f t="shared" si="28"/>
        <v>#DIV/0!</v>
      </c>
    </row>
    <row r="84" spans="1:27" x14ac:dyDescent="0.3">
      <c r="A84" s="3" t="s">
        <v>300</v>
      </c>
      <c r="B84" s="3">
        <v>0</v>
      </c>
      <c r="C84" s="3">
        <v>0</v>
      </c>
      <c r="D84" s="3">
        <v>0</v>
      </c>
      <c r="N84" s="3" t="e">
        <f t="shared" si="20"/>
        <v>#DIV/0!</v>
      </c>
      <c r="O84" s="35">
        <f t="shared" si="21"/>
        <v>0</v>
      </c>
      <c r="P84" s="35" t="e">
        <f t="shared" si="22"/>
        <v>#DIV/0!</v>
      </c>
      <c r="Q84" s="3" t="e">
        <f t="shared" si="23"/>
        <v>#DIV/0!</v>
      </c>
      <c r="R84" s="3" t="e">
        <f t="shared" si="24"/>
        <v>#DIV/0!</v>
      </c>
      <c r="S84" s="3" t="e">
        <f t="shared" si="25"/>
        <v>#DIV/0!</v>
      </c>
      <c r="V84" s="3" t="e">
        <f t="shared" si="26"/>
        <v>#DIV/0!</v>
      </c>
      <c r="W84" s="3" t="e">
        <f t="shared" si="27"/>
        <v>#DIV/0!</v>
      </c>
      <c r="X84" s="3" t="e">
        <f t="shared" si="17"/>
        <v>#DIV/0!</v>
      </c>
      <c r="Y84" s="3" t="e">
        <f t="shared" si="18"/>
        <v>#DIV/0!</v>
      </c>
      <c r="Z84" s="3" t="e">
        <f t="shared" si="19"/>
        <v>#DIV/0!</v>
      </c>
      <c r="AA84" s="3" t="e">
        <f t="shared" si="28"/>
        <v>#DIV/0!</v>
      </c>
    </row>
    <row r="85" spans="1:27" x14ac:dyDescent="0.3">
      <c r="A85" s="3" t="s">
        <v>301</v>
      </c>
      <c r="B85" s="3">
        <v>0</v>
      </c>
      <c r="C85" s="3">
        <v>0</v>
      </c>
      <c r="D85" s="3">
        <v>0</v>
      </c>
      <c r="N85" s="3" t="e">
        <f t="shared" si="20"/>
        <v>#DIV/0!</v>
      </c>
      <c r="O85" s="35">
        <f t="shared" si="21"/>
        <v>0</v>
      </c>
      <c r="P85" s="35" t="e">
        <f t="shared" si="22"/>
        <v>#DIV/0!</v>
      </c>
      <c r="Q85" s="3" t="e">
        <f t="shared" si="23"/>
        <v>#DIV/0!</v>
      </c>
      <c r="R85" s="3" t="e">
        <f t="shared" si="24"/>
        <v>#DIV/0!</v>
      </c>
      <c r="S85" s="3" t="e">
        <f t="shared" si="25"/>
        <v>#DIV/0!</v>
      </c>
      <c r="V85" s="3" t="e">
        <f t="shared" si="26"/>
        <v>#DIV/0!</v>
      </c>
      <c r="W85" s="3" t="e">
        <f t="shared" si="27"/>
        <v>#DIV/0!</v>
      </c>
      <c r="X85" s="3" t="e">
        <f t="shared" si="17"/>
        <v>#DIV/0!</v>
      </c>
      <c r="Y85" s="3" t="e">
        <f t="shared" si="18"/>
        <v>#DIV/0!</v>
      </c>
      <c r="Z85" s="3" t="e">
        <f t="shared" si="19"/>
        <v>#DIV/0!</v>
      </c>
      <c r="AA85" s="3" t="e">
        <f t="shared" si="28"/>
        <v>#DIV/0!</v>
      </c>
    </row>
    <row r="86" spans="1:27" x14ac:dyDescent="0.3">
      <c r="A86" s="3" t="s">
        <v>302</v>
      </c>
      <c r="B86" s="3">
        <v>0</v>
      </c>
      <c r="C86" s="3">
        <v>0</v>
      </c>
      <c r="D86" s="3">
        <v>0</v>
      </c>
      <c r="N86" s="3" t="e">
        <f t="shared" si="20"/>
        <v>#DIV/0!</v>
      </c>
      <c r="O86" s="35">
        <f t="shared" si="21"/>
        <v>0</v>
      </c>
      <c r="P86" s="35" t="e">
        <f t="shared" si="22"/>
        <v>#DIV/0!</v>
      </c>
      <c r="Q86" s="3" t="e">
        <f t="shared" si="23"/>
        <v>#DIV/0!</v>
      </c>
      <c r="R86" s="3" t="e">
        <f t="shared" si="24"/>
        <v>#DIV/0!</v>
      </c>
      <c r="S86" s="3" t="e">
        <f t="shared" si="25"/>
        <v>#DIV/0!</v>
      </c>
      <c r="V86" s="3" t="e">
        <f t="shared" si="26"/>
        <v>#DIV/0!</v>
      </c>
      <c r="W86" s="3" t="e">
        <f t="shared" si="27"/>
        <v>#DIV/0!</v>
      </c>
      <c r="X86" s="3" t="e">
        <f t="shared" si="17"/>
        <v>#DIV/0!</v>
      </c>
      <c r="Y86" s="3" t="e">
        <f t="shared" si="18"/>
        <v>#DIV/0!</v>
      </c>
      <c r="Z86" s="3" t="e">
        <f t="shared" si="19"/>
        <v>#DIV/0!</v>
      </c>
      <c r="AA86" s="3" t="e">
        <f t="shared" si="28"/>
        <v>#DIV/0!</v>
      </c>
    </row>
    <row r="87" spans="1:27" x14ac:dyDescent="0.3">
      <c r="A87" s="3" t="s">
        <v>303</v>
      </c>
      <c r="B87" s="3">
        <v>0</v>
      </c>
      <c r="C87" s="3">
        <v>0</v>
      </c>
      <c r="D87" s="3">
        <v>0</v>
      </c>
      <c r="N87" s="3" t="e">
        <f t="shared" si="20"/>
        <v>#DIV/0!</v>
      </c>
      <c r="O87" s="35">
        <f t="shared" si="21"/>
        <v>0</v>
      </c>
      <c r="P87" s="35" t="e">
        <f t="shared" si="22"/>
        <v>#DIV/0!</v>
      </c>
      <c r="Q87" s="3" t="e">
        <f t="shared" si="23"/>
        <v>#DIV/0!</v>
      </c>
      <c r="R87" s="3" t="e">
        <f t="shared" si="24"/>
        <v>#DIV/0!</v>
      </c>
      <c r="S87" s="3" t="e">
        <f t="shared" si="25"/>
        <v>#DIV/0!</v>
      </c>
      <c r="V87" s="3" t="e">
        <f t="shared" si="26"/>
        <v>#DIV/0!</v>
      </c>
      <c r="W87" s="3" t="e">
        <f t="shared" si="27"/>
        <v>#DIV/0!</v>
      </c>
      <c r="X87" s="3" t="e">
        <f t="shared" si="17"/>
        <v>#DIV/0!</v>
      </c>
      <c r="Y87" s="3" t="e">
        <f t="shared" si="18"/>
        <v>#DIV/0!</v>
      </c>
      <c r="Z87" s="3" t="e">
        <f t="shared" si="19"/>
        <v>#DIV/0!</v>
      </c>
      <c r="AA87" s="3" t="e">
        <f t="shared" si="28"/>
        <v>#DIV/0!</v>
      </c>
    </row>
    <row r="88" spans="1:27" x14ac:dyDescent="0.3">
      <c r="A88" s="3" t="s">
        <v>304</v>
      </c>
      <c r="B88" s="3">
        <v>0</v>
      </c>
      <c r="C88" s="3">
        <v>0</v>
      </c>
      <c r="D88" s="3">
        <v>0</v>
      </c>
      <c r="N88" s="3" t="e">
        <f t="shared" si="20"/>
        <v>#DIV/0!</v>
      </c>
      <c r="O88" s="35">
        <f t="shared" si="21"/>
        <v>0</v>
      </c>
      <c r="P88" s="35" t="e">
        <f t="shared" si="22"/>
        <v>#DIV/0!</v>
      </c>
      <c r="Q88" s="3" t="e">
        <f t="shared" si="23"/>
        <v>#DIV/0!</v>
      </c>
      <c r="R88" s="3" t="e">
        <f t="shared" si="24"/>
        <v>#DIV/0!</v>
      </c>
      <c r="S88" s="3" t="e">
        <f t="shared" si="25"/>
        <v>#DIV/0!</v>
      </c>
      <c r="V88" s="3" t="e">
        <f t="shared" si="26"/>
        <v>#DIV/0!</v>
      </c>
      <c r="W88" s="3" t="e">
        <f t="shared" si="27"/>
        <v>#DIV/0!</v>
      </c>
      <c r="X88" s="3" t="e">
        <f t="shared" si="17"/>
        <v>#DIV/0!</v>
      </c>
      <c r="Y88" s="3" t="e">
        <f t="shared" si="18"/>
        <v>#DIV/0!</v>
      </c>
      <c r="Z88" s="3" t="e">
        <f t="shared" si="19"/>
        <v>#DIV/0!</v>
      </c>
      <c r="AA88" s="3" t="e">
        <f t="shared" si="28"/>
        <v>#DIV/0!</v>
      </c>
    </row>
    <row r="89" spans="1:27" x14ac:dyDescent="0.3">
      <c r="A89" s="3" t="s">
        <v>305</v>
      </c>
      <c r="B89" s="3">
        <v>0</v>
      </c>
      <c r="C89" s="3">
        <v>0</v>
      </c>
      <c r="D89" s="3">
        <v>0</v>
      </c>
      <c r="N89" s="3" t="e">
        <f t="shared" si="20"/>
        <v>#DIV/0!</v>
      </c>
      <c r="O89" s="35">
        <f t="shared" si="21"/>
        <v>0</v>
      </c>
      <c r="P89" s="35" t="e">
        <f t="shared" si="22"/>
        <v>#DIV/0!</v>
      </c>
      <c r="Q89" s="3" t="e">
        <f t="shared" si="23"/>
        <v>#DIV/0!</v>
      </c>
      <c r="R89" s="3" t="e">
        <f t="shared" si="24"/>
        <v>#DIV/0!</v>
      </c>
      <c r="S89" s="3" t="e">
        <f t="shared" si="25"/>
        <v>#DIV/0!</v>
      </c>
      <c r="V89" s="3" t="e">
        <f t="shared" si="26"/>
        <v>#DIV/0!</v>
      </c>
      <c r="W89" s="3" t="e">
        <f t="shared" si="27"/>
        <v>#DIV/0!</v>
      </c>
      <c r="X89" s="3" t="e">
        <f t="shared" si="17"/>
        <v>#DIV/0!</v>
      </c>
      <c r="Y89" s="3" t="e">
        <f t="shared" si="18"/>
        <v>#DIV/0!</v>
      </c>
      <c r="Z89" s="3" t="e">
        <f t="shared" si="19"/>
        <v>#DIV/0!</v>
      </c>
      <c r="AA89" s="3" t="e">
        <f t="shared" si="28"/>
        <v>#DIV/0!</v>
      </c>
    </row>
    <row r="90" spans="1:27" x14ac:dyDescent="0.3">
      <c r="A90" s="3" t="s">
        <v>306</v>
      </c>
      <c r="B90" s="3">
        <v>0</v>
      </c>
      <c r="C90" s="3">
        <v>0</v>
      </c>
      <c r="D90" s="3">
        <v>0</v>
      </c>
      <c r="N90" s="3" t="e">
        <f t="shared" si="20"/>
        <v>#DIV/0!</v>
      </c>
      <c r="O90" s="35">
        <f t="shared" si="21"/>
        <v>0</v>
      </c>
      <c r="P90" s="35" t="e">
        <f t="shared" si="22"/>
        <v>#DIV/0!</v>
      </c>
      <c r="Q90" s="3" t="e">
        <f t="shared" si="23"/>
        <v>#DIV/0!</v>
      </c>
      <c r="R90" s="3" t="e">
        <f t="shared" si="24"/>
        <v>#DIV/0!</v>
      </c>
      <c r="S90" s="3" t="e">
        <f t="shared" si="25"/>
        <v>#DIV/0!</v>
      </c>
      <c r="V90" s="3" t="e">
        <f t="shared" si="26"/>
        <v>#DIV/0!</v>
      </c>
      <c r="W90" s="3" t="e">
        <f t="shared" si="27"/>
        <v>#DIV/0!</v>
      </c>
      <c r="X90" s="3" t="e">
        <f t="shared" si="17"/>
        <v>#DIV/0!</v>
      </c>
      <c r="Y90" s="3" t="e">
        <f t="shared" si="18"/>
        <v>#DIV/0!</v>
      </c>
      <c r="Z90" s="3" t="e">
        <f t="shared" si="19"/>
        <v>#DIV/0!</v>
      </c>
      <c r="AA90" s="3" t="e">
        <f t="shared" si="28"/>
        <v>#DIV/0!</v>
      </c>
    </row>
    <row r="91" spans="1:27" x14ac:dyDescent="0.3">
      <c r="A91" s="3" t="s">
        <v>307</v>
      </c>
      <c r="B91" s="3">
        <v>0</v>
      </c>
      <c r="C91" s="3">
        <v>0</v>
      </c>
      <c r="D91" s="3">
        <v>0</v>
      </c>
      <c r="N91" s="3" t="e">
        <f t="shared" si="20"/>
        <v>#DIV/0!</v>
      </c>
      <c r="O91" s="35">
        <f t="shared" si="21"/>
        <v>0</v>
      </c>
      <c r="P91" s="35" t="e">
        <f t="shared" si="22"/>
        <v>#DIV/0!</v>
      </c>
      <c r="Q91" s="3" t="e">
        <f t="shared" si="23"/>
        <v>#DIV/0!</v>
      </c>
      <c r="R91" s="3" t="e">
        <f t="shared" si="24"/>
        <v>#DIV/0!</v>
      </c>
      <c r="S91" s="3" t="e">
        <f t="shared" si="25"/>
        <v>#DIV/0!</v>
      </c>
      <c r="V91" s="3" t="e">
        <f t="shared" si="26"/>
        <v>#DIV/0!</v>
      </c>
      <c r="W91" s="3" t="e">
        <f t="shared" si="27"/>
        <v>#DIV/0!</v>
      </c>
      <c r="X91" s="3" t="e">
        <f t="shared" si="17"/>
        <v>#DIV/0!</v>
      </c>
      <c r="Y91" s="3" t="e">
        <f t="shared" si="18"/>
        <v>#DIV/0!</v>
      </c>
      <c r="Z91" s="3" t="e">
        <f t="shared" si="19"/>
        <v>#DIV/0!</v>
      </c>
      <c r="AA91" s="3" t="e">
        <f t="shared" si="28"/>
        <v>#DIV/0!</v>
      </c>
    </row>
    <row r="92" spans="1:27" x14ac:dyDescent="0.3">
      <c r="A92" s="3" t="s">
        <v>308</v>
      </c>
      <c r="B92" s="3">
        <v>0</v>
      </c>
      <c r="C92" s="3">
        <v>0</v>
      </c>
      <c r="D92" s="3">
        <v>0</v>
      </c>
      <c r="N92" s="3" t="e">
        <f t="shared" si="20"/>
        <v>#DIV/0!</v>
      </c>
      <c r="O92" s="35">
        <f t="shared" si="21"/>
        <v>0</v>
      </c>
      <c r="P92" s="35" t="e">
        <f t="shared" si="22"/>
        <v>#DIV/0!</v>
      </c>
      <c r="Q92" s="3" t="e">
        <f t="shared" si="23"/>
        <v>#DIV/0!</v>
      </c>
      <c r="R92" s="3" t="e">
        <f t="shared" si="24"/>
        <v>#DIV/0!</v>
      </c>
      <c r="S92" s="3" t="e">
        <f t="shared" si="25"/>
        <v>#DIV/0!</v>
      </c>
      <c r="V92" s="3" t="e">
        <f t="shared" si="26"/>
        <v>#DIV/0!</v>
      </c>
      <c r="W92" s="3" t="e">
        <f t="shared" si="27"/>
        <v>#DIV/0!</v>
      </c>
      <c r="X92" s="3" t="e">
        <f t="shared" si="17"/>
        <v>#DIV/0!</v>
      </c>
      <c r="Y92" s="3" t="e">
        <f t="shared" si="18"/>
        <v>#DIV/0!</v>
      </c>
      <c r="Z92" s="3" t="e">
        <f t="shared" si="19"/>
        <v>#DIV/0!</v>
      </c>
      <c r="AA92" s="3" t="e">
        <f t="shared" si="28"/>
        <v>#DIV/0!</v>
      </c>
    </row>
    <row r="93" spans="1:27" x14ac:dyDescent="0.3">
      <c r="A93" s="3" t="s">
        <v>309</v>
      </c>
      <c r="B93" s="3">
        <v>0</v>
      </c>
      <c r="C93" s="3">
        <v>0</v>
      </c>
      <c r="D93" s="3">
        <v>0</v>
      </c>
      <c r="N93" s="3" t="e">
        <f t="shared" si="20"/>
        <v>#DIV/0!</v>
      </c>
      <c r="O93" s="35">
        <f t="shared" si="21"/>
        <v>0</v>
      </c>
      <c r="P93" s="35" t="e">
        <f t="shared" si="22"/>
        <v>#DIV/0!</v>
      </c>
      <c r="Q93" s="3" t="e">
        <f t="shared" si="23"/>
        <v>#DIV/0!</v>
      </c>
      <c r="R93" s="3" t="e">
        <f t="shared" si="24"/>
        <v>#DIV/0!</v>
      </c>
      <c r="S93" s="3" t="e">
        <f t="shared" si="25"/>
        <v>#DIV/0!</v>
      </c>
      <c r="V93" s="3" t="e">
        <f t="shared" si="26"/>
        <v>#DIV/0!</v>
      </c>
      <c r="W93" s="3" t="e">
        <f t="shared" si="27"/>
        <v>#DIV/0!</v>
      </c>
      <c r="X93" s="3" t="e">
        <f t="shared" si="17"/>
        <v>#DIV/0!</v>
      </c>
      <c r="Y93" s="3" t="e">
        <f t="shared" si="18"/>
        <v>#DIV/0!</v>
      </c>
      <c r="Z93" s="3" t="e">
        <f t="shared" si="19"/>
        <v>#DIV/0!</v>
      </c>
      <c r="AA93" s="3" t="e">
        <f t="shared" si="28"/>
        <v>#DIV/0!</v>
      </c>
    </row>
    <row r="94" spans="1:27" x14ac:dyDescent="0.3">
      <c r="A94" s="3" t="s">
        <v>310</v>
      </c>
      <c r="B94" s="3">
        <v>0</v>
      </c>
      <c r="C94" s="3">
        <v>0</v>
      </c>
      <c r="D94" s="3">
        <v>0</v>
      </c>
      <c r="N94" s="3" t="e">
        <f t="shared" si="20"/>
        <v>#DIV/0!</v>
      </c>
      <c r="O94" s="35">
        <f t="shared" si="21"/>
        <v>0</v>
      </c>
      <c r="P94" s="35" t="e">
        <f t="shared" si="22"/>
        <v>#DIV/0!</v>
      </c>
      <c r="Q94" s="3" t="e">
        <f t="shared" si="23"/>
        <v>#DIV/0!</v>
      </c>
      <c r="R94" s="3" t="e">
        <f t="shared" si="24"/>
        <v>#DIV/0!</v>
      </c>
      <c r="S94" s="3" t="e">
        <f t="shared" si="25"/>
        <v>#DIV/0!</v>
      </c>
      <c r="V94" s="3" t="e">
        <f t="shared" si="26"/>
        <v>#DIV/0!</v>
      </c>
      <c r="W94" s="3" t="e">
        <f t="shared" si="27"/>
        <v>#DIV/0!</v>
      </c>
      <c r="X94" s="3" t="e">
        <f t="shared" si="17"/>
        <v>#DIV/0!</v>
      </c>
      <c r="Y94" s="3" t="e">
        <f t="shared" si="18"/>
        <v>#DIV/0!</v>
      </c>
      <c r="Z94" s="3" t="e">
        <f t="shared" si="19"/>
        <v>#DIV/0!</v>
      </c>
      <c r="AA94" s="3" t="e">
        <f t="shared" si="28"/>
        <v>#DIV/0!</v>
      </c>
    </row>
    <row r="95" spans="1:27" x14ac:dyDescent="0.3">
      <c r="A95" s="3" t="s">
        <v>311</v>
      </c>
      <c r="B95" s="3">
        <v>0</v>
      </c>
      <c r="C95" s="3">
        <v>0</v>
      </c>
      <c r="D95" s="3">
        <v>0</v>
      </c>
      <c r="N95" s="3" t="e">
        <f t="shared" si="20"/>
        <v>#DIV/0!</v>
      </c>
      <c r="O95" s="35">
        <f t="shared" si="21"/>
        <v>0</v>
      </c>
      <c r="P95" s="35" t="e">
        <f t="shared" si="22"/>
        <v>#DIV/0!</v>
      </c>
      <c r="Q95" s="3" t="e">
        <f t="shared" si="23"/>
        <v>#DIV/0!</v>
      </c>
      <c r="R95" s="3" t="e">
        <f t="shared" si="24"/>
        <v>#DIV/0!</v>
      </c>
      <c r="S95" s="3" t="e">
        <f t="shared" si="25"/>
        <v>#DIV/0!</v>
      </c>
      <c r="V95" s="3" t="e">
        <f t="shared" si="26"/>
        <v>#DIV/0!</v>
      </c>
      <c r="W95" s="3" t="e">
        <f t="shared" si="27"/>
        <v>#DIV/0!</v>
      </c>
      <c r="X95" s="3" t="e">
        <f t="shared" si="17"/>
        <v>#DIV/0!</v>
      </c>
      <c r="Y95" s="3" t="e">
        <f t="shared" si="18"/>
        <v>#DIV/0!</v>
      </c>
      <c r="Z95" s="3" t="e">
        <f t="shared" si="19"/>
        <v>#DIV/0!</v>
      </c>
      <c r="AA95" s="3" t="e">
        <f t="shared" si="28"/>
        <v>#DIV/0!</v>
      </c>
    </row>
    <row r="96" spans="1:27" x14ac:dyDescent="0.3">
      <c r="A96" s="3" t="s">
        <v>312</v>
      </c>
      <c r="B96" s="3">
        <v>0</v>
      </c>
      <c r="C96" s="3">
        <v>0</v>
      </c>
      <c r="D96" s="3">
        <v>0</v>
      </c>
      <c r="N96" s="3" t="e">
        <f t="shared" si="20"/>
        <v>#DIV/0!</v>
      </c>
      <c r="O96" s="35">
        <f t="shared" si="21"/>
        <v>0</v>
      </c>
      <c r="P96" s="35" t="e">
        <f t="shared" si="22"/>
        <v>#DIV/0!</v>
      </c>
      <c r="Q96" s="3" t="e">
        <f t="shared" si="23"/>
        <v>#DIV/0!</v>
      </c>
      <c r="R96" s="3" t="e">
        <f t="shared" si="24"/>
        <v>#DIV/0!</v>
      </c>
      <c r="S96" s="3" t="e">
        <f t="shared" si="25"/>
        <v>#DIV/0!</v>
      </c>
      <c r="V96" s="3" t="e">
        <f t="shared" si="26"/>
        <v>#DIV/0!</v>
      </c>
      <c r="W96" s="3" t="e">
        <f t="shared" si="27"/>
        <v>#DIV/0!</v>
      </c>
      <c r="X96" s="3" t="e">
        <f t="shared" si="17"/>
        <v>#DIV/0!</v>
      </c>
      <c r="Y96" s="3" t="e">
        <f t="shared" si="18"/>
        <v>#DIV/0!</v>
      </c>
      <c r="Z96" s="3" t="e">
        <f t="shared" si="19"/>
        <v>#DIV/0!</v>
      </c>
      <c r="AA96" s="3" t="e">
        <f t="shared" si="28"/>
        <v>#DIV/0!</v>
      </c>
    </row>
    <row r="97" spans="1:27" x14ac:dyDescent="0.3">
      <c r="A97" s="3" t="s">
        <v>313</v>
      </c>
      <c r="B97" s="3">
        <v>0</v>
      </c>
      <c r="C97" s="3">
        <v>0</v>
      </c>
      <c r="D97" s="3">
        <v>0</v>
      </c>
      <c r="N97" s="3" t="e">
        <f t="shared" si="20"/>
        <v>#DIV/0!</v>
      </c>
      <c r="O97" s="35">
        <f t="shared" si="21"/>
        <v>0</v>
      </c>
      <c r="P97" s="35" t="e">
        <f t="shared" si="22"/>
        <v>#DIV/0!</v>
      </c>
      <c r="Q97" s="3" t="e">
        <f t="shared" si="23"/>
        <v>#DIV/0!</v>
      </c>
      <c r="R97" s="3" t="e">
        <f t="shared" si="24"/>
        <v>#DIV/0!</v>
      </c>
      <c r="S97" s="3" t="e">
        <f t="shared" si="25"/>
        <v>#DIV/0!</v>
      </c>
      <c r="V97" s="3" t="e">
        <f t="shared" si="26"/>
        <v>#DIV/0!</v>
      </c>
      <c r="W97" s="3" t="e">
        <f t="shared" si="27"/>
        <v>#DIV/0!</v>
      </c>
      <c r="X97" s="3" t="e">
        <f t="shared" si="17"/>
        <v>#DIV/0!</v>
      </c>
      <c r="Y97" s="3" t="e">
        <f t="shared" si="18"/>
        <v>#DIV/0!</v>
      </c>
      <c r="Z97" s="3" t="e">
        <f t="shared" si="19"/>
        <v>#DIV/0!</v>
      </c>
      <c r="AA97" s="3" t="e">
        <f t="shared" si="28"/>
        <v>#DIV/0!</v>
      </c>
    </row>
    <row r="98" spans="1:27" x14ac:dyDescent="0.3">
      <c r="A98" s="3" t="s">
        <v>314</v>
      </c>
      <c r="B98" s="3">
        <v>0</v>
      </c>
      <c r="C98" s="3">
        <v>0</v>
      </c>
      <c r="D98" s="3">
        <v>0</v>
      </c>
      <c r="N98" s="3" t="e">
        <f t="shared" si="20"/>
        <v>#DIV/0!</v>
      </c>
      <c r="O98" s="35">
        <f t="shared" si="21"/>
        <v>0</v>
      </c>
      <c r="P98" s="35" t="e">
        <f t="shared" si="22"/>
        <v>#DIV/0!</v>
      </c>
      <c r="Q98" s="3" t="e">
        <f t="shared" si="23"/>
        <v>#DIV/0!</v>
      </c>
      <c r="R98" s="3" t="e">
        <f t="shared" si="24"/>
        <v>#DIV/0!</v>
      </c>
      <c r="S98" s="3" t="e">
        <f t="shared" si="25"/>
        <v>#DIV/0!</v>
      </c>
      <c r="V98" s="3" t="e">
        <f t="shared" si="26"/>
        <v>#DIV/0!</v>
      </c>
      <c r="W98" s="3" t="e">
        <f t="shared" si="27"/>
        <v>#DIV/0!</v>
      </c>
      <c r="X98" s="3" t="e">
        <f t="shared" ref="X98:X129" si="29">(V98*R98)/((W98-1)*S98)</f>
        <v>#DIV/0!</v>
      </c>
      <c r="Y98" s="3" t="e">
        <f t="shared" ref="Y98:Y129" si="30">T98/M98</f>
        <v>#DIV/0!</v>
      </c>
      <c r="Z98" s="3" t="e">
        <f t="shared" ref="Z98:Z129" si="31">Y98/U98-1</f>
        <v>#DIV/0!</v>
      </c>
      <c r="AA98" s="3" t="e">
        <f t="shared" si="28"/>
        <v>#DIV/0!</v>
      </c>
    </row>
    <row r="99" spans="1:27" x14ac:dyDescent="0.3">
      <c r="A99" s="3" t="s">
        <v>315</v>
      </c>
      <c r="B99" s="3">
        <v>0</v>
      </c>
      <c r="C99" s="3">
        <v>0</v>
      </c>
      <c r="D99" s="3">
        <v>0</v>
      </c>
      <c r="N99" s="3" t="e">
        <f t="shared" si="20"/>
        <v>#DIV/0!</v>
      </c>
      <c r="O99" s="35">
        <f t="shared" si="21"/>
        <v>0</v>
      </c>
      <c r="P99" s="35" t="e">
        <f t="shared" si="22"/>
        <v>#DIV/0!</v>
      </c>
      <c r="Q99" s="3" t="e">
        <f t="shared" si="23"/>
        <v>#DIV/0!</v>
      </c>
      <c r="R99" s="3" t="e">
        <f t="shared" si="24"/>
        <v>#DIV/0!</v>
      </c>
      <c r="S99" s="3" t="e">
        <f t="shared" si="25"/>
        <v>#DIV/0!</v>
      </c>
      <c r="V99" s="3" t="e">
        <f t="shared" ref="V99:V129" si="32">(E99/E98-1)/(H99/H98-1)</f>
        <v>#DIV/0!</v>
      </c>
      <c r="W99" s="3" t="e">
        <f t="shared" ref="W99:W129" si="33">(F99/F98-1)/(H99/H98-1)</f>
        <v>#DIV/0!</v>
      </c>
      <c r="X99" s="3" t="e">
        <f t="shared" si="29"/>
        <v>#DIV/0!</v>
      </c>
      <c r="Y99" s="3" t="e">
        <f t="shared" si="30"/>
        <v>#DIV/0!</v>
      </c>
      <c r="Z99" s="3" t="e">
        <f t="shared" si="31"/>
        <v>#DIV/0!</v>
      </c>
      <c r="AA99" s="3" t="e">
        <f t="shared" si="28"/>
        <v>#DIV/0!</v>
      </c>
    </row>
    <row r="100" spans="1:27" x14ac:dyDescent="0.3">
      <c r="A100" s="3" t="s">
        <v>316</v>
      </c>
      <c r="B100" s="3">
        <v>0</v>
      </c>
      <c r="C100" s="3">
        <v>0</v>
      </c>
      <c r="D100" s="3">
        <v>0</v>
      </c>
      <c r="N100" s="3" t="e">
        <f t="shared" si="20"/>
        <v>#DIV/0!</v>
      </c>
      <c r="O100" s="35">
        <f t="shared" si="21"/>
        <v>0</v>
      </c>
      <c r="P100" s="35" t="e">
        <f t="shared" si="22"/>
        <v>#DIV/0!</v>
      </c>
      <c r="Q100" s="3" t="e">
        <f t="shared" si="23"/>
        <v>#DIV/0!</v>
      </c>
      <c r="R100" s="3" t="e">
        <f t="shared" si="24"/>
        <v>#DIV/0!</v>
      </c>
      <c r="S100" s="3" t="e">
        <f t="shared" si="25"/>
        <v>#DIV/0!</v>
      </c>
      <c r="V100" s="3" t="e">
        <f t="shared" si="32"/>
        <v>#DIV/0!</v>
      </c>
      <c r="W100" s="3" t="e">
        <f t="shared" si="33"/>
        <v>#DIV/0!</v>
      </c>
      <c r="X100" s="3" t="e">
        <f t="shared" si="29"/>
        <v>#DIV/0!</v>
      </c>
      <c r="Y100" s="3" t="e">
        <f t="shared" si="30"/>
        <v>#DIV/0!</v>
      </c>
      <c r="Z100" s="3" t="e">
        <f t="shared" si="31"/>
        <v>#DIV/0!</v>
      </c>
      <c r="AA100" s="3" t="e">
        <f t="shared" si="28"/>
        <v>#DIV/0!</v>
      </c>
    </row>
    <row r="101" spans="1:27" x14ac:dyDescent="0.3">
      <c r="A101" s="3" t="s">
        <v>317</v>
      </c>
      <c r="B101" s="3">
        <v>0</v>
      </c>
      <c r="C101" s="3">
        <v>0</v>
      </c>
      <c r="D101" s="3">
        <v>0</v>
      </c>
      <c r="N101" s="3" t="e">
        <f t="shared" si="20"/>
        <v>#DIV/0!</v>
      </c>
      <c r="O101" s="35">
        <f t="shared" si="21"/>
        <v>0</v>
      </c>
      <c r="P101" s="35" t="e">
        <f t="shared" si="22"/>
        <v>#DIV/0!</v>
      </c>
      <c r="Q101" s="3" t="e">
        <f t="shared" si="23"/>
        <v>#DIV/0!</v>
      </c>
      <c r="R101" s="3" t="e">
        <f t="shared" si="24"/>
        <v>#DIV/0!</v>
      </c>
      <c r="S101" s="3" t="e">
        <f t="shared" si="25"/>
        <v>#DIV/0!</v>
      </c>
      <c r="V101" s="3" t="e">
        <f t="shared" si="32"/>
        <v>#DIV/0!</v>
      </c>
      <c r="W101" s="3" t="e">
        <f t="shared" si="33"/>
        <v>#DIV/0!</v>
      </c>
      <c r="X101" s="3" t="e">
        <f t="shared" si="29"/>
        <v>#DIV/0!</v>
      </c>
      <c r="Y101" s="3" t="e">
        <f t="shared" si="30"/>
        <v>#DIV/0!</v>
      </c>
      <c r="Z101" s="3" t="e">
        <f t="shared" si="31"/>
        <v>#DIV/0!</v>
      </c>
      <c r="AA101" s="3" t="e">
        <f t="shared" si="28"/>
        <v>#DIV/0!</v>
      </c>
    </row>
    <row r="102" spans="1:27" x14ac:dyDescent="0.3">
      <c r="A102" s="3" t="s">
        <v>318</v>
      </c>
      <c r="B102" s="3">
        <v>0</v>
      </c>
      <c r="C102" s="3">
        <v>0</v>
      </c>
      <c r="D102" s="3">
        <v>0</v>
      </c>
      <c r="N102" s="3" t="e">
        <f t="shared" si="20"/>
        <v>#DIV/0!</v>
      </c>
      <c r="O102" s="35">
        <f t="shared" si="21"/>
        <v>0</v>
      </c>
      <c r="P102" s="35" t="e">
        <f t="shared" si="22"/>
        <v>#DIV/0!</v>
      </c>
      <c r="Q102" s="3" t="e">
        <f t="shared" si="23"/>
        <v>#DIV/0!</v>
      </c>
      <c r="R102" s="3" t="e">
        <f t="shared" si="24"/>
        <v>#DIV/0!</v>
      </c>
      <c r="S102" s="3" t="e">
        <f t="shared" si="25"/>
        <v>#DIV/0!</v>
      </c>
      <c r="V102" s="3" t="e">
        <f t="shared" si="32"/>
        <v>#DIV/0!</v>
      </c>
      <c r="W102" s="3" t="e">
        <f t="shared" si="33"/>
        <v>#DIV/0!</v>
      </c>
      <c r="X102" s="3" t="e">
        <f t="shared" si="29"/>
        <v>#DIV/0!</v>
      </c>
      <c r="Y102" s="3" t="e">
        <f t="shared" si="30"/>
        <v>#DIV/0!</v>
      </c>
      <c r="Z102" s="3" t="e">
        <f t="shared" si="31"/>
        <v>#DIV/0!</v>
      </c>
      <c r="AA102" s="3" t="e">
        <f t="shared" si="28"/>
        <v>#DIV/0!</v>
      </c>
    </row>
    <row r="103" spans="1:27" x14ac:dyDescent="0.3">
      <c r="A103" s="3" t="s">
        <v>319</v>
      </c>
      <c r="B103" s="3">
        <v>0</v>
      </c>
      <c r="C103" s="3">
        <v>0</v>
      </c>
      <c r="D103" s="3">
        <v>0</v>
      </c>
      <c r="N103" s="3" t="e">
        <f t="shared" si="20"/>
        <v>#DIV/0!</v>
      </c>
      <c r="O103" s="35">
        <f t="shared" si="21"/>
        <v>0</v>
      </c>
      <c r="P103" s="35" t="e">
        <f t="shared" si="22"/>
        <v>#DIV/0!</v>
      </c>
      <c r="Q103" s="3" t="e">
        <f t="shared" si="23"/>
        <v>#DIV/0!</v>
      </c>
      <c r="R103" s="3" t="e">
        <f t="shared" si="24"/>
        <v>#DIV/0!</v>
      </c>
      <c r="S103" s="3" t="e">
        <f t="shared" si="25"/>
        <v>#DIV/0!</v>
      </c>
      <c r="V103" s="3" t="e">
        <f t="shared" si="32"/>
        <v>#DIV/0!</v>
      </c>
      <c r="W103" s="3" t="e">
        <f t="shared" si="33"/>
        <v>#DIV/0!</v>
      </c>
      <c r="X103" s="3" t="e">
        <f t="shared" si="29"/>
        <v>#DIV/0!</v>
      </c>
      <c r="Y103" s="3" t="e">
        <f t="shared" si="30"/>
        <v>#DIV/0!</v>
      </c>
      <c r="Z103" s="3" t="e">
        <f t="shared" si="31"/>
        <v>#DIV/0!</v>
      </c>
      <c r="AA103" s="3" t="e">
        <f t="shared" si="28"/>
        <v>#DIV/0!</v>
      </c>
    </row>
    <row r="104" spans="1:27" x14ac:dyDescent="0.3">
      <c r="A104" s="3" t="s">
        <v>320</v>
      </c>
      <c r="B104" s="3">
        <v>0</v>
      </c>
      <c r="C104" s="3">
        <v>0</v>
      </c>
      <c r="D104" s="3">
        <v>0</v>
      </c>
      <c r="N104" s="3" t="e">
        <f t="shared" si="20"/>
        <v>#DIV/0!</v>
      </c>
      <c r="O104" s="35">
        <f t="shared" si="21"/>
        <v>0</v>
      </c>
      <c r="P104" s="35" t="e">
        <f t="shared" si="22"/>
        <v>#DIV/0!</v>
      </c>
      <c r="Q104" s="3" t="e">
        <f t="shared" si="23"/>
        <v>#DIV/0!</v>
      </c>
      <c r="R104" s="3" t="e">
        <f t="shared" si="24"/>
        <v>#DIV/0!</v>
      </c>
      <c r="S104" s="3" t="e">
        <f t="shared" si="25"/>
        <v>#DIV/0!</v>
      </c>
      <c r="V104" s="3" t="e">
        <f t="shared" si="32"/>
        <v>#DIV/0!</v>
      </c>
      <c r="W104" s="3" t="e">
        <f t="shared" si="33"/>
        <v>#DIV/0!</v>
      </c>
      <c r="X104" s="3" t="e">
        <f t="shared" si="29"/>
        <v>#DIV/0!</v>
      </c>
      <c r="Y104" s="3" t="e">
        <f t="shared" si="30"/>
        <v>#DIV/0!</v>
      </c>
      <c r="Z104" s="3" t="e">
        <f t="shared" si="31"/>
        <v>#DIV/0!</v>
      </c>
      <c r="AA104" s="3" t="e">
        <f t="shared" si="28"/>
        <v>#DIV/0!</v>
      </c>
    </row>
    <row r="105" spans="1:27" x14ac:dyDescent="0.3">
      <c r="A105" s="3" t="s">
        <v>321</v>
      </c>
      <c r="B105" s="3">
        <v>0</v>
      </c>
      <c r="C105" s="3">
        <v>0</v>
      </c>
      <c r="D105" s="3">
        <v>0</v>
      </c>
      <c r="N105" s="3" t="e">
        <f t="shared" si="20"/>
        <v>#DIV/0!</v>
      </c>
      <c r="O105" s="35">
        <f t="shared" si="21"/>
        <v>0</v>
      </c>
      <c r="P105" s="35" t="e">
        <f t="shared" si="22"/>
        <v>#DIV/0!</v>
      </c>
      <c r="Q105" s="3" t="e">
        <f t="shared" si="23"/>
        <v>#DIV/0!</v>
      </c>
      <c r="R105" s="3" t="e">
        <f t="shared" si="24"/>
        <v>#DIV/0!</v>
      </c>
      <c r="S105" s="3" t="e">
        <f t="shared" si="25"/>
        <v>#DIV/0!</v>
      </c>
      <c r="V105" s="3" t="e">
        <f t="shared" si="32"/>
        <v>#DIV/0!</v>
      </c>
      <c r="W105" s="3" t="e">
        <f t="shared" si="33"/>
        <v>#DIV/0!</v>
      </c>
      <c r="X105" s="3" t="e">
        <f t="shared" si="29"/>
        <v>#DIV/0!</v>
      </c>
      <c r="Y105" s="3" t="e">
        <f t="shared" si="30"/>
        <v>#DIV/0!</v>
      </c>
      <c r="Z105" s="3" t="e">
        <f t="shared" si="31"/>
        <v>#DIV/0!</v>
      </c>
      <c r="AA105" s="3" t="e">
        <f t="shared" si="28"/>
        <v>#DIV/0!</v>
      </c>
    </row>
    <row r="106" spans="1:27" x14ac:dyDescent="0.3">
      <c r="A106" s="3" t="s">
        <v>322</v>
      </c>
      <c r="B106" s="3">
        <v>0</v>
      </c>
      <c r="C106" s="3">
        <v>0</v>
      </c>
      <c r="D106" s="3">
        <v>0</v>
      </c>
      <c r="N106" s="3" t="e">
        <f t="shared" si="20"/>
        <v>#DIV/0!</v>
      </c>
      <c r="O106" s="35">
        <f t="shared" si="21"/>
        <v>0</v>
      </c>
      <c r="P106" s="35" t="e">
        <f t="shared" si="22"/>
        <v>#DIV/0!</v>
      </c>
      <c r="Q106" s="3" t="e">
        <f t="shared" si="23"/>
        <v>#DIV/0!</v>
      </c>
      <c r="R106" s="3" t="e">
        <f t="shared" si="24"/>
        <v>#DIV/0!</v>
      </c>
      <c r="S106" s="3" t="e">
        <f t="shared" si="25"/>
        <v>#DIV/0!</v>
      </c>
      <c r="V106" s="3" t="e">
        <f t="shared" si="32"/>
        <v>#DIV/0!</v>
      </c>
      <c r="W106" s="3" t="e">
        <f t="shared" si="33"/>
        <v>#DIV/0!</v>
      </c>
      <c r="X106" s="3" t="e">
        <f t="shared" si="29"/>
        <v>#DIV/0!</v>
      </c>
      <c r="Y106" s="3" t="e">
        <f t="shared" si="30"/>
        <v>#DIV/0!</v>
      </c>
      <c r="Z106" s="3" t="e">
        <f t="shared" si="31"/>
        <v>#DIV/0!</v>
      </c>
      <c r="AA106" s="3" t="e">
        <f t="shared" si="28"/>
        <v>#DIV/0!</v>
      </c>
    </row>
    <row r="107" spans="1:27" x14ac:dyDescent="0.3">
      <c r="A107" s="3" t="s">
        <v>323</v>
      </c>
      <c r="B107" s="3">
        <v>0</v>
      </c>
      <c r="C107" s="3">
        <v>0</v>
      </c>
      <c r="D107" s="3">
        <v>0</v>
      </c>
      <c r="N107" s="3" t="e">
        <f t="shared" si="20"/>
        <v>#DIV/0!</v>
      </c>
      <c r="O107" s="35">
        <f t="shared" si="21"/>
        <v>0</v>
      </c>
      <c r="P107" s="35" t="e">
        <f t="shared" si="22"/>
        <v>#DIV/0!</v>
      </c>
      <c r="Q107" s="3" t="e">
        <f t="shared" si="23"/>
        <v>#DIV/0!</v>
      </c>
      <c r="R107" s="3" t="e">
        <f t="shared" si="24"/>
        <v>#DIV/0!</v>
      </c>
      <c r="S107" s="3" t="e">
        <f t="shared" si="25"/>
        <v>#DIV/0!</v>
      </c>
      <c r="V107" s="3" t="e">
        <f t="shared" si="32"/>
        <v>#DIV/0!</v>
      </c>
      <c r="W107" s="3" t="e">
        <f t="shared" si="33"/>
        <v>#DIV/0!</v>
      </c>
      <c r="X107" s="3" t="e">
        <f t="shared" si="29"/>
        <v>#DIV/0!</v>
      </c>
      <c r="Y107" s="3" t="e">
        <f t="shared" si="30"/>
        <v>#DIV/0!</v>
      </c>
      <c r="Z107" s="3" t="e">
        <f t="shared" si="31"/>
        <v>#DIV/0!</v>
      </c>
      <c r="AA107" s="3" t="e">
        <f t="shared" si="28"/>
        <v>#DIV/0!</v>
      </c>
    </row>
    <row r="108" spans="1:27" x14ac:dyDescent="0.3">
      <c r="A108" s="3" t="s">
        <v>324</v>
      </c>
      <c r="B108" s="3">
        <v>0</v>
      </c>
      <c r="C108" s="3">
        <v>0</v>
      </c>
      <c r="D108" s="3">
        <v>0</v>
      </c>
      <c r="N108" s="3" t="e">
        <f t="shared" si="20"/>
        <v>#DIV/0!</v>
      </c>
      <c r="O108" s="35">
        <f t="shared" si="21"/>
        <v>0</v>
      </c>
      <c r="P108" s="35" t="e">
        <f t="shared" si="22"/>
        <v>#DIV/0!</v>
      </c>
      <c r="Q108" s="3" t="e">
        <f t="shared" si="23"/>
        <v>#DIV/0!</v>
      </c>
      <c r="R108" s="3" t="e">
        <f t="shared" si="24"/>
        <v>#DIV/0!</v>
      </c>
      <c r="S108" s="3" t="e">
        <f t="shared" si="25"/>
        <v>#DIV/0!</v>
      </c>
      <c r="V108" s="3" t="e">
        <f t="shared" si="32"/>
        <v>#DIV/0!</v>
      </c>
      <c r="W108" s="3" t="e">
        <f t="shared" si="33"/>
        <v>#DIV/0!</v>
      </c>
      <c r="X108" s="3" t="e">
        <f t="shared" si="29"/>
        <v>#DIV/0!</v>
      </c>
      <c r="Y108" s="3" t="e">
        <f t="shared" si="30"/>
        <v>#DIV/0!</v>
      </c>
      <c r="Z108" s="3" t="e">
        <f t="shared" si="31"/>
        <v>#DIV/0!</v>
      </c>
      <c r="AA108" s="3" t="e">
        <f t="shared" si="28"/>
        <v>#DIV/0!</v>
      </c>
    </row>
    <row r="109" spans="1:27" x14ac:dyDescent="0.3">
      <c r="A109" s="3" t="s">
        <v>325</v>
      </c>
      <c r="B109" s="3">
        <v>0</v>
      </c>
      <c r="C109" s="3">
        <v>0</v>
      </c>
      <c r="D109" s="3">
        <v>0</v>
      </c>
      <c r="N109" s="3" t="e">
        <f t="shared" si="20"/>
        <v>#DIV/0!</v>
      </c>
      <c r="O109" s="35">
        <f t="shared" si="21"/>
        <v>0</v>
      </c>
      <c r="P109" s="35" t="e">
        <f t="shared" si="22"/>
        <v>#DIV/0!</v>
      </c>
      <c r="Q109" s="3" t="e">
        <f t="shared" si="23"/>
        <v>#DIV/0!</v>
      </c>
      <c r="R109" s="3" t="e">
        <f t="shared" si="24"/>
        <v>#DIV/0!</v>
      </c>
      <c r="S109" s="3" t="e">
        <f t="shared" si="25"/>
        <v>#DIV/0!</v>
      </c>
      <c r="V109" s="3" t="e">
        <f t="shared" si="32"/>
        <v>#DIV/0!</v>
      </c>
      <c r="W109" s="3" t="e">
        <f t="shared" si="33"/>
        <v>#DIV/0!</v>
      </c>
      <c r="X109" s="3" t="e">
        <f t="shared" si="29"/>
        <v>#DIV/0!</v>
      </c>
      <c r="Y109" s="3" t="e">
        <f t="shared" si="30"/>
        <v>#DIV/0!</v>
      </c>
      <c r="Z109" s="3" t="e">
        <f t="shared" si="31"/>
        <v>#DIV/0!</v>
      </c>
      <c r="AA109" s="3" t="e">
        <f t="shared" si="28"/>
        <v>#DIV/0!</v>
      </c>
    </row>
    <row r="110" spans="1:27" x14ac:dyDescent="0.3">
      <c r="A110" s="3" t="s">
        <v>326</v>
      </c>
      <c r="N110" s="3" t="e">
        <f t="shared" si="20"/>
        <v>#DIV/0!</v>
      </c>
      <c r="O110" s="35">
        <f t="shared" si="21"/>
        <v>0</v>
      </c>
      <c r="P110" s="35" t="e">
        <f t="shared" si="22"/>
        <v>#DIV/0!</v>
      </c>
      <c r="Q110" s="3" t="e">
        <f t="shared" si="23"/>
        <v>#DIV/0!</v>
      </c>
      <c r="R110" s="3" t="e">
        <f t="shared" si="24"/>
        <v>#DIV/0!</v>
      </c>
      <c r="S110" s="3" t="e">
        <f t="shared" si="25"/>
        <v>#DIV/0!</v>
      </c>
      <c r="V110" s="3" t="e">
        <f t="shared" si="32"/>
        <v>#DIV/0!</v>
      </c>
      <c r="W110" s="3" t="e">
        <f t="shared" si="33"/>
        <v>#DIV/0!</v>
      </c>
      <c r="X110" s="3" t="e">
        <f t="shared" si="29"/>
        <v>#DIV/0!</v>
      </c>
      <c r="Y110" s="3" t="e">
        <f t="shared" si="30"/>
        <v>#DIV/0!</v>
      </c>
      <c r="Z110" s="3" t="e">
        <f t="shared" si="31"/>
        <v>#DIV/0!</v>
      </c>
      <c r="AA110" s="3" t="e">
        <f t="shared" si="28"/>
        <v>#DIV/0!</v>
      </c>
    </row>
    <row r="111" spans="1:27" x14ac:dyDescent="0.3">
      <c r="A111" s="3" t="s">
        <v>327</v>
      </c>
      <c r="N111" s="3" t="e">
        <f t="shared" si="20"/>
        <v>#DIV/0!</v>
      </c>
      <c r="O111" s="35">
        <f t="shared" si="21"/>
        <v>0</v>
      </c>
      <c r="P111" s="35" t="e">
        <f t="shared" si="22"/>
        <v>#DIV/0!</v>
      </c>
      <c r="Q111" s="3" t="e">
        <f t="shared" si="23"/>
        <v>#DIV/0!</v>
      </c>
      <c r="R111" s="3" t="e">
        <f t="shared" si="24"/>
        <v>#DIV/0!</v>
      </c>
      <c r="S111" s="3" t="e">
        <f t="shared" si="25"/>
        <v>#DIV/0!</v>
      </c>
      <c r="V111" s="3" t="e">
        <f t="shared" si="32"/>
        <v>#DIV/0!</v>
      </c>
      <c r="W111" s="3" t="e">
        <f t="shared" si="33"/>
        <v>#DIV/0!</v>
      </c>
      <c r="X111" s="3" t="e">
        <f t="shared" si="29"/>
        <v>#DIV/0!</v>
      </c>
      <c r="Y111" s="3" t="e">
        <f t="shared" si="30"/>
        <v>#DIV/0!</v>
      </c>
      <c r="Z111" s="3" t="e">
        <f t="shared" si="31"/>
        <v>#DIV/0!</v>
      </c>
      <c r="AA111" s="3" t="e">
        <f t="shared" si="28"/>
        <v>#DIV/0!</v>
      </c>
    </row>
    <row r="112" spans="1:27" x14ac:dyDescent="0.3">
      <c r="A112" s="3" t="s">
        <v>328</v>
      </c>
      <c r="N112" s="3" t="e">
        <f t="shared" si="20"/>
        <v>#DIV/0!</v>
      </c>
      <c r="O112" s="35">
        <f t="shared" si="21"/>
        <v>0</v>
      </c>
      <c r="P112" s="35" t="e">
        <f t="shared" si="22"/>
        <v>#DIV/0!</v>
      </c>
      <c r="Q112" s="3" t="e">
        <f t="shared" si="23"/>
        <v>#DIV/0!</v>
      </c>
      <c r="R112" s="3" t="e">
        <f t="shared" si="24"/>
        <v>#DIV/0!</v>
      </c>
      <c r="S112" s="3" t="e">
        <f t="shared" si="25"/>
        <v>#DIV/0!</v>
      </c>
      <c r="V112" s="3" t="e">
        <f t="shared" si="32"/>
        <v>#DIV/0!</v>
      </c>
      <c r="W112" s="3" t="e">
        <f t="shared" si="33"/>
        <v>#DIV/0!</v>
      </c>
      <c r="X112" s="3" t="e">
        <f t="shared" si="29"/>
        <v>#DIV/0!</v>
      </c>
      <c r="Y112" s="3" t="e">
        <f t="shared" si="30"/>
        <v>#DIV/0!</v>
      </c>
      <c r="Z112" s="3" t="e">
        <f t="shared" si="31"/>
        <v>#DIV/0!</v>
      </c>
      <c r="AA112" s="3" t="e">
        <f t="shared" si="28"/>
        <v>#DIV/0!</v>
      </c>
    </row>
    <row r="113" spans="1:27" x14ac:dyDescent="0.3">
      <c r="A113" s="3" t="s">
        <v>329</v>
      </c>
      <c r="N113" s="3" t="e">
        <f t="shared" si="20"/>
        <v>#DIV/0!</v>
      </c>
      <c r="O113" s="35">
        <f t="shared" si="21"/>
        <v>0</v>
      </c>
      <c r="P113" s="35" t="e">
        <f t="shared" si="22"/>
        <v>#DIV/0!</v>
      </c>
      <c r="Q113" s="3" t="e">
        <f t="shared" si="23"/>
        <v>#DIV/0!</v>
      </c>
      <c r="R113" s="3" t="e">
        <f t="shared" si="24"/>
        <v>#DIV/0!</v>
      </c>
      <c r="S113" s="3" t="e">
        <f t="shared" si="25"/>
        <v>#DIV/0!</v>
      </c>
      <c r="V113" s="3" t="e">
        <f t="shared" si="32"/>
        <v>#DIV/0!</v>
      </c>
      <c r="W113" s="3" t="e">
        <f t="shared" si="33"/>
        <v>#DIV/0!</v>
      </c>
      <c r="X113" s="3" t="e">
        <f t="shared" si="29"/>
        <v>#DIV/0!</v>
      </c>
      <c r="Y113" s="3" t="e">
        <f t="shared" si="30"/>
        <v>#DIV/0!</v>
      </c>
      <c r="Z113" s="3" t="e">
        <f t="shared" si="31"/>
        <v>#DIV/0!</v>
      </c>
      <c r="AA113" s="3" t="e">
        <f t="shared" si="28"/>
        <v>#DIV/0!</v>
      </c>
    </row>
    <row r="114" spans="1:27" x14ac:dyDescent="0.3">
      <c r="A114" s="3" t="s">
        <v>330</v>
      </c>
      <c r="N114" s="3" t="e">
        <f t="shared" si="20"/>
        <v>#DIV/0!</v>
      </c>
      <c r="O114" s="35">
        <f t="shared" si="21"/>
        <v>0</v>
      </c>
      <c r="P114" s="35" t="e">
        <f t="shared" si="22"/>
        <v>#DIV/0!</v>
      </c>
      <c r="Q114" s="3" t="e">
        <f t="shared" si="23"/>
        <v>#DIV/0!</v>
      </c>
      <c r="R114" s="3" t="e">
        <f t="shared" si="24"/>
        <v>#DIV/0!</v>
      </c>
      <c r="S114" s="3" t="e">
        <f t="shared" si="25"/>
        <v>#DIV/0!</v>
      </c>
      <c r="V114" s="3" t="e">
        <f t="shared" si="32"/>
        <v>#DIV/0!</v>
      </c>
      <c r="W114" s="3" t="e">
        <f t="shared" si="33"/>
        <v>#DIV/0!</v>
      </c>
      <c r="X114" s="3" t="e">
        <f t="shared" si="29"/>
        <v>#DIV/0!</v>
      </c>
      <c r="Y114" s="3" t="e">
        <f t="shared" si="30"/>
        <v>#DIV/0!</v>
      </c>
      <c r="Z114" s="3" t="e">
        <f t="shared" si="31"/>
        <v>#DIV/0!</v>
      </c>
      <c r="AA114" s="3" t="e">
        <f t="shared" si="28"/>
        <v>#DIV/0!</v>
      </c>
    </row>
    <row r="115" spans="1:27" x14ac:dyDescent="0.3">
      <c r="A115" s="3" t="s">
        <v>331</v>
      </c>
      <c r="N115" s="3" t="e">
        <f t="shared" si="20"/>
        <v>#DIV/0!</v>
      </c>
      <c r="O115" s="35">
        <f t="shared" si="21"/>
        <v>0</v>
      </c>
      <c r="P115" s="35" t="e">
        <f t="shared" si="22"/>
        <v>#DIV/0!</v>
      </c>
      <c r="Q115" s="3" t="e">
        <f t="shared" si="23"/>
        <v>#DIV/0!</v>
      </c>
      <c r="R115" s="3" t="e">
        <f t="shared" si="24"/>
        <v>#DIV/0!</v>
      </c>
      <c r="S115" s="3" t="e">
        <f t="shared" si="25"/>
        <v>#DIV/0!</v>
      </c>
      <c r="V115" s="3" t="e">
        <f t="shared" si="32"/>
        <v>#DIV/0!</v>
      </c>
      <c r="W115" s="3" t="e">
        <f t="shared" si="33"/>
        <v>#DIV/0!</v>
      </c>
      <c r="X115" s="3" t="e">
        <f t="shared" si="29"/>
        <v>#DIV/0!</v>
      </c>
      <c r="Y115" s="3" t="e">
        <f t="shared" si="30"/>
        <v>#DIV/0!</v>
      </c>
      <c r="Z115" s="3" t="e">
        <f t="shared" si="31"/>
        <v>#DIV/0!</v>
      </c>
      <c r="AA115" s="3" t="e">
        <f t="shared" si="28"/>
        <v>#DIV/0!</v>
      </c>
    </row>
    <row r="116" spans="1:27" x14ac:dyDescent="0.3">
      <c r="A116" s="3" t="s">
        <v>332</v>
      </c>
      <c r="N116" s="3" t="e">
        <f t="shared" si="20"/>
        <v>#DIV/0!</v>
      </c>
      <c r="O116" s="35">
        <f t="shared" si="21"/>
        <v>0</v>
      </c>
      <c r="P116" s="35" t="e">
        <f t="shared" si="22"/>
        <v>#DIV/0!</v>
      </c>
      <c r="Q116" s="3" t="e">
        <f t="shared" si="23"/>
        <v>#DIV/0!</v>
      </c>
      <c r="R116" s="3" t="e">
        <f t="shared" si="24"/>
        <v>#DIV/0!</v>
      </c>
      <c r="S116" s="3" t="e">
        <f t="shared" si="25"/>
        <v>#DIV/0!</v>
      </c>
      <c r="V116" s="3" t="e">
        <f t="shared" si="32"/>
        <v>#DIV/0!</v>
      </c>
      <c r="W116" s="3" t="e">
        <f t="shared" si="33"/>
        <v>#DIV/0!</v>
      </c>
      <c r="X116" s="3" t="e">
        <f t="shared" si="29"/>
        <v>#DIV/0!</v>
      </c>
      <c r="Y116" s="3" t="e">
        <f t="shared" si="30"/>
        <v>#DIV/0!</v>
      </c>
      <c r="Z116" s="3" t="e">
        <f t="shared" si="31"/>
        <v>#DIV/0!</v>
      </c>
      <c r="AA116" s="3" t="e">
        <f t="shared" si="28"/>
        <v>#DIV/0!</v>
      </c>
    </row>
    <row r="117" spans="1:27" x14ac:dyDescent="0.3">
      <c r="A117" s="3" t="s">
        <v>333</v>
      </c>
      <c r="N117" s="3" t="e">
        <f t="shared" si="20"/>
        <v>#DIV/0!</v>
      </c>
      <c r="O117" s="35">
        <f t="shared" si="21"/>
        <v>0</v>
      </c>
      <c r="P117" s="35" t="e">
        <f t="shared" si="22"/>
        <v>#DIV/0!</v>
      </c>
      <c r="Q117" s="3" t="e">
        <f t="shared" si="23"/>
        <v>#DIV/0!</v>
      </c>
      <c r="R117" s="3" t="e">
        <f t="shared" si="24"/>
        <v>#DIV/0!</v>
      </c>
      <c r="S117" s="3" t="e">
        <f t="shared" si="25"/>
        <v>#DIV/0!</v>
      </c>
      <c r="V117" s="3" t="e">
        <f t="shared" si="32"/>
        <v>#DIV/0!</v>
      </c>
      <c r="W117" s="3" t="e">
        <f t="shared" si="33"/>
        <v>#DIV/0!</v>
      </c>
      <c r="X117" s="3" t="e">
        <f t="shared" si="29"/>
        <v>#DIV/0!</v>
      </c>
      <c r="Y117" s="3" t="e">
        <f t="shared" si="30"/>
        <v>#DIV/0!</v>
      </c>
      <c r="Z117" s="3" t="e">
        <f t="shared" si="31"/>
        <v>#DIV/0!</v>
      </c>
      <c r="AA117" s="3" t="e">
        <f t="shared" si="28"/>
        <v>#DIV/0!</v>
      </c>
    </row>
    <row r="118" spans="1:27" x14ac:dyDescent="0.3">
      <c r="A118" s="3" t="s">
        <v>334</v>
      </c>
      <c r="N118" s="3" t="e">
        <f t="shared" si="20"/>
        <v>#DIV/0!</v>
      </c>
      <c r="O118" s="35">
        <f t="shared" si="21"/>
        <v>0</v>
      </c>
      <c r="P118" s="35" t="e">
        <f t="shared" si="22"/>
        <v>#DIV/0!</v>
      </c>
      <c r="Q118" s="3" t="e">
        <f t="shared" si="23"/>
        <v>#DIV/0!</v>
      </c>
      <c r="R118" s="3" t="e">
        <f t="shared" si="24"/>
        <v>#DIV/0!</v>
      </c>
      <c r="S118" s="3" t="e">
        <f t="shared" si="25"/>
        <v>#DIV/0!</v>
      </c>
      <c r="V118" s="3" t="e">
        <f t="shared" si="32"/>
        <v>#DIV/0!</v>
      </c>
      <c r="W118" s="3" t="e">
        <f t="shared" si="33"/>
        <v>#DIV/0!</v>
      </c>
      <c r="X118" s="3" t="e">
        <f t="shared" si="29"/>
        <v>#DIV/0!</v>
      </c>
      <c r="Y118" s="3" t="e">
        <f t="shared" si="30"/>
        <v>#DIV/0!</v>
      </c>
      <c r="Z118" s="3" t="e">
        <f t="shared" si="31"/>
        <v>#DIV/0!</v>
      </c>
      <c r="AA118" s="3" t="e">
        <f t="shared" si="28"/>
        <v>#DIV/0!</v>
      </c>
    </row>
    <row r="119" spans="1:27" x14ac:dyDescent="0.3">
      <c r="A119" s="3" t="s">
        <v>335</v>
      </c>
      <c r="N119" s="3" t="e">
        <f t="shared" si="20"/>
        <v>#DIV/0!</v>
      </c>
      <c r="O119" s="35">
        <f t="shared" si="21"/>
        <v>0</v>
      </c>
      <c r="P119" s="35" t="e">
        <f t="shared" si="22"/>
        <v>#DIV/0!</v>
      </c>
      <c r="Q119" s="3" t="e">
        <f t="shared" si="23"/>
        <v>#DIV/0!</v>
      </c>
      <c r="R119" s="3" t="e">
        <f t="shared" si="24"/>
        <v>#DIV/0!</v>
      </c>
      <c r="S119" s="3" t="e">
        <f t="shared" si="25"/>
        <v>#DIV/0!</v>
      </c>
      <c r="V119" s="3" t="e">
        <f t="shared" si="32"/>
        <v>#DIV/0!</v>
      </c>
      <c r="W119" s="3" t="e">
        <f t="shared" si="33"/>
        <v>#DIV/0!</v>
      </c>
      <c r="X119" s="3" t="e">
        <f t="shared" si="29"/>
        <v>#DIV/0!</v>
      </c>
      <c r="Y119" s="3" t="e">
        <f t="shared" si="30"/>
        <v>#DIV/0!</v>
      </c>
      <c r="Z119" s="3" t="e">
        <f t="shared" si="31"/>
        <v>#DIV/0!</v>
      </c>
      <c r="AA119" s="3" t="e">
        <f t="shared" si="28"/>
        <v>#DIV/0!</v>
      </c>
    </row>
    <row r="120" spans="1:27" x14ac:dyDescent="0.3">
      <c r="A120" s="3" t="s">
        <v>336</v>
      </c>
      <c r="N120" s="3" t="e">
        <f t="shared" si="20"/>
        <v>#DIV/0!</v>
      </c>
      <c r="O120" s="35">
        <f t="shared" si="21"/>
        <v>0</v>
      </c>
      <c r="P120" s="35" t="e">
        <f t="shared" si="22"/>
        <v>#DIV/0!</v>
      </c>
      <c r="Q120" s="3" t="e">
        <f t="shared" si="23"/>
        <v>#DIV/0!</v>
      </c>
      <c r="R120" s="3" t="e">
        <f t="shared" si="24"/>
        <v>#DIV/0!</v>
      </c>
      <c r="S120" s="3" t="e">
        <f t="shared" si="25"/>
        <v>#DIV/0!</v>
      </c>
      <c r="V120" s="3" t="e">
        <f t="shared" si="32"/>
        <v>#DIV/0!</v>
      </c>
      <c r="W120" s="3" t="e">
        <f t="shared" si="33"/>
        <v>#DIV/0!</v>
      </c>
      <c r="X120" s="3" t="e">
        <f t="shared" si="29"/>
        <v>#DIV/0!</v>
      </c>
      <c r="Y120" s="3" t="e">
        <f t="shared" si="30"/>
        <v>#DIV/0!</v>
      </c>
      <c r="Z120" s="3" t="e">
        <f t="shared" si="31"/>
        <v>#DIV/0!</v>
      </c>
      <c r="AA120" s="3" t="e">
        <f t="shared" si="28"/>
        <v>#DIV/0!</v>
      </c>
    </row>
    <row r="121" spans="1:27" x14ac:dyDescent="0.3">
      <c r="A121" s="3" t="s">
        <v>337</v>
      </c>
      <c r="N121" s="3" t="e">
        <f t="shared" si="20"/>
        <v>#DIV/0!</v>
      </c>
      <c r="O121" s="35">
        <f t="shared" si="21"/>
        <v>0</v>
      </c>
      <c r="P121" s="35" t="e">
        <f t="shared" si="22"/>
        <v>#DIV/0!</v>
      </c>
      <c r="Q121" s="3" t="e">
        <f t="shared" si="23"/>
        <v>#DIV/0!</v>
      </c>
      <c r="R121" s="3" t="e">
        <f t="shared" si="24"/>
        <v>#DIV/0!</v>
      </c>
      <c r="S121" s="3" t="e">
        <f t="shared" si="25"/>
        <v>#DIV/0!</v>
      </c>
      <c r="V121" s="3" t="e">
        <f t="shared" si="32"/>
        <v>#DIV/0!</v>
      </c>
      <c r="W121" s="3" t="e">
        <f t="shared" si="33"/>
        <v>#DIV/0!</v>
      </c>
      <c r="X121" s="3" t="e">
        <f t="shared" si="29"/>
        <v>#DIV/0!</v>
      </c>
      <c r="Y121" s="3" t="e">
        <f t="shared" si="30"/>
        <v>#DIV/0!</v>
      </c>
      <c r="Z121" s="3" t="e">
        <f t="shared" si="31"/>
        <v>#DIV/0!</v>
      </c>
      <c r="AA121" s="3" t="e">
        <f t="shared" si="28"/>
        <v>#DIV/0!</v>
      </c>
    </row>
    <row r="122" spans="1:27" x14ac:dyDescent="0.3">
      <c r="A122" s="3" t="s">
        <v>338</v>
      </c>
      <c r="N122" s="3" t="e">
        <f t="shared" si="20"/>
        <v>#DIV/0!</v>
      </c>
      <c r="O122" s="35">
        <f t="shared" si="21"/>
        <v>0</v>
      </c>
      <c r="P122" s="35" t="e">
        <f t="shared" si="22"/>
        <v>#DIV/0!</v>
      </c>
      <c r="Q122" s="3" t="e">
        <f t="shared" si="23"/>
        <v>#DIV/0!</v>
      </c>
      <c r="R122" s="3" t="e">
        <f t="shared" si="24"/>
        <v>#DIV/0!</v>
      </c>
      <c r="S122" s="3" t="e">
        <f t="shared" si="25"/>
        <v>#DIV/0!</v>
      </c>
      <c r="V122" s="3" t="e">
        <f t="shared" si="32"/>
        <v>#DIV/0!</v>
      </c>
      <c r="W122" s="3" t="e">
        <f t="shared" si="33"/>
        <v>#DIV/0!</v>
      </c>
      <c r="X122" s="3" t="e">
        <f t="shared" si="29"/>
        <v>#DIV/0!</v>
      </c>
      <c r="Y122" s="3" t="e">
        <f t="shared" si="30"/>
        <v>#DIV/0!</v>
      </c>
      <c r="Z122" s="3" t="e">
        <f t="shared" si="31"/>
        <v>#DIV/0!</v>
      </c>
      <c r="AA122" s="3" t="e">
        <f t="shared" si="28"/>
        <v>#DIV/0!</v>
      </c>
    </row>
    <row r="123" spans="1:27" x14ac:dyDescent="0.3">
      <c r="A123" s="3" t="s">
        <v>339</v>
      </c>
      <c r="N123" s="3" t="e">
        <f t="shared" si="20"/>
        <v>#DIV/0!</v>
      </c>
      <c r="O123" s="35">
        <f t="shared" si="21"/>
        <v>0</v>
      </c>
      <c r="P123" s="35" t="e">
        <f t="shared" si="22"/>
        <v>#DIV/0!</v>
      </c>
      <c r="Q123" s="3" t="e">
        <f t="shared" si="23"/>
        <v>#DIV/0!</v>
      </c>
      <c r="R123" s="3" t="e">
        <f t="shared" si="24"/>
        <v>#DIV/0!</v>
      </c>
      <c r="S123" s="3" t="e">
        <f t="shared" si="25"/>
        <v>#DIV/0!</v>
      </c>
      <c r="V123" s="3" t="e">
        <f t="shared" si="32"/>
        <v>#DIV/0!</v>
      </c>
      <c r="W123" s="3" t="e">
        <f t="shared" si="33"/>
        <v>#DIV/0!</v>
      </c>
      <c r="X123" s="3" t="e">
        <f t="shared" si="29"/>
        <v>#DIV/0!</v>
      </c>
      <c r="Y123" s="3" t="e">
        <f t="shared" si="30"/>
        <v>#DIV/0!</v>
      </c>
      <c r="Z123" s="3" t="e">
        <f t="shared" si="31"/>
        <v>#DIV/0!</v>
      </c>
      <c r="AA123" s="3" t="e">
        <f t="shared" si="28"/>
        <v>#DIV/0!</v>
      </c>
    </row>
    <row r="124" spans="1:27" x14ac:dyDescent="0.3">
      <c r="A124" s="3" t="s">
        <v>340</v>
      </c>
      <c r="N124" s="3" t="e">
        <f t="shared" si="20"/>
        <v>#DIV/0!</v>
      </c>
      <c r="O124" s="35">
        <f t="shared" si="21"/>
        <v>0</v>
      </c>
      <c r="P124" s="35" t="e">
        <f t="shared" si="22"/>
        <v>#DIV/0!</v>
      </c>
      <c r="Q124" s="3" t="e">
        <f t="shared" si="23"/>
        <v>#DIV/0!</v>
      </c>
      <c r="R124" s="3" t="e">
        <f t="shared" si="24"/>
        <v>#DIV/0!</v>
      </c>
      <c r="S124" s="3" t="e">
        <f t="shared" si="25"/>
        <v>#DIV/0!</v>
      </c>
      <c r="V124" s="3" t="e">
        <f t="shared" si="32"/>
        <v>#DIV/0!</v>
      </c>
      <c r="W124" s="3" t="e">
        <f t="shared" si="33"/>
        <v>#DIV/0!</v>
      </c>
      <c r="X124" s="3" t="e">
        <f t="shared" si="29"/>
        <v>#DIV/0!</v>
      </c>
      <c r="Y124" s="3" t="e">
        <f t="shared" si="30"/>
        <v>#DIV/0!</v>
      </c>
      <c r="Z124" s="3" t="e">
        <f t="shared" si="31"/>
        <v>#DIV/0!</v>
      </c>
      <c r="AA124" s="3" t="e">
        <f t="shared" si="28"/>
        <v>#DIV/0!</v>
      </c>
    </row>
    <row r="125" spans="1:27" x14ac:dyDescent="0.3">
      <c r="A125" s="3" t="s">
        <v>341</v>
      </c>
      <c r="N125" s="3" t="e">
        <f t="shared" si="20"/>
        <v>#DIV/0!</v>
      </c>
      <c r="O125" s="35">
        <f t="shared" si="21"/>
        <v>0</v>
      </c>
      <c r="P125" s="35" t="e">
        <f t="shared" si="22"/>
        <v>#DIV/0!</v>
      </c>
      <c r="Q125" s="3" t="e">
        <f t="shared" si="23"/>
        <v>#DIV/0!</v>
      </c>
      <c r="R125" s="3" t="e">
        <f t="shared" si="24"/>
        <v>#DIV/0!</v>
      </c>
      <c r="S125" s="3" t="e">
        <f t="shared" si="25"/>
        <v>#DIV/0!</v>
      </c>
      <c r="V125" s="3" t="e">
        <f t="shared" si="32"/>
        <v>#DIV/0!</v>
      </c>
      <c r="W125" s="3" t="e">
        <f t="shared" si="33"/>
        <v>#DIV/0!</v>
      </c>
      <c r="X125" s="3" t="e">
        <f t="shared" si="29"/>
        <v>#DIV/0!</v>
      </c>
      <c r="Y125" s="3" t="e">
        <f t="shared" si="30"/>
        <v>#DIV/0!</v>
      </c>
      <c r="Z125" s="3" t="e">
        <f t="shared" si="31"/>
        <v>#DIV/0!</v>
      </c>
      <c r="AA125" s="3" t="e">
        <f t="shared" si="28"/>
        <v>#DIV/0!</v>
      </c>
    </row>
    <row r="126" spans="1:27" x14ac:dyDescent="0.3">
      <c r="A126" s="3" t="s">
        <v>342</v>
      </c>
      <c r="N126" s="3" t="e">
        <f t="shared" si="20"/>
        <v>#DIV/0!</v>
      </c>
      <c r="O126" s="35">
        <f t="shared" si="21"/>
        <v>0</v>
      </c>
      <c r="P126" s="35" t="e">
        <f t="shared" si="22"/>
        <v>#DIV/0!</v>
      </c>
      <c r="Q126" s="3" t="e">
        <f t="shared" si="23"/>
        <v>#DIV/0!</v>
      </c>
      <c r="R126" s="3" t="e">
        <f t="shared" si="24"/>
        <v>#DIV/0!</v>
      </c>
      <c r="S126" s="3" t="e">
        <f t="shared" si="25"/>
        <v>#DIV/0!</v>
      </c>
      <c r="V126" s="3" t="e">
        <f t="shared" si="32"/>
        <v>#DIV/0!</v>
      </c>
      <c r="W126" s="3" t="e">
        <f t="shared" si="33"/>
        <v>#DIV/0!</v>
      </c>
      <c r="X126" s="3" t="e">
        <f t="shared" si="29"/>
        <v>#DIV/0!</v>
      </c>
      <c r="Y126" s="3" t="e">
        <f t="shared" si="30"/>
        <v>#DIV/0!</v>
      </c>
      <c r="Z126" s="3" t="e">
        <f t="shared" si="31"/>
        <v>#DIV/0!</v>
      </c>
      <c r="AA126" s="3" t="e">
        <f t="shared" si="28"/>
        <v>#DIV/0!</v>
      </c>
    </row>
    <row r="127" spans="1:27" x14ac:dyDescent="0.3">
      <c r="A127" s="3" t="s">
        <v>343</v>
      </c>
      <c r="N127" s="3" t="e">
        <f t="shared" si="20"/>
        <v>#DIV/0!</v>
      </c>
      <c r="O127" s="35">
        <f t="shared" si="21"/>
        <v>0</v>
      </c>
      <c r="P127" s="35" t="e">
        <f t="shared" si="22"/>
        <v>#DIV/0!</v>
      </c>
      <c r="Q127" s="3" t="e">
        <f t="shared" si="23"/>
        <v>#DIV/0!</v>
      </c>
      <c r="R127" s="3" t="e">
        <f t="shared" si="24"/>
        <v>#DIV/0!</v>
      </c>
      <c r="S127" s="3" t="e">
        <f t="shared" si="25"/>
        <v>#DIV/0!</v>
      </c>
      <c r="V127" s="3" t="e">
        <f t="shared" si="32"/>
        <v>#DIV/0!</v>
      </c>
      <c r="W127" s="3" t="e">
        <f t="shared" si="33"/>
        <v>#DIV/0!</v>
      </c>
      <c r="X127" s="3" t="e">
        <f t="shared" si="29"/>
        <v>#DIV/0!</v>
      </c>
      <c r="Y127" s="3" t="e">
        <f t="shared" si="30"/>
        <v>#DIV/0!</v>
      </c>
      <c r="Z127" s="3" t="e">
        <f t="shared" si="31"/>
        <v>#DIV/0!</v>
      </c>
      <c r="AA127" s="3" t="e">
        <f t="shared" si="28"/>
        <v>#DIV/0!</v>
      </c>
    </row>
    <row r="128" spans="1:27" x14ac:dyDescent="0.3">
      <c r="A128" s="3" t="s">
        <v>344</v>
      </c>
      <c r="N128" s="3" t="e">
        <f t="shared" si="20"/>
        <v>#DIV/0!</v>
      </c>
      <c r="O128" s="35">
        <f t="shared" si="21"/>
        <v>0</v>
      </c>
      <c r="P128" s="35" t="e">
        <f t="shared" si="22"/>
        <v>#DIV/0!</v>
      </c>
      <c r="Q128" s="3" t="e">
        <f t="shared" si="23"/>
        <v>#DIV/0!</v>
      </c>
      <c r="R128" s="3" t="e">
        <f t="shared" si="24"/>
        <v>#DIV/0!</v>
      </c>
      <c r="S128" s="3" t="e">
        <f t="shared" si="25"/>
        <v>#DIV/0!</v>
      </c>
      <c r="V128" s="3" t="e">
        <f t="shared" si="32"/>
        <v>#DIV/0!</v>
      </c>
      <c r="W128" s="3" t="e">
        <f t="shared" si="33"/>
        <v>#DIV/0!</v>
      </c>
      <c r="X128" s="3" t="e">
        <f t="shared" si="29"/>
        <v>#DIV/0!</v>
      </c>
      <c r="Y128" s="3" t="e">
        <f t="shared" si="30"/>
        <v>#DIV/0!</v>
      </c>
      <c r="Z128" s="3" t="e">
        <f t="shared" si="31"/>
        <v>#DIV/0!</v>
      </c>
      <c r="AA128" s="3" t="e">
        <f t="shared" si="28"/>
        <v>#DIV/0!</v>
      </c>
    </row>
    <row r="129" spans="1:27" x14ac:dyDescent="0.3">
      <c r="A129" s="3" t="s">
        <v>345</v>
      </c>
      <c r="N129" s="3" t="e">
        <f t="shared" si="20"/>
        <v>#DIV/0!</v>
      </c>
      <c r="O129" s="35">
        <f t="shared" si="21"/>
        <v>0</v>
      </c>
      <c r="P129" s="35" t="e">
        <f t="shared" si="22"/>
        <v>#DIV/0!</v>
      </c>
      <c r="Q129" s="3" t="e">
        <f t="shared" si="23"/>
        <v>#DIV/0!</v>
      </c>
      <c r="R129" s="3" t="e">
        <f t="shared" si="24"/>
        <v>#DIV/0!</v>
      </c>
      <c r="S129" s="3" t="e">
        <f t="shared" si="25"/>
        <v>#DIV/0!</v>
      </c>
      <c r="V129" s="3" t="e">
        <f t="shared" si="32"/>
        <v>#DIV/0!</v>
      </c>
      <c r="W129" s="3" t="e">
        <f t="shared" si="33"/>
        <v>#DIV/0!</v>
      </c>
      <c r="X129" s="3" t="e">
        <f t="shared" si="29"/>
        <v>#DIV/0!</v>
      </c>
      <c r="Y129" s="3" t="e">
        <f t="shared" si="30"/>
        <v>#DIV/0!</v>
      </c>
      <c r="Z129" s="3" t="e">
        <f t="shared" si="31"/>
        <v>#DIV/0!</v>
      </c>
      <c r="AA129" s="3" t="e">
        <f t="shared" si="28"/>
        <v>#DIV/0!</v>
      </c>
    </row>
  </sheetData>
  <phoneticPr fontId="6"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0DB33-1C03-420F-A5B6-EAD965F9A7E5}">
  <dimension ref="A1:AB16403"/>
  <sheetViews>
    <sheetView workbookViewId="0">
      <selection activeCell="C42" sqref="C42"/>
    </sheetView>
  </sheetViews>
  <sheetFormatPr defaultColWidth="8.77734375" defaultRowHeight="13.8" x14ac:dyDescent="0.3"/>
  <cols>
    <col min="1" max="14" width="8.77734375" style="3"/>
    <col min="15" max="15" width="24.5546875" style="3" bestFit="1" customWidth="1"/>
    <col min="16" max="16" width="22.109375" style="3" bestFit="1" customWidth="1"/>
    <col min="17" max="16384" width="8.77734375" style="3"/>
  </cols>
  <sheetData>
    <row r="1" spans="1:28" ht="40.950000000000003" customHeight="1" x14ac:dyDescent="0.3">
      <c r="F1" s="81" t="s">
        <v>427</v>
      </c>
      <c r="G1" s="81"/>
      <c r="H1" s="81"/>
      <c r="I1" s="81" t="s">
        <v>428</v>
      </c>
      <c r="J1" s="81"/>
      <c r="K1" s="81"/>
      <c r="O1" s="81" t="s">
        <v>463</v>
      </c>
      <c r="P1" s="81"/>
    </row>
    <row r="2" spans="1:28" ht="13.05" x14ac:dyDescent="0.3">
      <c r="A2" s="28" t="s">
        <v>0</v>
      </c>
      <c r="B2" s="28" t="s">
        <v>422</v>
      </c>
      <c r="C2" s="28" t="s">
        <v>423</v>
      </c>
      <c r="D2" s="28" t="s">
        <v>444</v>
      </c>
      <c r="E2" s="28"/>
      <c r="F2" s="28"/>
      <c r="G2" s="28" t="s">
        <v>419</v>
      </c>
      <c r="H2" s="28" t="s">
        <v>420</v>
      </c>
      <c r="I2" s="28"/>
      <c r="J2" s="28" t="s">
        <v>419</v>
      </c>
      <c r="K2" s="28" t="s">
        <v>420</v>
      </c>
      <c r="L2" s="28" t="s">
        <v>425</v>
      </c>
      <c r="M2" s="28" t="s">
        <v>426</v>
      </c>
      <c r="N2" s="28" t="s">
        <v>443</v>
      </c>
      <c r="O2" s="28" t="s">
        <v>464</v>
      </c>
      <c r="P2" s="28" t="s">
        <v>465</v>
      </c>
      <c r="Q2" s="28"/>
      <c r="R2" s="28"/>
      <c r="S2" s="28"/>
      <c r="T2" s="28"/>
      <c r="U2" s="28"/>
      <c r="V2" s="28"/>
      <c r="W2" s="28"/>
      <c r="X2" s="28"/>
      <c r="Y2" s="28"/>
      <c r="Z2" s="28"/>
      <c r="AA2" s="28"/>
      <c r="AB2" s="28"/>
    </row>
    <row r="3" spans="1:28" ht="13.05" hidden="1" x14ac:dyDescent="0.3">
      <c r="A3" s="3">
        <v>1980</v>
      </c>
      <c r="B3" s="3" t="s">
        <v>421</v>
      </c>
      <c r="C3" s="3">
        <v>12552.942999999999</v>
      </c>
      <c r="D3" s="3" t="e">
        <f>B3-C3</f>
        <v>#VALUE!</v>
      </c>
      <c r="F3" s="29"/>
      <c r="G3" s="30"/>
      <c r="H3" s="30"/>
      <c r="I3" s="29"/>
      <c r="J3" s="30"/>
      <c r="K3" s="30"/>
    </row>
    <row r="4" spans="1:28" ht="13.05" hidden="1" x14ac:dyDescent="0.3">
      <c r="A4" s="3">
        <v>1981</v>
      </c>
      <c r="B4" s="3" t="s">
        <v>421</v>
      </c>
      <c r="C4" s="3">
        <v>13948.700999999999</v>
      </c>
      <c r="D4" s="3" t="e">
        <f t="shared" ref="D4:D51" si="0">B4-C4</f>
        <v>#VALUE!</v>
      </c>
      <c r="F4" s="29"/>
      <c r="G4" s="30"/>
      <c r="H4" s="30"/>
      <c r="I4" s="29"/>
      <c r="J4" s="30"/>
      <c r="K4" s="30"/>
    </row>
    <row r="5" spans="1:28" ht="13.05" hidden="1" x14ac:dyDescent="0.3">
      <c r="A5" s="3">
        <v>1982</v>
      </c>
      <c r="B5" s="3" t="s">
        <v>421</v>
      </c>
      <c r="C5" s="3">
        <v>14404.994000000001</v>
      </c>
      <c r="D5" s="3" t="e">
        <f t="shared" si="0"/>
        <v>#VALUE!</v>
      </c>
      <c r="F5" s="29"/>
      <c r="G5" s="30"/>
      <c r="H5" s="30"/>
      <c r="I5" s="29"/>
      <c r="J5" s="30"/>
      <c r="K5" s="30"/>
    </row>
    <row r="6" spans="1:28" ht="13.05" hidden="1" x14ac:dyDescent="0.3">
      <c r="A6" s="3">
        <v>1983</v>
      </c>
      <c r="B6" s="3" t="s">
        <v>421</v>
      </c>
      <c r="C6" s="3">
        <v>15513.679</v>
      </c>
      <c r="D6" s="3" t="e">
        <f t="shared" si="0"/>
        <v>#VALUE!</v>
      </c>
      <c r="F6" s="29"/>
      <c r="G6" s="30"/>
      <c r="H6" s="30"/>
      <c r="I6" s="29"/>
      <c r="J6" s="30"/>
      <c r="K6" s="30"/>
    </row>
    <row r="7" spans="1:28" ht="13.05" hidden="1" x14ac:dyDescent="0.3">
      <c r="A7" s="3">
        <v>1984</v>
      </c>
      <c r="B7" s="3" t="s">
        <v>421</v>
      </c>
      <c r="C7" s="3">
        <v>17086.440999999999</v>
      </c>
      <c r="D7" s="3" t="e">
        <f t="shared" si="0"/>
        <v>#VALUE!</v>
      </c>
      <c r="F7" s="29"/>
      <c r="G7" s="30"/>
      <c r="H7" s="30"/>
      <c r="I7" s="29"/>
      <c r="J7" s="30"/>
      <c r="K7" s="30"/>
    </row>
    <row r="8" spans="1:28" ht="13.05" hidden="1" x14ac:dyDescent="0.3">
      <c r="A8" s="3">
        <v>1985</v>
      </c>
      <c r="B8" s="3" t="s">
        <v>421</v>
      </c>
      <c r="C8" s="3">
        <v>18199.32</v>
      </c>
      <c r="D8" s="3" t="e">
        <f t="shared" si="0"/>
        <v>#VALUE!</v>
      </c>
      <c r="F8" s="29"/>
      <c r="G8" s="30"/>
      <c r="H8" s="30"/>
      <c r="I8" s="29"/>
      <c r="J8" s="30"/>
      <c r="K8" s="30"/>
    </row>
    <row r="9" spans="1:28" ht="13.05" hidden="1" x14ac:dyDescent="0.3">
      <c r="A9" s="3">
        <v>1986</v>
      </c>
      <c r="B9" s="3" t="s">
        <v>421</v>
      </c>
      <c r="C9" s="3">
        <v>19034.766</v>
      </c>
      <c r="D9" s="3" t="e">
        <f t="shared" si="0"/>
        <v>#VALUE!</v>
      </c>
      <c r="F9" s="29"/>
      <c r="G9" s="30"/>
      <c r="H9" s="30"/>
      <c r="I9" s="29"/>
      <c r="J9" s="30"/>
      <c r="K9" s="30"/>
    </row>
    <row r="10" spans="1:28" ht="13.05" hidden="1" x14ac:dyDescent="0.3">
      <c r="A10" s="3">
        <v>1987</v>
      </c>
      <c r="B10" s="3" t="s">
        <v>421</v>
      </c>
      <c r="C10" s="3">
        <v>20000.968000000001</v>
      </c>
      <c r="D10" s="3" t="e">
        <f t="shared" si="0"/>
        <v>#VALUE!</v>
      </c>
      <c r="F10" s="29"/>
      <c r="G10" s="30"/>
      <c r="H10" s="30"/>
      <c r="I10" s="29"/>
      <c r="J10" s="30"/>
      <c r="K10" s="30"/>
    </row>
    <row r="11" spans="1:28" ht="13.05" hidden="1" x14ac:dyDescent="0.3">
      <c r="A11" s="3">
        <v>1988</v>
      </c>
      <c r="B11" s="3" t="s">
        <v>421</v>
      </c>
      <c r="C11" s="3">
        <v>21375.999</v>
      </c>
      <c r="D11" s="3" t="e">
        <f t="shared" si="0"/>
        <v>#VALUE!</v>
      </c>
      <c r="F11" s="29"/>
      <c r="G11" s="30"/>
      <c r="H11" s="30"/>
      <c r="I11" s="29"/>
      <c r="J11" s="30"/>
      <c r="K11" s="30"/>
    </row>
    <row r="12" spans="1:28" ht="13.05" hidden="1" x14ac:dyDescent="0.3">
      <c r="A12" s="3">
        <v>1989</v>
      </c>
      <c r="B12" s="3" t="s">
        <v>421</v>
      </c>
      <c r="C12" s="3">
        <v>22814.077000000001</v>
      </c>
      <c r="D12" s="3" t="e">
        <f t="shared" si="0"/>
        <v>#VALUE!</v>
      </c>
      <c r="F12" s="29"/>
      <c r="G12" s="30"/>
      <c r="H12" s="30"/>
      <c r="I12" s="29"/>
      <c r="J12" s="30"/>
      <c r="K12" s="30"/>
    </row>
    <row r="13" spans="1:28" ht="13.05" hidden="1" x14ac:dyDescent="0.3">
      <c r="A13" s="3">
        <v>1990</v>
      </c>
      <c r="B13" s="3">
        <v>652.91499999999996</v>
      </c>
      <c r="C13" s="3">
        <v>23847.976999999999</v>
      </c>
      <c r="D13" s="3">
        <f t="shared" si="0"/>
        <v>-23195.061999999998</v>
      </c>
      <c r="F13" s="29"/>
      <c r="G13" s="30"/>
      <c r="H13" s="30"/>
      <c r="I13" s="29"/>
      <c r="J13" s="30"/>
      <c r="K13" s="30"/>
    </row>
    <row r="14" spans="1:28" ht="13.05" hidden="1" x14ac:dyDescent="0.3">
      <c r="A14" s="3">
        <v>1991</v>
      </c>
      <c r="B14" s="3">
        <v>615.66300000000001</v>
      </c>
      <c r="C14" s="3">
        <v>24302.776000000002</v>
      </c>
      <c r="D14" s="3">
        <f t="shared" si="0"/>
        <v>-23687.113000000001</v>
      </c>
      <c r="F14" s="29"/>
      <c r="G14" s="30"/>
      <c r="H14" s="30"/>
      <c r="I14" s="29"/>
      <c r="J14" s="30"/>
      <c r="K14" s="30"/>
    </row>
    <row r="15" spans="1:28" ht="13.05" hidden="1" x14ac:dyDescent="0.3">
      <c r="A15" s="3">
        <v>1992</v>
      </c>
      <c r="B15" s="3">
        <v>521.90499999999997</v>
      </c>
      <c r="C15" s="3">
        <v>25392.931</v>
      </c>
      <c r="D15" s="3">
        <f t="shared" si="0"/>
        <v>-24871.026000000002</v>
      </c>
      <c r="F15" s="29"/>
      <c r="G15" s="30"/>
      <c r="H15" s="30"/>
      <c r="I15" s="29"/>
      <c r="J15" s="30"/>
      <c r="K15" s="30"/>
    </row>
    <row r="16" spans="1:28" ht="13.05" hidden="1" x14ac:dyDescent="0.3">
      <c r="A16" s="3">
        <v>1993</v>
      </c>
      <c r="B16" s="3">
        <v>553.12599999999998</v>
      </c>
      <c r="C16" s="3">
        <v>26364.191999999999</v>
      </c>
      <c r="D16" s="3">
        <f t="shared" si="0"/>
        <v>-25811.065999999999</v>
      </c>
      <c r="F16" s="29"/>
      <c r="G16" s="30"/>
      <c r="H16" s="30"/>
      <c r="I16" s="29"/>
      <c r="J16" s="30"/>
      <c r="K16" s="30"/>
    </row>
    <row r="17" spans="1:11" ht="13.05" hidden="1" x14ac:dyDescent="0.3">
      <c r="A17" s="3">
        <v>1994</v>
      </c>
      <c r="B17" s="3">
        <v>760.99199999999996</v>
      </c>
      <c r="C17" s="3">
        <v>27674.021000000001</v>
      </c>
      <c r="D17" s="3">
        <f t="shared" si="0"/>
        <v>-26913.029000000002</v>
      </c>
      <c r="F17" s="29"/>
      <c r="G17" s="30"/>
      <c r="H17" s="30"/>
      <c r="I17" s="29"/>
      <c r="J17" s="30"/>
      <c r="K17" s="30"/>
    </row>
    <row r="18" spans="1:11" ht="13.05" hidden="1" x14ac:dyDescent="0.3">
      <c r="A18" s="3">
        <v>1995</v>
      </c>
      <c r="B18" s="3">
        <v>1224.9380000000001</v>
      </c>
      <c r="C18" s="3">
        <v>28671.48</v>
      </c>
      <c r="D18" s="3">
        <f t="shared" si="0"/>
        <v>-27446.542000000001</v>
      </c>
      <c r="F18" s="29"/>
      <c r="G18" s="30"/>
      <c r="H18" s="30"/>
      <c r="I18" s="29"/>
      <c r="J18" s="30"/>
      <c r="K18" s="30"/>
    </row>
    <row r="19" spans="1:11" ht="13.05" hidden="1" x14ac:dyDescent="0.3">
      <c r="A19" s="3">
        <v>1996</v>
      </c>
      <c r="B19" s="3">
        <v>1560.3820000000001</v>
      </c>
      <c r="C19" s="3">
        <v>29946.973000000002</v>
      </c>
      <c r="D19" s="3">
        <f t="shared" si="0"/>
        <v>-28386.591</v>
      </c>
      <c r="F19" s="29"/>
      <c r="G19" s="30"/>
      <c r="H19" s="30"/>
      <c r="I19" s="29"/>
      <c r="J19" s="30"/>
      <c r="K19" s="30"/>
    </row>
    <row r="20" spans="1:11" ht="13.05" hidden="1" x14ac:dyDescent="0.3">
      <c r="A20" s="3">
        <v>1997</v>
      </c>
      <c r="B20" s="3">
        <v>1655.818</v>
      </c>
      <c r="C20" s="3">
        <v>31440.087</v>
      </c>
      <c r="D20" s="3">
        <f t="shared" si="0"/>
        <v>-29784.269</v>
      </c>
      <c r="F20" s="29"/>
      <c r="G20" s="30"/>
      <c r="H20" s="30"/>
      <c r="I20" s="29"/>
      <c r="J20" s="30"/>
      <c r="K20" s="30"/>
    </row>
    <row r="21" spans="1:11" ht="13.05" hidden="1" x14ac:dyDescent="0.3">
      <c r="A21" s="3">
        <v>1998</v>
      </c>
      <c r="B21" s="3">
        <v>1802.587</v>
      </c>
      <c r="C21" s="3">
        <v>32833.665999999997</v>
      </c>
      <c r="D21" s="3">
        <f t="shared" si="0"/>
        <v>-31031.078999999998</v>
      </c>
      <c r="F21" s="29"/>
      <c r="G21" s="30"/>
      <c r="H21" s="30"/>
      <c r="I21" s="29"/>
      <c r="J21" s="30"/>
      <c r="K21" s="30"/>
    </row>
    <row r="22" spans="1:11" ht="13.05" hidden="1" x14ac:dyDescent="0.3">
      <c r="A22" s="3">
        <v>1999</v>
      </c>
      <c r="B22" s="3">
        <v>481.95100000000002</v>
      </c>
      <c r="C22" s="3">
        <v>34496.241000000002</v>
      </c>
      <c r="D22" s="3">
        <f t="shared" si="0"/>
        <v>-34014.29</v>
      </c>
      <c r="F22" s="29"/>
      <c r="G22" s="30"/>
      <c r="H22" s="30"/>
      <c r="I22" s="29"/>
      <c r="J22" s="30"/>
      <c r="K22" s="30"/>
    </row>
    <row r="23" spans="1:11" ht="13.05" hidden="1" x14ac:dyDescent="0.3">
      <c r="A23" s="3">
        <v>2000</v>
      </c>
      <c r="B23" s="3">
        <v>554.64</v>
      </c>
      <c r="C23" s="3">
        <v>36312.781999999999</v>
      </c>
      <c r="D23" s="3">
        <f t="shared" si="0"/>
        <v>-35758.142</v>
      </c>
      <c r="F23" s="29"/>
      <c r="G23" s="30"/>
      <c r="H23" s="30"/>
      <c r="I23" s="29"/>
      <c r="J23" s="30"/>
      <c r="K23" s="30"/>
    </row>
    <row r="24" spans="1:11" ht="13.05" hidden="1" x14ac:dyDescent="0.3">
      <c r="A24" s="3">
        <v>2001</v>
      </c>
      <c r="B24" s="3">
        <v>583.18700000000001</v>
      </c>
      <c r="C24" s="3">
        <v>37101.453000000001</v>
      </c>
      <c r="D24" s="3">
        <f t="shared" si="0"/>
        <v>-36518.266000000003</v>
      </c>
      <c r="F24" s="29"/>
      <c r="G24" s="30"/>
      <c r="H24" s="30"/>
      <c r="I24" s="29"/>
      <c r="J24" s="30"/>
      <c r="K24" s="30"/>
    </row>
    <row r="25" spans="1:11" ht="13.05" hidden="1" x14ac:dyDescent="0.3">
      <c r="A25" s="3">
        <v>2002</v>
      </c>
      <c r="B25" s="3">
        <v>730.83600000000001</v>
      </c>
      <c r="C25" s="3">
        <v>37945.760999999999</v>
      </c>
      <c r="D25" s="3">
        <f t="shared" si="0"/>
        <v>-37214.924999999996</v>
      </c>
      <c r="F25" s="29"/>
      <c r="G25" s="30"/>
      <c r="H25" s="30"/>
      <c r="I25" s="29"/>
      <c r="J25" s="30"/>
      <c r="K25" s="30"/>
    </row>
    <row r="26" spans="1:11" ht="13.05" hidden="1" x14ac:dyDescent="0.3">
      <c r="A26" s="3">
        <v>2003</v>
      </c>
      <c r="B26" s="3">
        <v>780.399</v>
      </c>
      <c r="C26" s="3">
        <v>39405.353999999999</v>
      </c>
      <c r="D26" s="3">
        <f t="shared" si="0"/>
        <v>-38624.955000000002</v>
      </c>
      <c r="F26" s="29"/>
      <c r="G26" s="30"/>
      <c r="H26" s="30"/>
      <c r="I26" s="29"/>
      <c r="J26" s="30"/>
      <c r="K26" s="30"/>
    </row>
    <row r="27" spans="1:11" ht="13.05" hidden="1" x14ac:dyDescent="0.3">
      <c r="A27" s="3">
        <v>2004</v>
      </c>
      <c r="B27" s="3">
        <v>963.23599999999999</v>
      </c>
      <c r="C27" s="3">
        <v>41641.616999999998</v>
      </c>
      <c r="D27" s="3">
        <f t="shared" si="0"/>
        <v>-40678.381000000001</v>
      </c>
      <c r="F27" s="29"/>
      <c r="G27" s="30"/>
      <c r="H27" s="30"/>
      <c r="I27" s="29"/>
      <c r="J27" s="30"/>
      <c r="K27" s="30"/>
    </row>
    <row r="28" spans="1:11" ht="13.05" hidden="1" x14ac:dyDescent="0.3">
      <c r="A28" s="3">
        <v>2005</v>
      </c>
      <c r="B28" s="3">
        <v>1221.6510000000001</v>
      </c>
      <c r="C28" s="3">
        <v>44034.256000000001</v>
      </c>
      <c r="D28" s="3">
        <f t="shared" si="0"/>
        <v>-42812.605000000003</v>
      </c>
      <c r="F28" s="29"/>
      <c r="G28" s="30"/>
      <c r="H28" s="30"/>
      <c r="I28" s="29"/>
      <c r="J28" s="30"/>
      <c r="K28" s="30"/>
    </row>
    <row r="29" spans="1:11" ht="13.05" hidden="1" x14ac:dyDescent="0.3">
      <c r="A29" s="3">
        <v>2006</v>
      </c>
      <c r="B29" s="3">
        <v>1563.0309999999999</v>
      </c>
      <c r="C29" s="3">
        <v>46216.853000000003</v>
      </c>
      <c r="D29" s="3">
        <f t="shared" si="0"/>
        <v>-44653.822</v>
      </c>
      <c r="F29" s="29"/>
      <c r="G29" s="30"/>
      <c r="H29" s="30"/>
      <c r="I29" s="29"/>
      <c r="J29" s="30"/>
      <c r="K29" s="30"/>
    </row>
    <row r="30" spans="1:11" ht="13.05" hidden="1" x14ac:dyDescent="0.3">
      <c r="A30" s="3">
        <v>2007</v>
      </c>
      <c r="B30" s="3">
        <v>1791.8230000000001</v>
      </c>
      <c r="C30" s="3">
        <v>47943.353000000003</v>
      </c>
      <c r="D30" s="3">
        <f t="shared" si="0"/>
        <v>-46151.530000000006</v>
      </c>
      <c r="F30" s="29"/>
      <c r="G30" s="30"/>
      <c r="H30" s="30"/>
      <c r="I30" s="29"/>
      <c r="J30" s="30"/>
      <c r="K30" s="30"/>
    </row>
    <row r="31" spans="1:11" ht="13.05" hidden="1" x14ac:dyDescent="0.3">
      <c r="A31" s="3">
        <v>2008</v>
      </c>
      <c r="B31" s="3">
        <v>2197.7759999999998</v>
      </c>
      <c r="C31" s="3">
        <v>48470.553</v>
      </c>
      <c r="D31" s="3">
        <f t="shared" si="0"/>
        <v>-46272.777000000002</v>
      </c>
      <c r="F31" s="29"/>
      <c r="G31" s="30"/>
      <c r="H31" s="30"/>
      <c r="I31" s="29"/>
      <c r="J31" s="30"/>
      <c r="K31" s="30"/>
    </row>
    <row r="32" spans="1:11" ht="13.05" hidden="1" x14ac:dyDescent="0.3">
      <c r="A32" s="3">
        <v>2009</v>
      </c>
      <c r="B32" s="3">
        <v>1927.4760000000001</v>
      </c>
      <c r="C32" s="3">
        <v>47102.428</v>
      </c>
      <c r="D32" s="3">
        <f t="shared" si="0"/>
        <v>-45174.951999999997</v>
      </c>
      <c r="F32" s="29"/>
      <c r="G32" s="30"/>
      <c r="H32" s="30"/>
      <c r="I32" s="29"/>
      <c r="J32" s="30"/>
      <c r="K32" s="30"/>
    </row>
    <row r="33" spans="1:16" ht="13.05" x14ac:dyDescent="0.3">
      <c r="A33" s="3">
        <v>2010</v>
      </c>
      <c r="B33" s="3">
        <v>2280.1112890433797</v>
      </c>
      <c r="C33" s="3">
        <v>48650.664322723205</v>
      </c>
      <c r="D33" s="3">
        <f t="shared" si="0"/>
        <v>-46370.553033679826</v>
      </c>
      <c r="F33" s="31" t="s">
        <v>429</v>
      </c>
      <c r="G33" s="32">
        <v>95.894363403320298</v>
      </c>
      <c r="H33" s="33">
        <v>99.905700683593807</v>
      </c>
      <c r="I33" s="31" t="s">
        <v>429</v>
      </c>
      <c r="J33" s="32">
        <v>99.924995422363295</v>
      </c>
      <c r="K33" s="33">
        <v>99.7069091796875</v>
      </c>
      <c r="L33" s="3">
        <f>(G33/J33)*100</f>
        <v>95.966342553225729</v>
      </c>
      <c r="M33" s="3">
        <f>(H33/K33)*100</f>
        <v>100.19937585623886</v>
      </c>
      <c r="N33" s="3">
        <f>L33-M33</f>
        <v>-4.23303330301313</v>
      </c>
      <c r="O33" s="65">
        <v>6195140940515.8496</v>
      </c>
      <c r="P33" s="65">
        <v>287380312698.39203</v>
      </c>
    </row>
    <row r="34" spans="1:16" ht="13.05" x14ac:dyDescent="0.3">
      <c r="A34" s="3">
        <v>2011</v>
      </c>
      <c r="B34" s="3">
        <v>2504.8791010451241</v>
      </c>
      <c r="C34" s="3">
        <v>50065.97894706748</v>
      </c>
      <c r="D34" s="3">
        <f t="shared" si="0"/>
        <v>-47561.099846022356</v>
      </c>
      <c r="F34" s="31" t="s">
        <v>431</v>
      </c>
      <c r="G34" s="32">
        <v>100.425254821777</v>
      </c>
      <c r="H34" s="33">
        <v>100.083145141602</v>
      </c>
      <c r="I34" s="31" t="s">
        <v>431</v>
      </c>
      <c r="J34" s="32">
        <v>100.19077301025401</v>
      </c>
      <c r="K34" s="33">
        <v>100.109085083008</v>
      </c>
      <c r="L34" s="3">
        <f t="shared" ref="L34:L44" si="1">(G34/J34)*100</f>
        <v>100.23403533526884</v>
      </c>
      <c r="M34" s="3">
        <f t="shared" ref="M34:M44" si="2">(H34/K34)*100</f>
        <v>99.974088324366889</v>
      </c>
      <c r="N34" s="3">
        <f t="shared" ref="N34:N58" si="3">L34-M34</f>
        <v>0.25994701090195349</v>
      </c>
      <c r="O34" s="65">
        <v>6643739390318.71</v>
      </c>
      <c r="P34" s="65">
        <v>-18957827146.387699</v>
      </c>
    </row>
    <row r="35" spans="1:16" ht="13.05" x14ac:dyDescent="0.3">
      <c r="A35" s="3">
        <v>2012</v>
      </c>
      <c r="B35" s="3">
        <v>2728.0227883112852</v>
      </c>
      <c r="C35" s="3">
        <v>51784.411469204839</v>
      </c>
      <c r="D35" s="3">
        <f t="shared" si="0"/>
        <v>-49056.388680893557</v>
      </c>
      <c r="F35" s="31" t="s">
        <v>432</v>
      </c>
      <c r="G35" s="32">
        <v>100</v>
      </c>
      <c r="H35" s="33">
        <v>100</v>
      </c>
      <c r="I35" s="31" t="s">
        <v>432</v>
      </c>
      <c r="J35" s="32">
        <v>100</v>
      </c>
      <c r="K35" s="33">
        <v>100</v>
      </c>
      <c r="L35" s="3">
        <f t="shared" si="1"/>
        <v>100</v>
      </c>
      <c r="M35" s="3">
        <f t="shared" si="2"/>
        <v>100</v>
      </c>
      <c r="N35" s="3">
        <f t="shared" si="3"/>
        <v>0</v>
      </c>
      <c r="O35" s="65">
        <v>8715631856716.6797</v>
      </c>
      <c r="P35" s="65">
        <v>69137806076.380905</v>
      </c>
    </row>
    <row r="36" spans="1:16" ht="13.05" x14ac:dyDescent="0.3">
      <c r="A36" s="3">
        <v>2013</v>
      </c>
      <c r="B36" s="3">
        <v>2976.7568316839834</v>
      </c>
      <c r="C36" s="3">
        <v>53409.75077743717</v>
      </c>
      <c r="D36" s="3">
        <f t="shared" si="0"/>
        <v>-50432.993945753187</v>
      </c>
      <c r="F36" s="31" t="s">
        <v>433</v>
      </c>
      <c r="G36" s="32">
        <v>100.421112060547</v>
      </c>
      <c r="H36" s="33">
        <v>100.00961303710901</v>
      </c>
      <c r="I36" s="31" t="s">
        <v>433</v>
      </c>
      <c r="J36" s="32">
        <v>100.06695556640599</v>
      </c>
      <c r="K36" s="33">
        <v>100.052490234375</v>
      </c>
      <c r="L36" s="3">
        <f t="shared" si="1"/>
        <v>100.3539195253182</v>
      </c>
      <c r="M36" s="3">
        <f t="shared" si="2"/>
        <v>99.957145297267914</v>
      </c>
      <c r="N36" s="3">
        <f t="shared" si="3"/>
        <v>0.39677422805029039</v>
      </c>
      <c r="O36" s="65">
        <v>8262158068561.7998</v>
      </c>
      <c r="P36" s="65">
        <v>-275328823019.99799</v>
      </c>
    </row>
    <row r="37" spans="1:16" ht="13.05" x14ac:dyDescent="0.3">
      <c r="A37" s="3">
        <v>2014</v>
      </c>
      <c r="B37" s="3">
        <v>3200.9527993592492</v>
      </c>
      <c r="C37" s="3">
        <v>55304.315531713677</v>
      </c>
      <c r="D37" s="3">
        <f t="shared" si="0"/>
        <v>-52103.362732354428</v>
      </c>
      <c r="F37" s="31" t="s">
        <v>434</v>
      </c>
      <c r="G37" s="32">
        <v>98.979705810546903</v>
      </c>
      <c r="H37" s="33">
        <v>99.934402465820298</v>
      </c>
      <c r="I37" s="31" t="s">
        <v>434</v>
      </c>
      <c r="J37" s="32">
        <v>99.967506408691406</v>
      </c>
      <c r="K37" s="33">
        <v>99.962059020996094</v>
      </c>
      <c r="L37" s="3">
        <f t="shared" si="1"/>
        <v>99.011878325636999</v>
      </c>
      <c r="M37" s="3">
        <f t="shared" si="2"/>
        <v>99.972332947673692</v>
      </c>
      <c r="N37" s="3">
        <f t="shared" si="3"/>
        <v>-0.96045462203669274</v>
      </c>
      <c r="O37" s="65">
        <v>6744364483462.5</v>
      </c>
      <c r="P37" s="65">
        <v>-397793040486.80499</v>
      </c>
    </row>
    <row r="38" spans="1:16" ht="13.05" x14ac:dyDescent="0.3">
      <c r="A38" s="3">
        <v>2015</v>
      </c>
      <c r="B38" s="3">
        <v>2679.5542234873997</v>
      </c>
      <c r="C38" s="3">
        <v>57040.20821366048</v>
      </c>
      <c r="D38" s="3">
        <f t="shared" si="0"/>
        <v>-54360.653990173079</v>
      </c>
      <c r="F38" s="31" t="s">
        <v>435</v>
      </c>
      <c r="G38" s="32">
        <v>87.774955749511705</v>
      </c>
      <c r="H38" s="33">
        <v>99.688217163085895</v>
      </c>
      <c r="I38" s="31" t="s">
        <v>435</v>
      </c>
      <c r="J38" s="32">
        <v>99.455261230468807</v>
      </c>
      <c r="K38" s="33">
        <v>98.960197448730497</v>
      </c>
      <c r="L38" s="3">
        <f t="shared" si="1"/>
        <v>88.255718866506015</v>
      </c>
      <c r="M38" s="3">
        <f t="shared" si="2"/>
        <v>100.73566922169147</v>
      </c>
      <c r="N38" s="3">
        <f t="shared" si="3"/>
        <v>-12.479950355185451</v>
      </c>
      <c r="O38" s="65">
        <v>5324502075402.54</v>
      </c>
      <c r="P38" s="65">
        <v>-480555465571.909</v>
      </c>
    </row>
    <row r="39" spans="1:16" ht="13.05" x14ac:dyDescent="0.3">
      <c r="A39" s="3">
        <v>2016</v>
      </c>
      <c r="B39" s="3">
        <v>2144.7803444269707</v>
      </c>
      <c r="C39" s="3">
        <v>58206.614193184418</v>
      </c>
      <c r="D39" s="3">
        <f t="shared" si="0"/>
        <v>-56061.833848757444</v>
      </c>
      <c r="F39" s="31" t="s">
        <v>436</v>
      </c>
      <c r="G39" s="32">
        <v>85.832420349121094</v>
      </c>
      <c r="H39" s="33">
        <v>99.692146301269503</v>
      </c>
      <c r="I39" s="31" t="s">
        <v>436</v>
      </c>
      <c r="J39" s="32">
        <v>99.506736755371094</v>
      </c>
      <c r="K39" s="33">
        <v>98.809684753417997</v>
      </c>
      <c r="L39" s="3">
        <f t="shared" si="1"/>
        <v>86.257898859785598</v>
      </c>
      <c r="M39" s="3">
        <f t="shared" si="2"/>
        <v>100.89309215999801</v>
      </c>
      <c r="N39" s="3">
        <f t="shared" si="3"/>
        <v>-14.635193300212407</v>
      </c>
      <c r="O39" s="65">
        <v>7852067564389.4199</v>
      </c>
      <c r="P39" s="65">
        <v>-427156697212.52301</v>
      </c>
    </row>
    <row r="40" spans="1:16" ht="13.05" x14ac:dyDescent="0.3">
      <c r="A40" s="3">
        <v>2017</v>
      </c>
      <c r="B40" s="3">
        <v>1941.8794788947491</v>
      </c>
      <c r="C40" s="3">
        <v>60322.261424174736</v>
      </c>
      <c r="D40" s="3">
        <f t="shared" si="0"/>
        <v>-58380.381945279987</v>
      </c>
      <c r="F40" s="31" t="s">
        <v>437</v>
      </c>
      <c r="G40" s="32">
        <v>89.305267333984403</v>
      </c>
      <c r="H40" s="33">
        <v>99.791610717773395</v>
      </c>
      <c r="I40" s="31" t="s">
        <v>437</v>
      </c>
      <c r="J40" s="32">
        <v>99.639297485351605</v>
      </c>
      <c r="K40" s="33">
        <v>99.165969848632798</v>
      </c>
      <c r="L40" s="3">
        <f t="shared" si="1"/>
        <v>89.628559803037106</v>
      </c>
      <c r="M40" s="3">
        <f t="shared" si="2"/>
        <v>100.63090278862354</v>
      </c>
      <c r="N40" s="3">
        <f t="shared" si="3"/>
        <v>-11.002342985586438</v>
      </c>
      <c r="O40" s="65">
        <v>10977201244971.6</v>
      </c>
      <c r="P40" s="65">
        <v>-244792960880.31699</v>
      </c>
    </row>
    <row r="41" spans="1:16" ht="13.05" x14ac:dyDescent="0.3">
      <c r="A41" s="3">
        <v>2018</v>
      </c>
      <c r="B41" s="3">
        <v>2125.8344907387673</v>
      </c>
      <c r="C41" s="3">
        <v>63201.045848377107</v>
      </c>
      <c r="D41" s="3">
        <f t="shared" si="0"/>
        <v>-61075.211357638342</v>
      </c>
      <c r="F41" s="31" t="s">
        <v>438</v>
      </c>
      <c r="G41" s="32">
        <v>93.545150756835895</v>
      </c>
      <c r="H41" s="33">
        <v>99.862419128417997</v>
      </c>
      <c r="I41" s="31" t="s">
        <v>438</v>
      </c>
      <c r="J41" s="32">
        <v>99.777557373046903</v>
      </c>
      <c r="K41" s="33">
        <v>99.524444580078097</v>
      </c>
      <c r="L41" s="3">
        <f t="shared" si="1"/>
        <v>93.753698947640729</v>
      </c>
      <c r="M41" s="3">
        <f t="shared" si="2"/>
        <v>100.33958948453912</v>
      </c>
      <c r="N41" s="3">
        <f t="shared" si="3"/>
        <v>-6.5858905368983898</v>
      </c>
      <c r="O41" s="65">
        <v>11838398281155.1</v>
      </c>
      <c r="P41" s="65">
        <v>-89651531520.330093</v>
      </c>
    </row>
    <row r="42" spans="1:16" ht="13.05" x14ac:dyDescent="0.3">
      <c r="A42" s="3">
        <v>2019</v>
      </c>
      <c r="B42" s="3">
        <v>2334.0236419589833</v>
      </c>
      <c r="C42" s="3">
        <v>65548.07078475719</v>
      </c>
      <c r="D42" s="3">
        <f t="shared" si="0"/>
        <v>-63214.047142798205</v>
      </c>
      <c r="F42" s="31" t="s">
        <v>439</v>
      </c>
      <c r="G42" s="32">
        <v>91.262130737304702</v>
      </c>
      <c r="H42" s="33">
        <v>99.762100219726605</v>
      </c>
      <c r="I42" s="31" t="s">
        <v>439</v>
      </c>
      <c r="J42" s="32">
        <v>99.604965209960895</v>
      </c>
      <c r="K42" s="33">
        <v>99.270301818847699</v>
      </c>
      <c r="L42" s="3">
        <f t="shared" si="1"/>
        <v>91.62407772035256</v>
      </c>
      <c r="M42" s="3">
        <f t="shared" si="2"/>
        <v>100.49541342362025</v>
      </c>
      <c r="N42" s="3">
        <f t="shared" si="3"/>
        <v>-8.8713357032676896</v>
      </c>
      <c r="O42" s="65">
        <v>5943983314426.0098</v>
      </c>
      <c r="P42" s="65">
        <v>233383265749.42599</v>
      </c>
    </row>
    <row r="43" spans="1:16" ht="13.05" x14ac:dyDescent="0.3">
      <c r="A43" s="3">
        <v>2020</v>
      </c>
      <c r="B43" s="3">
        <v>2074.6137478542241</v>
      </c>
      <c r="C43" s="3">
        <v>64317.398912504039</v>
      </c>
      <c r="D43" s="3">
        <f t="shared" si="0"/>
        <v>-62242.785164649817</v>
      </c>
      <c r="F43" s="31" t="s">
        <v>440</v>
      </c>
      <c r="G43" s="32">
        <v>85.143707275390597</v>
      </c>
      <c r="H43" s="33">
        <v>99.697998046875</v>
      </c>
      <c r="I43" s="31" t="s">
        <v>440</v>
      </c>
      <c r="J43" s="32">
        <v>99.514549255371094</v>
      </c>
      <c r="K43" s="33">
        <v>98.742858886718807</v>
      </c>
      <c r="L43" s="3">
        <f t="shared" si="1"/>
        <v>85.559054341790258</v>
      </c>
      <c r="M43" s="3">
        <f t="shared" si="2"/>
        <v>100.96729947960283</v>
      </c>
      <c r="N43" s="3">
        <f t="shared" si="3"/>
        <v>-15.408245137812571</v>
      </c>
      <c r="O43" s="65">
        <v>8958596633736.0605</v>
      </c>
      <c r="P43" s="65">
        <v>274333535655.27399</v>
      </c>
    </row>
    <row r="44" spans="1:16" ht="13.05" x14ac:dyDescent="0.3">
      <c r="A44" s="3">
        <v>2021</v>
      </c>
      <c r="B44" s="3">
        <v>2065.7744103511391</v>
      </c>
      <c r="C44" s="3">
        <v>71055.876193830292</v>
      </c>
      <c r="D44" s="3">
        <f t="shared" si="0"/>
        <v>-68990.101783479156</v>
      </c>
      <c r="F44" s="31" t="s">
        <v>441</v>
      </c>
      <c r="G44" s="32">
        <v>93.341262817382798</v>
      </c>
      <c r="H44" s="33">
        <v>100.026779174805</v>
      </c>
      <c r="I44" s="31" t="s">
        <v>441</v>
      </c>
      <c r="J44" s="32">
        <v>99.971878051757798</v>
      </c>
      <c r="K44" s="33">
        <v>99.619316101074205</v>
      </c>
      <c r="L44" s="3">
        <f t="shared" si="1"/>
        <v>93.367519582914937</v>
      </c>
      <c r="M44" s="3">
        <f t="shared" si="2"/>
        <v>100.40902014757597</v>
      </c>
      <c r="N44" s="3">
        <f t="shared" si="3"/>
        <v>-7.0415005646610354</v>
      </c>
      <c r="O44" s="65">
        <v>8772737991354.54</v>
      </c>
      <c r="P44" s="65">
        <v>327115417918.16998</v>
      </c>
    </row>
    <row r="45" spans="1:16" x14ac:dyDescent="0.3">
      <c r="A45" s="3">
        <v>2022</v>
      </c>
      <c r="B45" s="3">
        <v>2162.6337321032993</v>
      </c>
      <c r="C45" s="3">
        <v>77246.673882867195</v>
      </c>
      <c r="D45" s="3">
        <f t="shared" si="0"/>
        <v>-75084.040150763889</v>
      </c>
      <c r="F45" s="31" t="s">
        <v>442</v>
      </c>
      <c r="G45" s="32">
        <v>97.913787841796903</v>
      </c>
      <c r="H45" s="33">
        <v>100.16578674316401</v>
      </c>
      <c r="I45" s="31" t="s">
        <v>442</v>
      </c>
      <c r="J45" s="32">
        <v>100.169387817383</v>
      </c>
      <c r="K45" s="33">
        <v>100.038375854492</v>
      </c>
      <c r="L45" s="3">
        <f>(G45/J45)*100</f>
        <v>97.748214275105454</v>
      </c>
      <c r="M45" s="3">
        <f>(H45/K45)*100</f>
        <v>100.12736201241144</v>
      </c>
      <c r="N45" s="3">
        <f t="shared" si="3"/>
        <v>-2.3791477373059848</v>
      </c>
      <c r="O45" s="65" t="s">
        <v>462</v>
      </c>
      <c r="P45" s="65">
        <v>91343437470.740204</v>
      </c>
    </row>
    <row r="46" spans="1:16" x14ac:dyDescent="0.3">
      <c r="A46" s="3">
        <v>2023</v>
      </c>
      <c r="B46" s="3">
        <v>1621.1235149774413</v>
      </c>
      <c r="C46" s="3">
        <v>81695.187071330467</v>
      </c>
      <c r="D46" s="3">
        <f t="shared" si="0"/>
        <v>-80074.063556353023</v>
      </c>
      <c r="F46" s="31" t="s">
        <v>445</v>
      </c>
      <c r="G46" s="32">
        <v>97.913787841796903</v>
      </c>
      <c r="H46" s="34" t="s">
        <v>430</v>
      </c>
      <c r="I46" s="31" t="s">
        <v>445</v>
      </c>
      <c r="J46" s="30" t="s">
        <v>430</v>
      </c>
      <c r="K46" s="34" t="s">
        <v>430</v>
      </c>
      <c r="L46" s="3" t="e">
        <f t="shared" ref="L46:L58" si="4">(G46/J46)*100</f>
        <v>#VALUE!</v>
      </c>
      <c r="M46" s="3" t="e">
        <f t="shared" ref="M46:M58" si="5">(H46/K46)*100</f>
        <v>#VALUE!</v>
      </c>
      <c r="N46" s="3" t="e">
        <f t="shared" si="3"/>
        <v>#VALUE!</v>
      </c>
    </row>
    <row r="47" spans="1:16" x14ac:dyDescent="0.3">
      <c r="A47" s="3">
        <v>2024</v>
      </c>
      <c r="D47" s="3">
        <f t="shared" si="0"/>
        <v>0</v>
      </c>
      <c r="F47" s="31" t="s">
        <v>446</v>
      </c>
      <c r="G47" s="32">
        <v>97.913787841796903</v>
      </c>
      <c r="H47" s="29"/>
      <c r="I47" s="31" t="s">
        <v>446</v>
      </c>
      <c r="J47" s="29"/>
      <c r="K47" s="29"/>
      <c r="L47" s="3" t="e">
        <f t="shared" si="4"/>
        <v>#DIV/0!</v>
      </c>
      <c r="M47" s="3" t="e">
        <f t="shared" si="5"/>
        <v>#DIV/0!</v>
      </c>
      <c r="N47" s="3" t="e">
        <f t="shared" si="3"/>
        <v>#DIV/0!</v>
      </c>
    </row>
    <row r="48" spans="1:16" x14ac:dyDescent="0.3">
      <c r="A48" s="3">
        <v>2025</v>
      </c>
      <c r="D48" s="3">
        <f t="shared" si="0"/>
        <v>0</v>
      </c>
      <c r="F48" s="31" t="s">
        <v>447</v>
      </c>
      <c r="G48" s="32">
        <v>97.913787841796903</v>
      </c>
      <c r="H48" s="29"/>
      <c r="I48" s="31" t="s">
        <v>447</v>
      </c>
      <c r="J48" s="29"/>
      <c r="K48" s="29"/>
      <c r="L48" s="3" t="e">
        <f t="shared" si="4"/>
        <v>#DIV/0!</v>
      </c>
      <c r="M48" s="3" t="e">
        <f t="shared" si="5"/>
        <v>#DIV/0!</v>
      </c>
      <c r="N48" s="3" t="e">
        <f t="shared" si="3"/>
        <v>#DIV/0!</v>
      </c>
    </row>
    <row r="49" spans="1:14" x14ac:dyDescent="0.3">
      <c r="A49" s="3">
        <v>2026</v>
      </c>
      <c r="D49" s="3">
        <f t="shared" si="0"/>
        <v>0</v>
      </c>
      <c r="F49" s="31" t="s">
        <v>448</v>
      </c>
      <c r="G49" s="29"/>
      <c r="H49" s="29"/>
      <c r="I49" s="31" t="s">
        <v>448</v>
      </c>
      <c r="J49" s="29"/>
      <c r="K49" s="29"/>
      <c r="L49" s="3" t="e">
        <f t="shared" si="4"/>
        <v>#DIV/0!</v>
      </c>
      <c r="M49" s="3" t="e">
        <f t="shared" si="5"/>
        <v>#DIV/0!</v>
      </c>
      <c r="N49" s="3" t="e">
        <f t="shared" si="3"/>
        <v>#DIV/0!</v>
      </c>
    </row>
    <row r="50" spans="1:14" x14ac:dyDescent="0.3">
      <c r="A50" s="3">
        <v>2027</v>
      </c>
      <c r="D50" s="3">
        <f t="shared" si="0"/>
        <v>0</v>
      </c>
      <c r="F50" s="31" t="s">
        <v>449</v>
      </c>
      <c r="G50" s="29"/>
      <c r="H50" s="29"/>
      <c r="I50" s="31" t="s">
        <v>449</v>
      </c>
      <c r="J50" s="29"/>
      <c r="K50" s="29"/>
      <c r="L50" s="3" t="e">
        <f t="shared" si="4"/>
        <v>#DIV/0!</v>
      </c>
      <c r="M50" s="3" t="e">
        <f t="shared" si="5"/>
        <v>#DIV/0!</v>
      </c>
      <c r="N50" s="3" t="e">
        <f t="shared" si="3"/>
        <v>#DIV/0!</v>
      </c>
    </row>
    <row r="51" spans="1:14" x14ac:dyDescent="0.3">
      <c r="A51" s="3">
        <v>2028</v>
      </c>
      <c r="D51" s="3">
        <f t="shared" si="0"/>
        <v>0</v>
      </c>
      <c r="F51" s="31" t="s">
        <v>450</v>
      </c>
      <c r="G51" s="29"/>
      <c r="H51" s="29"/>
      <c r="I51" s="31" t="s">
        <v>450</v>
      </c>
      <c r="J51" s="29"/>
      <c r="K51" s="29"/>
      <c r="L51" s="3" t="e">
        <f t="shared" si="4"/>
        <v>#DIV/0!</v>
      </c>
      <c r="M51" s="3" t="e">
        <f t="shared" si="5"/>
        <v>#DIV/0!</v>
      </c>
      <c r="N51" s="3" t="e">
        <f t="shared" si="3"/>
        <v>#DIV/0!</v>
      </c>
    </row>
    <row r="52" spans="1:14" x14ac:dyDescent="0.3">
      <c r="F52" s="31" t="s">
        <v>451</v>
      </c>
      <c r="G52" s="29"/>
      <c r="H52" s="29"/>
      <c r="I52" s="31" t="s">
        <v>451</v>
      </c>
      <c r="J52" s="29"/>
      <c r="K52" s="29"/>
      <c r="L52" s="3" t="e">
        <f t="shared" si="4"/>
        <v>#DIV/0!</v>
      </c>
      <c r="M52" s="3" t="e">
        <f t="shared" si="5"/>
        <v>#DIV/0!</v>
      </c>
      <c r="N52" s="3" t="e">
        <f t="shared" si="3"/>
        <v>#DIV/0!</v>
      </c>
    </row>
    <row r="53" spans="1:14" x14ac:dyDescent="0.3">
      <c r="F53" s="31" t="s">
        <v>452</v>
      </c>
      <c r="G53" s="29"/>
      <c r="H53" s="29"/>
      <c r="I53" s="31" t="s">
        <v>452</v>
      </c>
      <c r="J53" s="29"/>
      <c r="K53" s="29"/>
      <c r="L53" s="3" t="e">
        <f t="shared" si="4"/>
        <v>#DIV/0!</v>
      </c>
      <c r="M53" s="3" t="e">
        <f t="shared" si="5"/>
        <v>#DIV/0!</v>
      </c>
      <c r="N53" s="3" t="e">
        <f t="shared" si="3"/>
        <v>#DIV/0!</v>
      </c>
    </row>
    <row r="54" spans="1:14" x14ac:dyDescent="0.3">
      <c r="F54" s="31" t="s">
        <v>453</v>
      </c>
      <c r="G54" s="29"/>
      <c r="H54" s="29"/>
      <c r="I54" s="31" t="s">
        <v>453</v>
      </c>
      <c r="J54" s="29"/>
      <c r="K54" s="29"/>
      <c r="L54" s="3" t="e">
        <f t="shared" si="4"/>
        <v>#DIV/0!</v>
      </c>
      <c r="M54" s="3" t="e">
        <f t="shared" si="5"/>
        <v>#DIV/0!</v>
      </c>
      <c r="N54" s="3" t="e">
        <f t="shared" si="3"/>
        <v>#DIV/0!</v>
      </c>
    </row>
    <row r="55" spans="1:14" x14ac:dyDescent="0.3">
      <c r="F55" s="31" t="s">
        <v>454</v>
      </c>
      <c r="G55" s="29"/>
      <c r="H55" s="29"/>
      <c r="I55" s="31" t="s">
        <v>454</v>
      </c>
      <c r="J55" s="29"/>
      <c r="K55" s="29"/>
      <c r="L55" s="3" t="e">
        <f t="shared" si="4"/>
        <v>#DIV/0!</v>
      </c>
      <c r="M55" s="3" t="e">
        <f t="shared" si="5"/>
        <v>#DIV/0!</v>
      </c>
      <c r="N55" s="3" t="e">
        <f t="shared" si="3"/>
        <v>#DIV/0!</v>
      </c>
    </row>
    <row r="56" spans="1:14" x14ac:dyDescent="0.3">
      <c r="F56" s="31" t="s">
        <v>455</v>
      </c>
      <c r="G56" s="29"/>
      <c r="H56" s="29"/>
      <c r="I56" s="31" t="s">
        <v>455</v>
      </c>
      <c r="J56" s="29"/>
      <c r="K56" s="29"/>
      <c r="L56" s="3" t="e">
        <f t="shared" si="4"/>
        <v>#DIV/0!</v>
      </c>
      <c r="M56" s="3" t="e">
        <f t="shared" si="5"/>
        <v>#DIV/0!</v>
      </c>
      <c r="N56" s="3" t="e">
        <f t="shared" si="3"/>
        <v>#DIV/0!</v>
      </c>
    </row>
    <row r="57" spans="1:14" x14ac:dyDescent="0.3">
      <c r="F57" s="31" t="s">
        <v>456</v>
      </c>
      <c r="G57" s="29"/>
      <c r="H57" s="29"/>
      <c r="I57" s="31" t="s">
        <v>456</v>
      </c>
      <c r="J57" s="29"/>
      <c r="K57" s="29"/>
      <c r="L57" s="3" t="e">
        <f t="shared" si="4"/>
        <v>#DIV/0!</v>
      </c>
      <c r="M57" s="3" t="e">
        <f t="shared" si="5"/>
        <v>#DIV/0!</v>
      </c>
      <c r="N57" s="3" t="e">
        <f t="shared" si="3"/>
        <v>#DIV/0!</v>
      </c>
    </row>
    <row r="58" spans="1:14" x14ac:dyDescent="0.3">
      <c r="F58" s="31" t="s">
        <v>457</v>
      </c>
      <c r="G58" s="29"/>
      <c r="H58" s="29"/>
      <c r="I58" s="31" t="s">
        <v>457</v>
      </c>
      <c r="J58" s="29"/>
      <c r="K58" s="29"/>
      <c r="L58" s="3" t="e">
        <f t="shared" si="4"/>
        <v>#DIV/0!</v>
      </c>
      <c r="M58" s="3" t="e">
        <f t="shared" si="5"/>
        <v>#DIV/0!</v>
      </c>
      <c r="N58" s="3" t="e">
        <f t="shared" si="3"/>
        <v>#DIV/0!</v>
      </c>
    </row>
    <row r="59" spans="1:14" x14ac:dyDescent="0.3">
      <c r="F59" s="31" t="s">
        <v>458</v>
      </c>
      <c r="G59" s="29"/>
      <c r="H59" s="29"/>
      <c r="I59" s="31" t="s">
        <v>458</v>
      </c>
      <c r="J59" s="29"/>
      <c r="K59" s="29"/>
    </row>
    <row r="60" spans="1:14" x14ac:dyDescent="0.3">
      <c r="F60" s="31" t="s">
        <v>459</v>
      </c>
      <c r="G60" s="29"/>
      <c r="H60" s="29"/>
      <c r="I60" s="31" t="s">
        <v>459</v>
      </c>
      <c r="J60" s="29"/>
      <c r="K60" s="29"/>
    </row>
    <row r="61" spans="1:14" x14ac:dyDescent="0.3">
      <c r="F61" s="31" t="s">
        <v>460</v>
      </c>
      <c r="G61" s="29"/>
      <c r="H61" s="29"/>
      <c r="I61" s="31" t="s">
        <v>460</v>
      </c>
      <c r="J61" s="29"/>
      <c r="K61" s="29"/>
    </row>
    <row r="62" spans="1:14" x14ac:dyDescent="0.3">
      <c r="F62" s="29"/>
      <c r="G62" s="29"/>
      <c r="H62" s="29"/>
      <c r="I62" s="29"/>
      <c r="J62" s="29"/>
      <c r="K62" s="29"/>
    </row>
    <row r="63" spans="1:14" x14ac:dyDescent="0.3">
      <c r="F63" s="29"/>
      <c r="G63" s="29"/>
      <c r="H63" s="29"/>
      <c r="I63" s="29"/>
      <c r="J63" s="29"/>
      <c r="K63" s="29"/>
    </row>
    <row r="64" spans="1:14" x14ac:dyDescent="0.3">
      <c r="F64" s="29"/>
      <c r="G64" s="29"/>
      <c r="H64" s="29"/>
      <c r="I64" s="29"/>
      <c r="J64" s="29"/>
      <c r="K64" s="29"/>
    </row>
    <row r="65" spans="6:11" x14ac:dyDescent="0.3">
      <c r="F65" s="29"/>
      <c r="G65" s="29"/>
      <c r="H65" s="29"/>
      <c r="I65" s="29"/>
      <c r="J65" s="29"/>
      <c r="K65" s="29"/>
    </row>
    <row r="66" spans="6:11" x14ac:dyDescent="0.3">
      <c r="F66" s="29"/>
      <c r="G66" s="29"/>
      <c r="H66" s="29"/>
      <c r="I66" s="29"/>
      <c r="J66" s="29"/>
      <c r="K66" s="29"/>
    </row>
    <row r="67" spans="6:11" x14ac:dyDescent="0.3">
      <c r="F67" s="29"/>
      <c r="G67" s="29"/>
      <c r="H67" s="29"/>
      <c r="I67" s="29"/>
      <c r="J67" s="29"/>
      <c r="K67" s="29"/>
    </row>
    <row r="68" spans="6:11" x14ac:dyDescent="0.3">
      <c r="F68" s="29"/>
      <c r="G68" s="29"/>
      <c r="H68" s="29"/>
      <c r="I68" s="29"/>
      <c r="J68" s="29"/>
      <c r="K68" s="29"/>
    </row>
    <row r="69" spans="6:11" x14ac:dyDescent="0.3">
      <c r="F69" s="29"/>
      <c r="G69" s="29"/>
      <c r="H69" s="29"/>
      <c r="I69" s="29"/>
      <c r="J69" s="29"/>
      <c r="K69" s="29"/>
    </row>
    <row r="70" spans="6:11" x14ac:dyDescent="0.3">
      <c r="F70" s="29"/>
      <c r="G70" s="29"/>
      <c r="H70" s="29"/>
      <c r="I70" s="29"/>
      <c r="J70" s="29"/>
      <c r="K70" s="29"/>
    </row>
    <row r="71" spans="6:11" x14ac:dyDescent="0.3">
      <c r="F71" s="29"/>
      <c r="G71" s="29"/>
      <c r="H71" s="29"/>
      <c r="I71" s="29"/>
      <c r="J71" s="29"/>
      <c r="K71" s="29"/>
    </row>
    <row r="72" spans="6:11" x14ac:dyDescent="0.3">
      <c r="F72" s="29"/>
      <c r="G72" s="29"/>
      <c r="H72" s="29"/>
      <c r="I72" s="29"/>
      <c r="J72" s="29"/>
      <c r="K72" s="29"/>
    </row>
    <row r="73" spans="6:11" x14ac:dyDescent="0.3">
      <c r="F73" s="29"/>
      <c r="G73" s="29"/>
      <c r="H73" s="29"/>
      <c r="I73" s="29"/>
      <c r="J73" s="29"/>
      <c r="K73" s="29"/>
    </row>
    <row r="74" spans="6:11" x14ac:dyDescent="0.3">
      <c r="F74" s="29"/>
      <c r="G74" s="29"/>
      <c r="H74" s="29"/>
      <c r="I74" s="29"/>
      <c r="J74" s="29"/>
      <c r="K74" s="29"/>
    </row>
    <row r="75" spans="6:11" x14ac:dyDescent="0.3">
      <c r="F75" s="29"/>
      <c r="G75" s="29"/>
      <c r="H75" s="29"/>
      <c r="I75" s="29"/>
      <c r="J75" s="29"/>
      <c r="K75" s="29"/>
    </row>
    <row r="76" spans="6:11" x14ac:dyDescent="0.3">
      <c r="F76" s="29"/>
      <c r="G76" s="29"/>
      <c r="H76" s="29"/>
      <c r="I76" s="29"/>
      <c r="J76" s="29"/>
      <c r="K76" s="29"/>
    </row>
    <row r="77" spans="6:11" x14ac:dyDescent="0.3">
      <c r="F77" s="29"/>
      <c r="G77" s="29"/>
      <c r="H77" s="29"/>
      <c r="I77" s="29"/>
      <c r="J77" s="29"/>
      <c r="K77" s="29"/>
    </row>
    <row r="78" spans="6:11" x14ac:dyDescent="0.3">
      <c r="F78" s="29"/>
      <c r="G78" s="29"/>
      <c r="H78" s="29"/>
      <c r="I78" s="29"/>
      <c r="J78" s="29"/>
      <c r="K78" s="29"/>
    </row>
    <row r="79" spans="6:11" x14ac:dyDescent="0.3">
      <c r="F79" s="29"/>
      <c r="G79" s="29"/>
      <c r="H79" s="29"/>
      <c r="I79" s="29"/>
      <c r="J79" s="29"/>
      <c r="K79" s="29"/>
    </row>
    <row r="80" spans="6:11" x14ac:dyDescent="0.3">
      <c r="F80" s="29"/>
      <c r="G80" s="29"/>
      <c r="H80" s="29"/>
      <c r="I80" s="29"/>
      <c r="J80" s="29"/>
      <c r="K80" s="29"/>
    </row>
    <row r="81" spans="6:11" x14ac:dyDescent="0.3">
      <c r="F81" s="29"/>
      <c r="G81" s="29"/>
      <c r="H81" s="29"/>
      <c r="I81" s="29"/>
      <c r="J81" s="29"/>
      <c r="K81" s="29"/>
    </row>
    <row r="82" spans="6:11" x14ac:dyDescent="0.3">
      <c r="F82" s="29"/>
      <c r="G82" s="29"/>
      <c r="H82" s="29"/>
      <c r="I82" s="29"/>
      <c r="J82" s="29"/>
      <c r="K82" s="29"/>
    </row>
    <row r="83" spans="6:11" x14ac:dyDescent="0.3">
      <c r="F83" s="29"/>
      <c r="G83" s="29"/>
      <c r="H83" s="29"/>
      <c r="I83" s="29"/>
      <c r="J83" s="29"/>
      <c r="K83" s="29"/>
    </row>
    <row r="84" spans="6:11" x14ac:dyDescent="0.3">
      <c r="F84" s="29"/>
      <c r="G84" s="29"/>
      <c r="H84" s="29"/>
      <c r="I84" s="29"/>
      <c r="J84" s="29"/>
      <c r="K84" s="29"/>
    </row>
    <row r="85" spans="6:11" x14ac:dyDescent="0.3">
      <c r="F85" s="29"/>
      <c r="G85" s="29"/>
      <c r="H85" s="29"/>
      <c r="I85" s="29"/>
      <c r="J85" s="29"/>
      <c r="K85" s="29"/>
    </row>
    <row r="86" spans="6:11" x14ac:dyDescent="0.3">
      <c r="F86" s="29"/>
      <c r="G86" s="29"/>
      <c r="H86" s="29"/>
      <c r="I86" s="29"/>
      <c r="J86" s="29"/>
      <c r="K86" s="29"/>
    </row>
    <row r="87" spans="6:11" x14ac:dyDescent="0.3">
      <c r="F87" s="29"/>
      <c r="G87" s="29"/>
      <c r="H87" s="29"/>
      <c r="I87" s="29"/>
      <c r="J87" s="29"/>
      <c r="K87" s="29"/>
    </row>
    <row r="88" spans="6:11" x14ac:dyDescent="0.3">
      <c r="F88" s="29"/>
      <c r="G88" s="29"/>
      <c r="H88" s="29"/>
      <c r="I88" s="29"/>
      <c r="J88" s="29"/>
      <c r="K88" s="29"/>
    </row>
    <row r="89" spans="6:11" x14ac:dyDescent="0.3">
      <c r="F89" s="29"/>
      <c r="G89" s="29"/>
      <c r="H89" s="29"/>
      <c r="I89" s="29"/>
      <c r="J89" s="29"/>
      <c r="K89" s="29"/>
    </row>
    <row r="90" spans="6:11" x14ac:dyDescent="0.3">
      <c r="F90" s="29"/>
      <c r="G90" s="29"/>
      <c r="H90" s="29"/>
      <c r="I90" s="29"/>
      <c r="J90" s="29"/>
      <c r="K90" s="29"/>
    </row>
    <row r="91" spans="6:11" x14ac:dyDescent="0.3">
      <c r="F91" s="29"/>
      <c r="G91" s="29"/>
      <c r="H91" s="29"/>
      <c r="I91" s="29"/>
      <c r="J91" s="29"/>
      <c r="K91" s="29"/>
    </row>
    <row r="92" spans="6:11" x14ac:dyDescent="0.3">
      <c r="F92" s="29"/>
      <c r="G92" s="29"/>
      <c r="H92" s="29"/>
      <c r="I92" s="29"/>
      <c r="J92" s="29"/>
      <c r="K92" s="29"/>
    </row>
    <row r="93" spans="6:11" x14ac:dyDescent="0.3">
      <c r="F93" s="29"/>
      <c r="G93" s="29"/>
      <c r="H93" s="29"/>
      <c r="I93" s="29"/>
      <c r="J93" s="29"/>
      <c r="K93" s="29"/>
    </row>
    <row r="94" spans="6:11" x14ac:dyDescent="0.3">
      <c r="F94" s="29"/>
      <c r="G94" s="29"/>
      <c r="H94" s="29"/>
      <c r="I94" s="29"/>
      <c r="J94" s="29"/>
      <c r="K94" s="29"/>
    </row>
    <row r="95" spans="6:11" x14ac:dyDescent="0.3">
      <c r="F95" s="29"/>
      <c r="G95" s="29"/>
      <c r="H95" s="29"/>
      <c r="I95" s="29"/>
      <c r="J95" s="29"/>
      <c r="K95" s="29"/>
    </row>
    <row r="96" spans="6:11" x14ac:dyDescent="0.3">
      <c r="F96" s="29"/>
      <c r="G96" s="29"/>
      <c r="H96" s="29"/>
      <c r="I96" s="29"/>
      <c r="J96" s="29"/>
      <c r="K96" s="29"/>
    </row>
    <row r="97" spans="6:11" x14ac:dyDescent="0.3">
      <c r="F97" s="29"/>
      <c r="G97" s="29"/>
      <c r="H97" s="29"/>
      <c r="I97" s="29"/>
      <c r="J97" s="29"/>
      <c r="K97" s="29"/>
    </row>
    <row r="98" spans="6:11" x14ac:dyDescent="0.3">
      <c r="F98" s="29"/>
      <c r="G98" s="29"/>
      <c r="H98" s="29"/>
      <c r="I98" s="29"/>
      <c r="J98" s="29"/>
      <c r="K98" s="29"/>
    </row>
    <row r="99" spans="6:11" x14ac:dyDescent="0.3">
      <c r="F99" s="29"/>
      <c r="G99" s="29"/>
      <c r="H99" s="29"/>
      <c r="I99" s="29"/>
      <c r="J99" s="29"/>
      <c r="K99" s="29"/>
    </row>
    <row r="100" spans="6:11" x14ac:dyDescent="0.3">
      <c r="F100" s="29"/>
      <c r="G100" s="29"/>
      <c r="H100" s="29"/>
      <c r="I100" s="29"/>
      <c r="J100" s="29"/>
      <c r="K100" s="29"/>
    </row>
    <row r="101" spans="6:11" x14ac:dyDescent="0.3">
      <c r="F101" s="29"/>
      <c r="G101" s="29"/>
      <c r="H101" s="29"/>
      <c r="I101" s="29"/>
      <c r="J101" s="29"/>
      <c r="K101" s="29"/>
    </row>
    <row r="102" spans="6:11" x14ac:dyDescent="0.3">
      <c r="F102" s="29"/>
      <c r="G102" s="29"/>
      <c r="H102" s="29"/>
      <c r="I102" s="29"/>
      <c r="J102" s="29"/>
      <c r="K102" s="29"/>
    </row>
    <row r="103" spans="6:11" x14ac:dyDescent="0.3">
      <c r="F103" s="29"/>
      <c r="G103" s="29"/>
      <c r="H103" s="29"/>
      <c r="I103" s="29"/>
      <c r="J103" s="29"/>
      <c r="K103" s="29"/>
    </row>
    <row r="104" spans="6:11" x14ac:dyDescent="0.3">
      <c r="F104" s="29"/>
      <c r="G104" s="29"/>
      <c r="H104" s="29"/>
      <c r="I104" s="29"/>
      <c r="J104" s="29"/>
      <c r="K104" s="29"/>
    </row>
    <row r="105" spans="6:11" x14ac:dyDescent="0.3">
      <c r="F105" s="29"/>
      <c r="G105" s="29"/>
      <c r="H105" s="29"/>
      <c r="I105" s="29"/>
      <c r="J105" s="29"/>
      <c r="K105" s="29"/>
    </row>
    <row r="106" spans="6:11" x14ac:dyDescent="0.3">
      <c r="F106" s="29"/>
      <c r="G106" s="29"/>
      <c r="H106" s="29"/>
      <c r="I106" s="29"/>
      <c r="J106" s="29"/>
      <c r="K106" s="29"/>
    </row>
    <row r="107" spans="6:11" x14ac:dyDescent="0.3">
      <c r="F107" s="29"/>
      <c r="G107" s="29"/>
      <c r="H107" s="29"/>
      <c r="I107" s="29"/>
      <c r="J107" s="29"/>
      <c r="K107" s="29"/>
    </row>
    <row r="108" spans="6:11" x14ac:dyDescent="0.3">
      <c r="F108" s="29"/>
      <c r="G108" s="29"/>
      <c r="H108" s="29"/>
      <c r="I108" s="29"/>
      <c r="J108" s="29"/>
      <c r="K108" s="29"/>
    </row>
    <row r="109" spans="6:11" x14ac:dyDescent="0.3">
      <c r="F109" s="29"/>
      <c r="G109" s="29"/>
      <c r="H109" s="29"/>
      <c r="I109" s="29"/>
      <c r="J109" s="29"/>
      <c r="K109" s="29"/>
    </row>
    <row r="110" spans="6:11" x14ac:dyDescent="0.3">
      <c r="F110" s="29"/>
      <c r="G110" s="29"/>
      <c r="H110" s="29"/>
      <c r="I110" s="29"/>
      <c r="J110" s="29"/>
      <c r="K110" s="29"/>
    </row>
    <row r="111" spans="6:11" x14ac:dyDescent="0.3">
      <c r="F111" s="29"/>
      <c r="G111" s="29"/>
      <c r="H111" s="29"/>
      <c r="I111" s="29"/>
      <c r="J111" s="29"/>
      <c r="K111" s="29"/>
    </row>
    <row r="112" spans="6:11" x14ac:dyDescent="0.3">
      <c r="F112" s="29"/>
      <c r="G112" s="29"/>
      <c r="H112" s="29"/>
      <c r="I112" s="29"/>
      <c r="J112" s="29"/>
      <c r="K112" s="29"/>
    </row>
    <row r="113" spans="6:11" x14ac:dyDescent="0.3">
      <c r="F113" s="29"/>
      <c r="G113" s="29"/>
      <c r="H113" s="29"/>
      <c r="I113" s="29"/>
      <c r="J113" s="29"/>
      <c r="K113" s="29"/>
    </row>
    <row r="114" spans="6:11" x14ac:dyDescent="0.3">
      <c r="F114" s="29"/>
      <c r="G114" s="29"/>
      <c r="H114" s="29"/>
      <c r="I114" s="29"/>
      <c r="J114" s="29"/>
      <c r="K114" s="29"/>
    </row>
    <row r="115" spans="6:11" x14ac:dyDescent="0.3">
      <c r="F115" s="29"/>
      <c r="G115" s="29"/>
      <c r="H115" s="29"/>
      <c r="I115" s="29"/>
      <c r="J115" s="29"/>
      <c r="K115" s="29"/>
    </row>
    <row r="116" spans="6:11" x14ac:dyDescent="0.3">
      <c r="F116" s="29"/>
      <c r="G116" s="29"/>
      <c r="H116" s="29"/>
      <c r="I116" s="29"/>
      <c r="J116" s="29"/>
      <c r="K116" s="29"/>
    </row>
    <row r="117" spans="6:11" x14ac:dyDescent="0.3">
      <c r="F117" s="29"/>
      <c r="G117" s="29"/>
      <c r="H117" s="29"/>
      <c r="I117" s="29"/>
      <c r="J117" s="29"/>
      <c r="K117" s="29"/>
    </row>
    <row r="118" spans="6:11" x14ac:dyDescent="0.3">
      <c r="F118" s="29"/>
      <c r="G118" s="29"/>
      <c r="H118" s="29"/>
      <c r="I118" s="29"/>
      <c r="J118" s="29"/>
      <c r="K118" s="29"/>
    </row>
    <row r="119" spans="6:11" x14ac:dyDescent="0.3">
      <c r="F119" s="29"/>
      <c r="G119" s="29"/>
      <c r="H119" s="29"/>
      <c r="I119" s="29"/>
      <c r="J119" s="29"/>
      <c r="K119" s="29"/>
    </row>
    <row r="120" spans="6:11" x14ac:dyDescent="0.3">
      <c r="F120" s="29"/>
      <c r="G120" s="29"/>
      <c r="H120" s="29"/>
      <c r="I120" s="29"/>
      <c r="J120" s="29"/>
      <c r="K120" s="29"/>
    </row>
    <row r="121" spans="6:11" x14ac:dyDescent="0.3">
      <c r="F121" s="29"/>
      <c r="G121" s="29"/>
      <c r="H121" s="29"/>
      <c r="I121" s="29"/>
      <c r="J121" s="29"/>
      <c r="K121" s="29"/>
    </row>
    <row r="122" spans="6:11" x14ac:dyDescent="0.3">
      <c r="F122" s="29"/>
      <c r="G122" s="29"/>
      <c r="H122" s="29"/>
      <c r="I122" s="29"/>
      <c r="J122" s="29"/>
      <c r="K122" s="29"/>
    </row>
    <row r="123" spans="6:11" x14ac:dyDescent="0.3">
      <c r="F123" s="29"/>
      <c r="G123" s="29"/>
      <c r="H123" s="29"/>
      <c r="I123" s="29"/>
      <c r="J123" s="29"/>
      <c r="K123" s="29"/>
    </row>
    <row r="124" spans="6:11" x14ac:dyDescent="0.3">
      <c r="F124" s="29"/>
      <c r="G124" s="29"/>
      <c r="H124" s="29"/>
      <c r="I124" s="29"/>
      <c r="J124" s="29"/>
      <c r="K124" s="29"/>
    </row>
    <row r="125" spans="6:11" x14ac:dyDescent="0.3">
      <c r="F125" s="29"/>
      <c r="G125" s="29"/>
      <c r="H125" s="29"/>
      <c r="I125" s="29"/>
      <c r="J125" s="29"/>
      <c r="K125" s="29"/>
    </row>
    <row r="126" spans="6:11" x14ac:dyDescent="0.3">
      <c r="F126" s="29"/>
      <c r="G126" s="29"/>
      <c r="H126" s="29"/>
      <c r="I126" s="29"/>
      <c r="J126" s="29"/>
      <c r="K126" s="29"/>
    </row>
    <row r="127" spans="6:11" x14ac:dyDescent="0.3">
      <c r="F127" s="29"/>
      <c r="G127" s="29"/>
      <c r="H127" s="29"/>
      <c r="I127" s="29"/>
      <c r="J127" s="29"/>
      <c r="K127" s="29"/>
    </row>
    <row r="128" spans="6:11" x14ac:dyDescent="0.3">
      <c r="F128" s="29"/>
      <c r="G128" s="29"/>
      <c r="H128" s="29"/>
      <c r="I128" s="29"/>
      <c r="J128" s="29"/>
      <c r="K128" s="29"/>
    </row>
    <row r="129" spans="6:11" x14ac:dyDescent="0.3">
      <c r="F129" s="29"/>
      <c r="G129" s="29"/>
      <c r="H129" s="29"/>
      <c r="I129" s="29"/>
      <c r="J129" s="29"/>
      <c r="K129" s="29"/>
    </row>
    <row r="130" spans="6:11" x14ac:dyDescent="0.3">
      <c r="F130" s="29"/>
      <c r="G130" s="29"/>
      <c r="H130" s="29"/>
      <c r="I130" s="29"/>
      <c r="J130" s="29"/>
      <c r="K130" s="29"/>
    </row>
    <row r="131" spans="6:11" x14ac:dyDescent="0.3">
      <c r="F131" s="29"/>
      <c r="G131" s="29"/>
      <c r="H131" s="29"/>
      <c r="I131" s="29"/>
      <c r="J131" s="29"/>
      <c r="K131" s="29"/>
    </row>
    <row r="132" spans="6:11" x14ac:dyDescent="0.3">
      <c r="F132" s="29"/>
      <c r="G132" s="29"/>
      <c r="H132" s="29"/>
      <c r="I132" s="29"/>
      <c r="J132" s="29"/>
      <c r="K132" s="29"/>
    </row>
    <row r="133" spans="6:11" x14ac:dyDescent="0.3">
      <c r="F133" s="29"/>
      <c r="G133" s="29"/>
      <c r="H133" s="29"/>
      <c r="I133" s="29"/>
      <c r="J133" s="29"/>
      <c r="K133" s="29"/>
    </row>
    <row r="134" spans="6:11" x14ac:dyDescent="0.3">
      <c r="F134" s="29"/>
      <c r="G134" s="29"/>
      <c r="H134" s="29"/>
      <c r="I134" s="29"/>
      <c r="J134" s="29"/>
      <c r="K134" s="29"/>
    </row>
    <row r="135" spans="6:11" x14ac:dyDescent="0.3">
      <c r="F135" s="29"/>
      <c r="G135" s="29"/>
      <c r="H135" s="29"/>
      <c r="I135" s="29"/>
      <c r="J135" s="29"/>
      <c r="K135" s="29"/>
    </row>
    <row r="136" spans="6:11" x14ac:dyDescent="0.3">
      <c r="F136" s="29"/>
      <c r="G136" s="29"/>
      <c r="H136" s="29"/>
      <c r="I136" s="29"/>
      <c r="J136" s="29"/>
      <c r="K136" s="29"/>
    </row>
    <row r="137" spans="6:11" x14ac:dyDescent="0.3">
      <c r="F137" s="29"/>
      <c r="G137" s="29"/>
      <c r="H137" s="29"/>
      <c r="I137" s="29"/>
      <c r="J137" s="29"/>
      <c r="K137" s="29"/>
    </row>
    <row r="138" spans="6:11" x14ac:dyDescent="0.3">
      <c r="F138" s="29"/>
      <c r="G138" s="29"/>
      <c r="H138" s="29"/>
      <c r="I138" s="29"/>
      <c r="J138" s="29"/>
      <c r="K138" s="29"/>
    </row>
    <row r="139" spans="6:11" x14ac:dyDescent="0.3">
      <c r="F139" s="29"/>
      <c r="G139" s="29"/>
      <c r="H139" s="29"/>
      <c r="I139" s="29"/>
      <c r="J139" s="29"/>
      <c r="K139" s="29"/>
    </row>
    <row r="140" spans="6:11" x14ac:dyDescent="0.3">
      <c r="F140" s="29"/>
      <c r="G140" s="29"/>
      <c r="H140" s="29"/>
      <c r="I140" s="29"/>
      <c r="J140" s="29"/>
      <c r="K140" s="29"/>
    </row>
    <row r="141" spans="6:11" x14ac:dyDescent="0.3">
      <c r="F141" s="29"/>
      <c r="G141" s="29"/>
      <c r="H141" s="29"/>
      <c r="I141" s="29"/>
      <c r="J141" s="29"/>
      <c r="K141" s="29"/>
    </row>
    <row r="142" spans="6:11" x14ac:dyDescent="0.3">
      <c r="F142" s="29"/>
      <c r="G142" s="29"/>
      <c r="H142" s="29"/>
      <c r="I142" s="29"/>
      <c r="J142" s="29"/>
      <c r="K142" s="29"/>
    </row>
    <row r="143" spans="6:11" x14ac:dyDescent="0.3">
      <c r="F143" s="29"/>
      <c r="G143" s="29"/>
      <c r="H143" s="29"/>
      <c r="I143" s="29"/>
      <c r="J143" s="29"/>
      <c r="K143" s="29"/>
    </row>
    <row r="144" spans="6:11" x14ac:dyDescent="0.3">
      <c r="F144" s="29"/>
      <c r="G144" s="29"/>
      <c r="H144" s="29"/>
      <c r="I144" s="29"/>
      <c r="J144" s="29"/>
      <c r="K144" s="29"/>
    </row>
    <row r="145" spans="6:11" x14ac:dyDescent="0.3">
      <c r="F145" s="29"/>
      <c r="G145" s="29"/>
      <c r="H145" s="29"/>
      <c r="I145" s="29"/>
      <c r="J145" s="29"/>
      <c r="K145" s="29"/>
    </row>
    <row r="146" spans="6:11" x14ac:dyDescent="0.3">
      <c r="F146" s="29"/>
      <c r="G146" s="29"/>
      <c r="H146" s="29"/>
      <c r="I146" s="29"/>
      <c r="J146" s="29"/>
      <c r="K146" s="29"/>
    </row>
    <row r="147" spans="6:11" x14ac:dyDescent="0.3">
      <c r="F147" s="29"/>
      <c r="G147" s="29"/>
      <c r="H147" s="29"/>
      <c r="I147" s="29"/>
      <c r="J147" s="29"/>
      <c r="K147" s="29"/>
    </row>
    <row r="148" spans="6:11" x14ac:dyDescent="0.3">
      <c r="F148" s="29"/>
      <c r="G148" s="29"/>
      <c r="H148" s="29"/>
      <c r="I148" s="29"/>
      <c r="J148" s="29"/>
      <c r="K148" s="29"/>
    </row>
    <row r="149" spans="6:11" x14ac:dyDescent="0.3">
      <c r="F149" s="29"/>
      <c r="G149" s="29"/>
      <c r="H149" s="29"/>
      <c r="I149" s="29"/>
      <c r="J149" s="29"/>
      <c r="K149" s="29"/>
    </row>
    <row r="150" spans="6:11" x14ac:dyDescent="0.3">
      <c r="F150" s="29"/>
      <c r="G150" s="29"/>
      <c r="H150" s="29"/>
      <c r="I150" s="29"/>
      <c r="J150" s="29"/>
      <c r="K150" s="29"/>
    </row>
    <row r="151" spans="6:11" x14ac:dyDescent="0.3">
      <c r="F151" s="29"/>
      <c r="G151" s="29"/>
      <c r="H151" s="29"/>
      <c r="I151" s="29"/>
      <c r="J151" s="29"/>
      <c r="K151" s="29"/>
    </row>
    <row r="152" spans="6:11" x14ac:dyDescent="0.3">
      <c r="F152" s="29"/>
      <c r="G152" s="29"/>
      <c r="H152" s="29"/>
      <c r="I152" s="29"/>
      <c r="J152" s="29"/>
      <c r="K152" s="29"/>
    </row>
    <row r="153" spans="6:11" x14ac:dyDescent="0.3">
      <c r="F153" s="29"/>
      <c r="G153" s="29"/>
      <c r="H153" s="29"/>
      <c r="I153" s="29"/>
      <c r="J153" s="29"/>
      <c r="K153" s="29"/>
    </row>
    <row r="154" spans="6:11" x14ac:dyDescent="0.3">
      <c r="F154" s="29"/>
      <c r="G154" s="29"/>
      <c r="H154" s="29"/>
      <c r="I154" s="29"/>
      <c r="J154" s="29"/>
      <c r="K154" s="29"/>
    </row>
    <row r="155" spans="6:11" x14ac:dyDescent="0.3">
      <c r="F155" s="29"/>
      <c r="G155" s="29"/>
      <c r="H155" s="29"/>
      <c r="I155" s="29"/>
      <c r="J155" s="29"/>
      <c r="K155" s="29"/>
    </row>
    <row r="156" spans="6:11" x14ac:dyDescent="0.3">
      <c r="F156" s="29"/>
      <c r="G156" s="29"/>
      <c r="H156" s="29"/>
      <c r="I156" s="29"/>
      <c r="J156" s="29"/>
      <c r="K156" s="29"/>
    </row>
    <row r="157" spans="6:11" x14ac:dyDescent="0.3">
      <c r="F157" s="29"/>
      <c r="G157" s="29"/>
      <c r="H157" s="29"/>
      <c r="I157" s="29"/>
      <c r="J157" s="29"/>
      <c r="K157" s="29"/>
    </row>
    <row r="158" spans="6:11" x14ac:dyDescent="0.3">
      <c r="F158" s="29"/>
      <c r="G158" s="29"/>
      <c r="H158" s="29"/>
      <c r="I158" s="29"/>
      <c r="J158" s="29"/>
      <c r="K158" s="29"/>
    </row>
    <row r="159" spans="6:11" x14ac:dyDescent="0.3">
      <c r="F159" s="29"/>
      <c r="G159" s="29"/>
      <c r="H159" s="29"/>
      <c r="I159" s="29"/>
      <c r="J159" s="29"/>
      <c r="K159" s="29"/>
    </row>
    <row r="160" spans="6:11" x14ac:dyDescent="0.3">
      <c r="F160" s="29"/>
      <c r="G160" s="29"/>
      <c r="H160" s="29"/>
      <c r="I160" s="29"/>
      <c r="J160" s="29"/>
      <c r="K160" s="29"/>
    </row>
    <row r="161" spans="6:11" x14ac:dyDescent="0.3">
      <c r="F161" s="29"/>
      <c r="G161" s="29"/>
      <c r="H161" s="29"/>
      <c r="I161" s="29"/>
      <c r="J161" s="29"/>
      <c r="K161" s="29"/>
    </row>
    <row r="162" spans="6:11" x14ac:dyDescent="0.3">
      <c r="F162" s="29"/>
      <c r="G162" s="29"/>
      <c r="H162" s="29"/>
      <c r="I162" s="29"/>
      <c r="J162" s="29"/>
      <c r="K162" s="29"/>
    </row>
    <row r="163" spans="6:11" x14ac:dyDescent="0.3">
      <c r="F163" s="29"/>
      <c r="G163" s="29"/>
      <c r="H163" s="29"/>
      <c r="I163" s="29"/>
      <c r="J163" s="29"/>
      <c r="K163" s="29"/>
    </row>
    <row r="164" spans="6:11" x14ac:dyDescent="0.3">
      <c r="F164" s="29"/>
      <c r="G164" s="29"/>
      <c r="H164" s="29"/>
      <c r="I164" s="29"/>
      <c r="J164" s="29"/>
      <c r="K164" s="29"/>
    </row>
    <row r="165" spans="6:11" x14ac:dyDescent="0.3">
      <c r="F165" s="29"/>
      <c r="G165" s="29"/>
      <c r="H165" s="29"/>
      <c r="I165" s="29"/>
      <c r="J165" s="29"/>
      <c r="K165" s="29"/>
    </row>
    <row r="166" spans="6:11" x14ac:dyDescent="0.3">
      <c r="F166" s="29"/>
      <c r="G166" s="29"/>
      <c r="H166" s="29"/>
      <c r="I166" s="29"/>
      <c r="J166" s="29"/>
      <c r="K166" s="29"/>
    </row>
    <row r="167" spans="6:11" x14ac:dyDescent="0.3">
      <c r="F167" s="29"/>
      <c r="G167" s="29"/>
      <c r="H167" s="29"/>
      <c r="I167" s="29"/>
      <c r="J167" s="29"/>
      <c r="K167" s="29"/>
    </row>
    <row r="168" spans="6:11" x14ac:dyDescent="0.3">
      <c r="F168" s="29"/>
      <c r="G168" s="29"/>
      <c r="H168" s="29"/>
      <c r="I168" s="29"/>
      <c r="J168" s="29"/>
      <c r="K168" s="29"/>
    </row>
    <row r="169" spans="6:11" x14ac:dyDescent="0.3">
      <c r="F169" s="29"/>
      <c r="G169" s="29"/>
      <c r="H169" s="29"/>
      <c r="I169" s="29"/>
      <c r="J169" s="29"/>
      <c r="K169" s="29"/>
    </row>
    <row r="170" spans="6:11" x14ac:dyDescent="0.3">
      <c r="F170" s="29"/>
      <c r="G170" s="29"/>
      <c r="H170" s="29"/>
      <c r="I170" s="29"/>
      <c r="J170" s="29"/>
      <c r="K170" s="29"/>
    </row>
    <row r="171" spans="6:11" x14ac:dyDescent="0.3">
      <c r="F171" s="29"/>
      <c r="G171" s="29"/>
      <c r="H171" s="29"/>
      <c r="I171" s="29"/>
      <c r="J171" s="29"/>
      <c r="K171" s="29"/>
    </row>
    <row r="172" spans="6:11" x14ac:dyDescent="0.3">
      <c r="F172" s="29"/>
      <c r="G172" s="29"/>
      <c r="H172" s="29"/>
      <c r="I172" s="29"/>
      <c r="J172" s="29"/>
      <c r="K172" s="29"/>
    </row>
    <row r="173" spans="6:11" x14ac:dyDescent="0.3">
      <c r="F173" s="29"/>
      <c r="G173" s="29"/>
      <c r="H173" s="29"/>
      <c r="I173" s="29"/>
      <c r="J173" s="29"/>
      <c r="K173" s="29"/>
    </row>
    <row r="174" spans="6:11" x14ac:dyDescent="0.3">
      <c r="F174" s="29"/>
      <c r="G174" s="29"/>
      <c r="H174" s="29"/>
      <c r="I174" s="29"/>
      <c r="J174" s="29"/>
      <c r="K174" s="29"/>
    </row>
    <row r="175" spans="6:11" x14ac:dyDescent="0.3">
      <c r="F175" s="29"/>
      <c r="G175" s="29"/>
      <c r="H175" s="29"/>
      <c r="I175" s="29"/>
      <c r="J175" s="29"/>
      <c r="K175" s="29"/>
    </row>
    <row r="176" spans="6:11" x14ac:dyDescent="0.3">
      <c r="F176" s="29"/>
      <c r="G176" s="29"/>
      <c r="H176" s="29"/>
      <c r="I176" s="29"/>
      <c r="J176" s="29"/>
      <c r="K176" s="29"/>
    </row>
    <row r="177" spans="6:11" x14ac:dyDescent="0.3">
      <c r="F177" s="29"/>
      <c r="G177" s="29"/>
      <c r="H177" s="29"/>
      <c r="I177" s="29"/>
      <c r="J177" s="29"/>
      <c r="K177" s="29"/>
    </row>
    <row r="178" spans="6:11" x14ac:dyDescent="0.3">
      <c r="F178" s="29"/>
      <c r="G178" s="29"/>
      <c r="H178" s="29"/>
      <c r="I178" s="29"/>
      <c r="J178" s="29"/>
      <c r="K178" s="29"/>
    </row>
    <row r="179" spans="6:11" x14ac:dyDescent="0.3">
      <c r="F179" s="29"/>
      <c r="G179" s="29"/>
      <c r="H179" s="29"/>
      <c r="I179" s="29"/>
      <c r="J179" s="29"/>
      <c r="K179" s="29"/>
    </row>
    <row r="180" spans="6:11" x14ac:dyDescent="0.3">
      <c r="F180" s="29"/>
      <c r="G180" s="29"/>
      <c r="H180" s="29"/>
      <c r="I180" s="29"/>
      <c r="J180" s="29"/>
      <c r="K180" s="29"/>
    </row>
    <row r="181" spans="6:11" x14ac:dyDescent="0.3">
      <c r="F181" s="29"/>
      <c r="G181" s="29"/>
      <c r="H181" s="29"/>
      <c r="I181" s="29"/>
      <c r="J181" s="29"/>
      <c r="K181" s="29"/>
    </row>
    <row r="182" spans="6:11" x14ac:dyDescent="0.3">
      <c r="F182" s="29"/>
      <c r="G182" s="29"/>
      <c r="H182" s="29"/>
      <c r="I182" s="29"/>
      <c r="J182" s="29"/>
      <c r="K182" s="29"/>
    </row>
    <row r="183" spans="6:11" x14ac:dyDescent="0.3">
      <c r="F183" s="29"/>
      <c r="G183" s="29"/>
      <c r="H183" s="29"/>
      <c r="I183" s="29"/>
      <c r="J183" s="29"/>
      <c r="K183" s="29"/>
    </row>
    <row r="184" spans="6:11" x14ac:dyDescent="0.3">
      <c r="F184" s="29"/>
      <c r="G184" s="29"/>
      <c r="H184" s="29"/>
      <c r="I184" s="29"/>
      <c r="J184" s="29"/>
      <c r="K184" s="29"/>
    </row>
    <row r="185" spans="6:11" x14ac:dyDescent="0.3">
      <c r="F185" s="29"/>
      <c r="G185" s="29"/>
      <c r="H185" s="29"/>
      <c r="I185" s="29"/>
      <c r="J185" s="29"/>
      <c r="K185" s="29"/>
    </row>
    <row r="186" spans="6:11" x14ac:dyDescent="0.3">
      <c r="F186" s="29"/>
      <c r="G186" s="29"/>
      <c r="H186" s="29"/>
      <c r="I186" s="29"/>
      <c r="J186" s="29"/>
      <c r="K186" s="29"/>
    </row>
    <row r="187" spans="6:11" x14ac:dyDescent="0.3">
      <c r="F187" s="29"/>
      <c r="G187" s="29"/>
      <c r="H187" s="29"/>
      <c r="I187" s="29"/>
      <c r="J187" s="29"/>
      <c r="K187" s="29"/>
    </row>
    <row r="188" spans="6:11" x14ac:dyDescent="0.3">
      <c r="F188" s="29"/>
      <c r="G188" s="29"/>
      <c r="H188" s="29"/>
      <c r="I188" s="29"/>
      <c r="J188" s="29"/>
      <c r="K188" s="29"/>
    </row>
    <row r="189" spans="6:11" x14ac:dyDescent="0.3">
      <c r="F189" s="29"/>
      <c r="G189" s="29"/>
      <c r="H189" s="29"/>
      <c r="I189" s="29"/>
      <c r="J189" s="29"/>
      <c r="K189" s="29"/>
    </row>
    <row r="190" spans="6:11" x14ac:dyDescent="0.3">
      <c r="F190" s="29"/>
      <c r="G190" s="29"/>
      <c r="H190" s="29"/>
      <c r="I190" s="29"/>
      <c r="J190" s="29"/>
      <c r="K190" s="29"/>
    </row>
    <row r="191" spans="6:11" x14ac:dyDescent="0.3">
      <c r="F191" s="29"/>
      <c r="G191" s="29"/>
      <c r="H191" s="29"/>
      <c r="I191" s="29"/>
      <c r="J191" s="29"/>
      <c r="K191" s="29"/>
    </row>
    <row r="192" spans="6:11" x14ac:dyDescent="0.3">
      <c r="F192" s="29"/>
      <c r="G192" s="29"/>
      <c r="H192" s="29"/>
      <c r="I192" s="29"/>
      <c r="J192" s="29"/>
      <c r="K192" s="29"/>
    </row>
    <row r="193" spans="6:11" x14ac:dyDescent="0.3">
      <c r="F193" s="29"/>
      <c r="G193" s="29"/>
      <c r="H193" s="29"/>
      <c r="I193" s="29"/>
      <c r="J193" s="29"/>
      <c r="K193" s="29"/>
    </row>
    <row r="194" spans="6:11" x14ac:dyDescent="0.3">
      <c r="F194" s="29"/>
      <c r="G194" s="29"/>
      <c r="H194" s="29"/>
      <c r="I194" s="29"/>
      <c r="J194" s="29"/>
      <c r="K194" s="29"/>
    </row>
    <row r="195" spans="6:11" x14ac:dyDescent="0.3">
      <c r="F195" s="29"/>
      <c r="G195" s="29"/>
      <c r="H195" s="29"/>
      <c r="I195" s="29"/>
      <c r="J195" s="29"/>
      <c r="K195" s="29"/>
    </row>
    <row r="196" spans="6:11" x14ac:dyDescent="0.3">
      <c r="F196" s="29"/>
      <c r="G196" s="29"/>
      <c r="H196" s="29"/>
      <c r="I196" s="29"/>
      <c r="J196" s="29"/>
      <c r="K196" s="29"/>
    </row>
    <row r="197" spans="6:11" x14ac:dyDescent="0.3">
      <c r="F197" s="29"/>
      <c r="G197" s="29"/>
      <c r="H197" s="29"/>
      <c r="I197" s="29"/>
      <c r="J197" s="29"/>
      <c r="K197" s="29"/>
    </row>
    <row r="198" spans="6:11" x14ac:dyDescent="0.3">
      <c r="F198" s="29"/>
      <c r="G198" s="29"/>
      <c r="H198" s="29"/>
      <c r="I198" s="29"/>
      <c r="J198" s="29"/>
      <c r="K198" s="29"/>
    </row>
    <row r="199" spans="6:11" x14ac:dyDescent="0.3">
      <c r="F199" s="29"/>
      <c r="G199" s="29"/>
      <c r="H199" s="29"/>
      <c r="I199" s="29"/>
      <c r="J199" s="29"/>
      <c r="K199" s="29"/>
    </row>
    <row r="200" spans="6:11" x14ac:dyDescent="0.3">
      <c r="F200" s="29"/>
      <c r="G200" s="29"/>
      <c r="H200" s="29"/>
      <c r="I200" s="29"/>
      <c r="J200" s="29"/>
      <c r="K200" s="29"/>
    </row>
    <row r="201" spans="6:11" x14ac:dyDescent="0.3">
      <c r="F201" s="29"/>
      <c r="G201" s="29"/>
      <c r="H201" s="29"/>
      <c r="I201" s="29"/>
      <c r="J201" s="29"/>
      <c r="K201" s="29"/>
    </row>
    <row r="202" spans="6:11" x14ac:dyDescent="0.3">
      <c r="F202" s="29"/>
      <c r="G202" s="29"/>
      <c r="H202" s="29"/>
      <c r="I202" s="29"/>
      <c r="J202" s="29"/>
      <c r="K202" s="29"/>
    </row>
    <row r="203" spans="6:11" x14ac:dyDescent="0.3">
      <c r="F203" s="29"/>
      <c r="G203" s="29"/>
      <c r="H203" s="29"/>
      <c r="I203" s="29"/>
      <c r="J203" s="29"/>
      <c r="K203" s="29"/>
    </row>
    <row r="204" spans="6:11" x14ac:dyDescent="0.3">
      <c r="F204" s="29"/>
      <c r="G204" s="29"/>
      <c r="H204" s="29"/>
      <c r="I204" s="29"/>
      <c r="J204" s="29"/>
      <c r="K204" s="29"/>
    </row>
    <row r="205" spans="6:11" x14ac:dyDescent="0.3">
      <c r="F205" s="29"/>
      <c r="G205" s="29"/>
      <c r="H205" s="29"/>
      <c r="I205" s="29"/>
      <c r="J205" s="29"/>
      <c r="K205" s="29"/>
    </row>
    <row r="206" spans="6:11" x14ac:dyDescent="0.3">
      <c r="F206" s="29"/>
      <c r="G206" s="29"/>
      <c r="H206" s="29"/>
      <c r="I206" s="29"/>
      <c r="J206" s="29"/>
      <c r="K206" s="29"/>
    </row>
    <row r="207" spans="6:11" x14ac:dyDescent="0.3">
      <c r="F207" s="29"/>
      <c r="G207" s="29"/>
      <c r="H207" s="29"/>
      <c r="I207" s="29"/>
      <c r="J207" s="29"/>
      <c r="K207" s="29"/>
    </row>
    <row r="208" spans="6:11" x14ac:dyDescent="0.3">
      <c r="F208" s="29"/>
      <c r="G208" s="29"/>
      <c r="H208" s="29"/>
      <c r="I208" s="29"/>
      <c r="J208" s="29"/>
      <c r="K208" s="29"/>
    </row>
    <row r="209" spans="6:11" x14ac:dyDescent="0.3">
      <c r="F209" s="29"/>
      <c r="G209" s="29"/>
      <c r="H209" s="29"/>
      <c r="I209" s="29"/>
      <c r="J209" s="29"/>
      <c r="K209" s="29"/>
    </row>
    <row r="210" spans="6:11" x14ac:dyDescent="0.3">
      <c r="F210" s="29"/>
      <c r="G210" s="29"/>
      <c r="H210" s="29"/>
      <c r="I210" s="29"/>
      <c r="J210" s="29"/>
      <c r="K210" s="29"/>
    </row>
    <row r="211" spans="6:11" x14ac:dyDescent="0.3">
      <c r="F211" s="29"/>
      <c r="G211" s="29"/>
      <c r="H211" s="29"/>
      <c r="I211" s="29"/>
      <c r="J211" s="29"/>
      <c r="K211" s="29"/>
    </row>
    <row r="212" spans="6:11" x14ac:dyDescent="0.3">
      <c r="F212" s="29"/>
      <c r="G212" s="29"/>
      <c r="H212" s="29"/>
      <c r="I212" s="29"/>
      <c r="J212" s="29"/>
      <c r="K212" s="29"/>
    </row>
    <row r="213" spans="6:11" x14ac:dyDescent="0.3">
      <c r="F213" s="29"/>
      <c r="G213" s="29"/>
      <c r="H213" s="29"/>
      <c r="I213" s="29"/>
      <c r="J213" s="29"/>
      <c r="K213" s="29"/>
    </row>
    <row r="214" spans="6:11" x14ac:dyDescent="0.3">
      <c r="F214" s="29"/>
      <c r="G214" s="29"/>
      <c r="H214" s="29"/>
      <c r="I214" s="29"/>
      <c r="J214" s="29"/>
      <c r="K214" s="29"/>
    </row>
    <row r="215" spans="6:11" x14ac:dyDescent="0.3">
      <c r="F215" s="29"/>
      <c r="G215" s="29"/>
      <c r="H215" s="29"/>
      <c r="I215" s="29"/>
      <c r="J215" s="29"/>
      <c r="K215" s="29"/>
    </row>
    <row r="216" spans="6:11" x14ac:dyDescent="0.3">
      <c r="F216" s="29"/>
      <c r="G216" s="29"/>
      <c r="H216" s="29"/>
      <c r="I216" s="29"/>
      <c r="J216" s="29"/>
      <c r="K216" s="29"/>
    </row>
    <row r="217" spans="6:11" x14ac:dyDescent="0.3">
      <c r="F217" s="29"/>
      <c r="G217" s="29"/>
      <c r="H217" s="29"/>
      <c r="I217" s="29"/>
      <c r="J217" s="29"/>
      <c r="K217" s="29"/>
    </row>
    <row r="218" spans="6:11" x14ac:dyDescent="0.3">
      <c r="F218" s="29"/>
      <c r="G218" s="29"/>
      <c r="H218" s="29"/>
      <c r="I218" s="29"/>
      <c r="J218" s="29"/>
      <c r="K218" s="29"/>
    </row>
    <row r="219" spans="6:11" x14ac:dyDescent="0.3">
      <c r="F219" s="29"/>
      <c r="G219" s="29"/>
      <c r="H219" s="29"/>
      <c r="I219" s="29"/>
      <c r="J219" s="29"/>
      <c r="K219" s="29"/>
    </row>
    <row r="220" spans="6:11" x14ac:dyDescent="0.3">
      <c r="F220" s="29"/>
      <c r="G220" s="29"/>
      <c r="H220" s="29"/>
      <c r="I220" s="29"/>
      <c r="J220" s="29"/>
      <c r="K220" s="29"/>
    </row>
    <row r="221" spans="6:11" x14ac:dyDescent="0.3">
      <c r="F221" s="29"/>
      <c r="G221" s="29"/>
      <c r="H221" s="29"/>
      <c r="I221" s="29"/>
      <c r="J221" s="29"/>
      <c r="K221" s="29"/>
    </row>
    <row r="222" spans="6:11" x14ac:dyDescent="0.3">
      <c r="F222" s="29"/>
      <c r="G222" s="29"/>
      <c r="H222" s="29"/>
      <c r="I222" s="29"/>
      <c r="J222" s="29"/>
      <c r="K222" s="29"/>
    </row>
    <row r="223" spans="6:11" x14ac:dyDescent="0.3">
      <c r="F223" s="29"/>
      <c r="G223" s="29"/>
      <c r="H223" s="29"/>
      <c r="I223" s="29"/>
      <c r="J223" s="29"/>
      <c r="K223" s="29"/>
    </row>
    <row r="224" spans="6:11" x14ac:dyDescent="0.3">
      <c r="F224" s="29"/>
      <c r="G224" s="29"/>
      <c r="H224" s="29"/>
      <c r="I224" s="29"/>
      <c r="J224" s="29"/>
      <c r="K224" s="29"/>
    </row>
    <row r="225" spans="6:11" x14ac:dyDescent="0.3">
      <c r="F225" s="29"/>
      <c r="G225" s="29"/>
      <c r="H225" s="29"/>
      <c r="I225" s="29"/>
      <c r="J225" s="29"/>
      <c r="K225" s="29"/>
    </row>
    <row r="226" spans="6:11" x14ac:dyDescent="0.3">
      <c r="F226" s="29"/>
      <c r="G226" s="29"/>
      <c r="H226" s="29"/>
      <c r="I226" s="29"/>
      <c r="J226" s="29"/>
      <c r="K226" s="29"/>
    </row>
    <row r="227" spans="6:11" x14ac:dyDescent="0.3">
      <c r="F227" s="29"/>
      <c r="G227" s="29"/>
      <c r="H227" s="29"/>
      <c r="I227" s="29"/>
      <c r="J227" s="29"/>
      <c r="K227" s="29"/>
    </row>
    <row r="228" spans="6:11" x14ac:dyDescent="0.3">
      <c r="F228" s="29"/>
      <c r="G228" s="29"/>
      <c r="H228" s="29"/>
      <c r="I228" s="29"/>
      <c r="J228" s="29"/>
      <c r="K228" s="29"/>
    </row>
    <row r="229" spans="6:11" x14ac:dyDescent="0.3">
      <c r="F229" s="29"/>
      <c r="G229" s="29"/>
      <c r="H229" s="29"/>
      <c r="I229" s="29"/>
      <c r="J229" s="29"/>
      <c r="K229" s="29"/>
    </row>
    <row r="230" spans="6:11" x14ac:dyDescent="0.3">
      <c r="F230" s="29"/>
      <c r="G230" s="29"/>
      <c r="H230" s="29"/>
      <c r="I230" s="29"/>
      <c r="J230" s="29"/>
      <c r="K230" s="29"/>
    </row>
    <row r="231" spans="6:11" x14ac:dyDescent="0.3">
      <c r="F231" s="29"/>
      <c r="G231" s="29"/>
      <c r="H231" s="29"/>
      <c r="I231" s="29"/>
      <c r="J231" s="29"/>
      <c r="K231" s="29"/>
    </row>
    <row r="232" spans="6:11" x14ac:dyDescent="0.3">
      <c r="F232" s="29"/>
      <c r="G232" s="29"/>
      <c r="H232" s="29"/>
      <c r="I232" s="29"/>
      <c r="J232" s="29"/>
      <c r="K232" s="29"/>
    </row>
    <row r="233" spans="6:11" x14ac:dyDescent="0.3">
      <c r="F233" s="29"/>
      <c r="G233" s="29"/>
      <c r="H233" s="29"/>
      <c r="I233" s="29"/>
      <c r="J233" s="29"/>
      <c r="K233" s="29"/>
    </row>
    <row r="234" spans="6:11" x14ac:dyDescent="0.3">
      <c r="F234" s="29"/>
      <c r="G234" s="29"/>
      <c r="H234" s="29"/>
      <c r="I234" s="29"/>
      <c r="J234" s="29"/>
      <c r="K234" s="29"/>
    </row>
    <row r="235" spans="6:11" x14ac:dyDescent="0.3">
      <c r="F235" s="29"/>
      <c r="G235" s="29"/>
      <c r="H235" s="29"/>
      <c r="I235" s="29"/>
      <c r="J235" s="29"/>
      <c r="K235" s="29"/>
    </row>
    <row r="236" spans="6:11" x14ac:dyDescent="0.3">
      <c r="F236" s="29"/>
      <c r="G236" s="29"/>
      <c r="H236" s="29"/>
      <c r="I236" s="29"/>
      <c r="J236" s="29"/>
      <c r="K236" s="29"/>
    </row>
    <row r="237" spans="6:11" x14ac:dyDescent="0.3">
      <c r="F237" s="29"/>
      <c r="G237" s="29"/>
      <c r="H237" s="29"/>
      <c r="I237" s="29"/>
      <c r="J237" s="29"/>
      <c r="K237" s="29"/>
    </row>
    <row r="238" spans="6:11" x14ac:dyDescent="0.3">
      <c r="F238" s="29"/>
      <c r="G238" s="29"/>
      <c r="H238" s="29"/>
      <c r="I238" s="29"/>
      <c r="J238" s="29"/>
      <c r="K238" s="29"/>
    </row>
    <row r="239" spans="6:11" x14ac:dyDescent="0.3">
      <c r="F239" s="29"/>
      <c r="G239" s="29"/>
      <c r="H239" s="29"/>
      <c r="I239" s="29"/>
      <c r="J239" s="29"/>
      <c r="K239" s="29"/>
    </row>
    <row r="240" spans="6:11" x14ac:dyDescent="0.3">
      <c r="F240" s="29"/>
      <c r="G240" s="29"/>
      <c r="H240" s="29"/>
      <c r="I240" s="29"/>
      <c r="J240" s="29"/>
      <c r="K240" s="29"/>
    </row>
    <row r="241" spans="6:11" x14ac:dyDescent="0.3">
      <c r="F241" s="29"/>
      <c r="G241" s="29"/>
      <c r="H241" s="29"/>
      <c r="I241" s="29"/>
      <c r="J241" s="29"/>
      <c r="K241" s="29"/>
    </row>
    <row r="242" spans="6:11" x14ac:dyDescent="0.3">
      <c r="F242" s="29"/>
      <c r="G242" s="29"/>
      <c r="H242" s="29"/>
      <c r="I242" s="29"/>
      <c r="J242" s="29"/>
      <c r="K242" s="29"/>
    </row>
    <row r="243" spans="6:11" x14ac:dyDescent="0.3">
      <c r="F243" s="29"/>
      <c r="G243" s="29"/>
      <c r="H243" s="29"/>
      <c r="I243" s="29"/>
      <c r="J243" s="29"/>
      <c r="K243" s="29"/>
    </row>
    <row r="244" spans="6:11" x14ac:dyDescent="0.3">
      <c r="F244" s="29"/>
      <c r="G244" s="29"/>
      <c r="H244" s="29"/>
      <c r="I244" s="29"/>
      <c r="J244" s="29"/>
      <c r="K244" s="29"/>
    </row>
    <row r="245" spans="6:11" x14ac:dyDescent="0.3">
      <c r="F245" s="29"/>
      <c r="G245" s="29"/>
      <c r="H245" s="29"/>
      <c r="I245" s="29"/>
      <c r="J245" s="29"/>
      <c r="K245" s="29"/>
    </row>
    <row r="246" spans="6:11" x14ac:dyDescent="0.3">
      <c r="F246" s="29"/>
      <c r="G246" s="29"/>
      <c r="H246" s="29"/>
      <c r="I246" s="29"/>
      <c r="J246" s="29"/>
      <c r="K246" s="29"/>
    </row>
    <row r="247" spans="6:11" x14ac:dyDescent="0.3">
      <c r="F247" s="29"/>
      <c r="G247" s="29"/>
      <c r="H247" s="29"/>
      <c r="I247" s="29"/>
      <c r="J247" s="29"/>
      <c r="K247" s="29"/>
    </row>
    <row r="248" spans="6:11" x14ac:dyDescent="0.3">
      <c r="F248" s="29"/>
      <c r="G248" s="29"/>
      <c r="H248" s="29"/>
      <c r="I248" s="29"/>
      <c r="J248" s="29"/>
      <c r="K248" s="29"/>
    </row>
    <row r="249" spans="6:11" x14ac:dyDescent="0.3">
      <c r="F249" s="29"/>
      <c r="G249" s="29"/>
      <c r="H249" s="29"/>
      <c r="I249" s="29"/>
      <c r="J249" s="29"/>
      <c r="K249" s="29"/>
    </row>
    <row r="250" spans="6:11" x14ac:dyDescent="0.3">
      <c r="F250" s="29"/>
      <c r="G250" s="29"/>
      <c r="H250" s="29"/>
      <c r="I250" s="29"/>
      <c r="J250" s="29"/>
      <c r="K250" s="29"/>
    </row>
    <row r="251" spans="6:11" x14ac:dyDescent="0.3">
      <c r="F251" s="29"/>
      <c r="G251" s="29"/>
      <c r="H251" s="29"/>
      <c r="I251" s="29"/>
      <c r="J251" s="29"/>
      <c r="K251" s="29"/>
    </row>
    <row r="252" spans="6:11" x14ac:dyDescent="0.3">
      <c r="F252" s="29"/>
      <c r="G252" s="29"/>
      <c r="H252" s="29"/>
      <c r="I252" s="29"/>
      <c r="J252" s="29"/>
      <c r="K252" s="29"/>
    </row>
    <row r="253" spans="6:11" x14ac:dyDescent="0.3">
      <c r="F253" s="29"/>
      <c r="G253" s="29"/>
      <c r="H253" s="29"/>
      <c r="I253" s="29"/>
      <c r="J253" s="29"/>
      <c r="K253" s="29"/>
    </row>
    <row r="254" spans="6:11" x14ac:dyDescent="0.3">
      <c r="F254" s="29"/>
      <c r="G254" s="29"/>
      <c r="H254" s="29"/>
      <c r="I254" s="29"/>
      <c r="J254" s="29"/>
      <c r="K254" s="29"/>
    </row>
    <row r="255" spans="6:11" x14ac:dyDescent="0.3">
      <c r="F255" s="29"/>
      <c r="G255" s="29"/>
      <c r="H255" s="29"/>
      <c r="I255" s="29"/>
      <c r="J255" s="29"/>
      <c r="K255" s="29"/>
    </row>
    <row r="256" spans="6:11" x14ac:dyDescent="0.3">
      <c r="F256" s="29"/>
      <c r="G256" s="29"/>
      <c r="H256" s="29"/>
      <c r="I256" s="29"/>
      <c r="J256" s="29"/>
      <c r="K256" s="29"/>
    </row>
    <row r="257" spans="6:11" x14ac:dyDescent="0.3">
      <c r="F257" s="29"/>
      <c r="G257" s="29"/>
      <c r="H257" s="29"/>
      <c r="I257" s="29"/>
      <c r="J257" s="29"/>
      <c r="K257" s="29"/>
    </row>
    <row r="258" spans="6:11" x14ac:dyDescent="0.3">
      <c r="F258" s="29"/>
      <c r="G258" s="29"/>
      <c r="H258" s="29"/>
      <c r="I258" s="29"/>
      <c r="J258" s="29"/>
      <c r="K258" s="29"/>
    </row>
    <row r="259" spans="6:11" x14ac:dyDescent="0.3">
      <c r="F259" s="29"/>
      <c r="G259" s="29"/>
      <c r="H259" s="29"/>
      <c r="I259" s="29"/>
      <c r="J259" s="29"/>
      <c r="K259" s="29"/>
    </row>
    <row r="260" spans="6:11" x14ac:dyDescent="0.3">
      <c r="F260" s="29"/>
      <c r="G260" s="29"/>
      <c r="H260" s="29"/>
      <c r="I260" s="29"/>
      <c r="J260" s="29"/>
      <c r="K260" s="29"/>
    </row>
    <row r="261" spans="6:11" x14ac:dyDescent="0.3">
      <c r="F261" s="29"/>
      <c r="G261" s="29"/>
      <c r="H261" s="29"/>
      <c r="I261" s="29"/>
      <c r="J261" s="29"/>
      <c r="K261" s="29"/>
    </row>
    <row r="262" spans="6:11" x14ac:dyDescent="0.3">
      <c r="F262" s="29"/>
      <c r="G262" s="29"/>
      <c r="H262" s="29"/>
      <c r="I262" s="29"/>
      <c r="J262" s="29"/>
      <c r="K262" s="29"/>
    </row>
    <row r="263" spans="6:11" x14ac:dyDescent="0.3">
      <c r="F263" s="29"/>
      <c r="G263" s="29"/>
      <c r="H263" s="29"/>
      <c r="I263" s="29"/>
      <c r="J263" s="29"/>
      <c r="K263" s="29"/>
    </row>
    <row r="264" spans="6:11" x14ac:dyDescent="0.3">
      <c r="F264" s="29"/>
      <c r="G264" s="29"/>
      <c r="H264" s="29"/>
      <c r="I264" s="29"/>
      <c r="J264" s="29"/>
      <c r="K264" s="29"/>
    </row>
    <row r="265" spans="6:11" x14ac:dyDescent="0.3">
      <c r="F265" s="29"/>
      <c r="G265" s="29"/>
      <c r="H265" s="29"/>
      <c r="I265" s="29"/>
      <c r="J265" s="29"/>
      <c r="K265" s="29"/>
    </row>
    <row r="266" spans="6:11" x14ac:dyDescent="0.3">
      <c r="F266" s="29"/>
      <c r="G266" s="29"/>
      <c r="H266" s="29"/>
      <c r="I266" s="29"/>
      <c r="J266" s="29"/>
      <c r="K266" s="29"/>
    </row>
    <row r="267" spans="6:11" x14ac:dyDescent="0.3">
      <c r="F267" s="29"/>
      <c r="G267" s="29"/>
      <c r="H267" s="29"/>
      <c r="I267" s="29"/>
      <c r="J267" s="29"/>
      <c r="K267" s="29"/>
    </row>
    <row r="268" spans="6:11" x14ac:dyDescent="0.3">
      <c r="F268" s="29"/>
      <c r="G268" s="29"/>
      <c r="H268" s="29"/>
      <c r="I268" s="29"/>
      <c r="J268" s="29"/>
      <c r="K268" s="29"/>
    </row>
    <row r="269" spans="6:11" x14ac:dyDescent="0.3">
      <c r="F269" s="29"/>
      <c r="G269" s="29"/>
      <c r="H269" s="29"/>
      <c r="I269" s="29"/>
      <c r="J269" s="29"/>
      <c r="K269" s="29"/>
    </row>
    <row r="270" spans="6:11" x14ac:dyDescent="0.3">
      <c r="F270" s="29"/>
      <c r="G270" s="29"/>
      <c r="H270" s="29"/>
      <c r="I270" s="29"/>
      <c r="J270" s="29"/>
      <c r="K270" s="29"/>
    </row>
    <row r="271" spans="6:11" x14ac:dyDescent="0.3">
      <c r="F271" s="29"/>
      <c r="G271" s="29"/>
      <c r="H271" s="29"/>
      <c r="I271" s="29"/>
      <c r="J271" s="29"/>
      <c r="K271" s="29"/>
    </row>
    <row r="272" spans="6:11" x14ac:dyDescent="0.3">
      <c r="F272" s="29"/>
      <c r="G272" s="29"/>
      <c r="H272" s="29"/>
      <c r="I272" s="29"/>
      <c r="J272" s="29"/>
      <c r="K272" s="29"/>
    </row>
    <row r="273" spans="6:11" x14ac:dyDescent="0.3">
      <c r="F273" s="29"/>
      <c r="G273" s="29"/>
      <c r="H273" s="29"/>
      <c r="I273" s="29"/>
      <c r="J273" s="29"/>
      <c r="K273" s="29"/>
    </row>
    <row r="274" spans="6:11" x14ac:dyDescent="0.3">
      <c r="F274" s="29"/>
      <c r="G274" s="29"/>
      <c r="H274" s="29"/>
      <c r="I274" s="29"/>
      <c r="J274" s="29"/>
      <c r="K274" s="29"/>
    </row>
    <row r="275" spans="6:11" x14ac:dyDescent="0.3">
      <c r="F275" s="29"/>
      <c r="G275" s="29"/>
      <c r="H275" s="29"/>
      <c r="I275" s="29"/>
      <c r="J275" s="29"/>
      <c r="K275" s="29"/>
    </row>
    <row r="276" spans="6:11" x14ac:dyDescent="0.3">
      <c r="F276" s="29"/>
      <c r="G276" s="29"/>
      <c r="H276" s="29"/>
      <c r="I276" s="29"/>
      <c r="J276" s="29"/>
      <c r="K276" s="29"/>
    </row>
    <row r="277" spans="6:11" x14ac:dyDescent="0.3">
      <c r="F277" s="29"/>
      <c r="G277" s="29"/>
      <c r="H277" s="29"/>
      <c r="I277" s="29"/>
      <c r="J277" s="29"/>
      <c r="K277" s="29"/>
    </row>
    <row r="278" spans="6:11" x14ac:dyDescent="0.3">
      <c r="F278" s="29"/>
      <c r="G278" s="29"/>
      <c r="H278" s="29"/>
      <c r="I278" s="29"/>
      <c r="J278" s="29"/>
      <c r="K278" s="29"/>
    </row>
    <row r="279" spans="6:11" x14ac:dyDescent="0.3">
      <c r="F279" s="29"/>
      <c r="G279" s="29"/>
      <c r="H279" s="29"/>
      <c r="I279" s="29"/>
      <c r="J279" s="29"/>
      <c r="K279" s="29"/>
    </row>
    <row r="280" spans="6:11" x14ac:dyDescent="0.3">
      <c r="F280" s="29"/>
      <c r="G280" s="29"/>
      <c r="H280" s="29"/>
      <c r="I280" s="29"/>
      <c r="J280" s="29"/>
      <c r="K280" s="29"/>
    </row>
    <row r="281" spans="6:11" x14ac:dyDescent="0.3">
      <c r="F281" s="29"/>
      <c r="G281" s="29"/>
      <c r="H281" s="29"/>
      <c r="I281" s="29"/>
      <c r="J281" s="29"/>
      <c r="K281" s="29"/>
    </row>
    <row r="282" spans="6:11" x14ac:dyDescent="0.3">
      <c r="F282" s="29"/>
      <c r="G282" s="29"/>
      <c r="H282" s="29"/>
      <c r="I282" s="29"/>
      <c r="J282" s="29"/>
      <c r="K282" s="29"/>
    </row>
    <row r="283" spans="6:11" x14ac:dyDescent="0.3">
      <c r="F283" s="29"/>
      <c r="G283" s="29"/>
      <c r="H283" s="29"/>
      <c r="I283" s="29"/>
      <c r="J283" s="29"/>
      <c r="K283" s="29"/>
    </row>
    <row r="284" spans="6:11" x14ac:dyDescent="0.3">
      <c r="F284" s="29"/>
      <c r="G284" s="29"/>
      <c r="H284" s="29"/>
      <c r="I284" s="29"/>
      <c r="J284" s="29"/>
      <c r="K284" s="29"/>
    </row>
    <row r="285" spans="6:11" x14ac:dyDescent="0.3">
      <c r="F285" s="29"/>
      <c r="G285" s="29"/>
      <c r="H285" s="29"/>
      <c r="I285" s="29"/>
      <c r="J285" s="29"/>
      <c r="K285" s="29"/>
    </row>
    <row r="286" spans="6:11" x14ac:dyDescent="0.3">
      <c r="F286" s="29"/>
      <c r="G286" s="29"/>
      <c r="H286" s="29"/>
      <c r="I286" s="29"/>
      <c r="J286" s="29"/>
      <c r="K286" s="29"/>
    </row>
    <row r="287" spans="6:11" x14ac:dyDescent="0.3">
      <c r="F287" s="29"/>
      <c r="G287" s="29"/>
      <c r="H287" s="29"/>
      <c r="I287" s="29"/>
      <c r="J287" s="29"/>
      <c r="K287" s="29"/>
    </row>
    <row r="288" spans="6:11" x14ac:dyDescent="0.3">
      <c r="F288" s="29"/>
      <c r="G288" s="29"/>
      <c r="H288" s="29"/>
      <c r="I288" s="29"/>
      <c r="J288" s="29"/>
      <c r="K288" s="29"/>
    </row>
    <row r="289" spans="6:11" x14ac:dyDescent="0.3">
      <c r="F289" s="29"/>
      <c r="G289" s="29"/>
      <c r="H289" s="29"/>
      <c r="I289" s="29"/>
      <c r="J289" s="29"/>
      <c r="K289" s="29"/>
    </row>
    <row r="290" spans="6:11" x14ac:dyDescent="0.3">
      <c r="F290" s="29"/>
      <c r="G290" s="29"/>
      <c r="H290" s="29"/>
      <c r="I290" s="29"/>
      <c r="J290" s="29"/>
      <c r="K290" s="29"/>
    </row>
    <row r="291" spans="6:11" x14ac:dyDescent="0.3">
      <c r="F291" s="29"/>
      <c r="G291" s="29"/>
      <c r="H291" s="29"/>
      <c r="I291" s="29"/>
      <c r="J291" s="29"/>
      <c r="K291" s="29"/>
    </row>
    <row r="292" spans="6:11" x14ac:dyDescent="0.3">
      <c r="F292" s="29"/>
      <c r="G292" s="29"/>
      <c r="H292" s="29"/>
      <c r="I292" s="29"/>
      <c r="J292" s="29"/>
      <c r="K292" s="29"/>
    </row>
    <row r="293" spans="6:11" x14ac:dyDescent="0.3">
      <c r="F293" s="29"/>
      <c r="G293" s="29"/>
      <c r="H293" s="29"/>
      <c r="I293" s="29"/>
      <c r="J293" s="29"/>
      <c r="K293" s="29"/>
    </row>
    <row r="294" spans="6:11" x14ac:dyDescent="0.3">
      <c r="F294" s="29"/>
      <c r="G294" s="29"/>
      <c r="H294" s="29"/>
      <c r="I294" s="29"/>
      <c r="J294" s="29"/>
      <c r="K294" s="29"/>
    </row>
    <row r="295" spans="6:11" x14ac:dyDescent="0.3">
      <c r="F295" s="29"/>
      <c r="G295" s="29"/>
      <c r="H295" s="29"/>
      <c r="I295" s="29"/>
      <c r="J295" s="29"/>
      <c r="K295" s="29"/>
    </row>
    <row r="296" spans="6:11" x14ac:dyDescent="0.3">
      <c r="F296" s="29"/>
      <c r="G296" s="29"/>
      <c r="H296" s="29"/>
      <c r="I296" s="29"/>
      <c r="J296" s="29"/>
      <c r="K296" s="29"/>
    </row>
    <row r="297" spans="6:11" x14ac:dyDescent="0.3">
      <c r="F297" s="29"/>
      <c r="G297" s="29"/>
      <c r="H297" s="29"/>
      <c r="I297" s="29"/>
      <c r="J297" s="29"/>
      <c r="K297" s="29"/>
    </row>
    <row r="298" spans="6:11" x14ac:dyDescent="0.3">
      <c r="F298" s="29"/>
      <c r="G298" s="29"/>
      <c r="H298" s="29"/>
      <c r="I298" s="29"/>
      <c r="J298" s="29"/>
      <c r="K298" s="29"/>
    </row>
    <row r="299" spans="6:11" x14ac:dyDescent="0.3">
      <c r="F299" s="29"/>
      <c r="G299" s="29"/>
      <c r="H299" s="29"/>
      <c r="I299" s="29"/>
      <c r="J299" s="29"/>
      <c r="K299" s="29"/>
    </row>
    <row r="300" spans="6:11" x14ac:dyDescent="0.3">
      <c r="F300" s="29"/>
      <c r="G300" s="29"/>
      <c r="H300" s="29"/>
      <c r="I300" s="29"/>
      <c r="J300" s="29"/>
      <c r="K300" s="29"/>
    </row>
    <row r="301" spans="6:11" x14ac:dyDescent="0.3">
      <c r="F301" s="29"/>
      <c r="G301" s="29"/>
      <c r="H301" s="29"/>
      <c r="I301" s="29"/>
      <c r="J301" s="29"/>
      <c r="K301" s="29"/>
    </row>
    <row r="302" spans="6:11" x14ac:dyDescent="0.3">
      <c r="F302" s="29"/>
      <c r="G302" s="29"/>
      <c r="H302" s="29"/>
      <c r="I302" s="29"/>
      <c r="J302" s="29"/>
      <c r="K302" s="29"/>
    </row>
    <row r="303" spans="6:11" x14ac:dyDescent="0.3">
      <c r="F303" s="29"/>
      <c r="G303" s="29"/>
      <c r="H303" s="29"/>
      <c r="I303" s="29"/>
      <c r="J303" s="29"/>
      <c r="K303" s="29"/>
    </row>
    <row r="304" spans="6:11" x14ac:dyDescent="0.3">
      <c r="F304" s="29"/>
      <c r="G304" s="29"/>
      <c r="H304" s="29"/>
      <c r="I304" s="29"/>
      <c r="J304" s="29"/>
      <c r="K304" s="29"/>
    </row>
    <row r="305" spans="6:11" x14ac:dyDescent="0.3">
      <c r="F305" s="29"/>
      <c r="G305" s="29"/>
      <c r="H305" s="29"/>
      <c r="I305" s="29"/>
      <c r="J305" s="29"/>
      <c r="K305" s="29"/>
    </row>
    <row r="306" spans="6:11" x14ac:dyDescent="0.3">
      <c r="F306" s="29"/>
      <c r="G306" s="29"/>
      <c r="H306" s="29"/>
      <c r="I306" s="29"/>
      <c r="J306" s="29"/>
      <c r="K306" s="29"/>
    </row>
    <row r="307" spans="6:11" x14ac:dyDescent="0.3">
      <c r="F307" s="29"/>
      <c r="G307" s="29"/>
      <c r="H307" s="29"/>
      <c r="I307" s="29"/>
      <c r="J307" s="29"/>
      <c r="K307" s="29"/>
    </row>
    <row r="308" spans="6:11" x14ac:dyDescent="0.3">
      <c r="F308" s="29"/>
      <c r="G308" s="29"/>
      <c r="H308" s="29"/>
      <c r="I308" s="29"/>
      <c r="J308" s="29"/>
      <c r="K308" s="29"/>
    </row>
    <row r="309" spans="6:11" x14ac:dyDescent="0.3">
      <c r="F309" s="29"/>
      <c r="G309" s="29"/>
      <c r="H309" s="29"/>
      <c r="I309" s="29"/>
      <c r="J309" s="29"/>
      <c r="K309" s="29"/>
    </row>
    <row r="310" spans="6:11" x14ac:dyDescent="0.3">
      <c r="F310" s="29"/>
      <c r="G310" s="29"/>
      <c r="H310" s="29"/>
      <c r="I310" s="29"/>
      <c r="J310" s="29"/>
      <c r="K310" s="29"/>
    </row>
    <row r="311" spans="6:11" x14ac:dyDescent="0.3">
      <c r="F311" s="29"/>
      <c r="G311" s="29"/>
      <c r="H311" s="29"/>
      <c r="I311" s="29"/>
      <c r="J311" s="29"/>
      <c r="K311" s="29"/>
    </row>
    <row r="312" spans="6:11" x14ac:dyDescent="0.3">
      <c r="F312" s="29"/>
      <c r="G312" s="29"/>
      <c r="H312" s="29"/>
      <c r="I312" s="29"/>
      <c r="J312" s="29"/>
      <c r="K312" s="29"/>
    </row>
    <row r="313" spans="6:11" x14ac:dyDescent="0.3">
      <c r="F313" s="29"/>
      <c r="G313" s="29"/>
      <c r="H313" s="29"/>
      <c r="I313" s="29"/>
      <c r="J313" s="29"/>
      <c r="K313" s="29"/>
    </row>
    <row r="314" spans="6:11" x14ac:dyDescent="0.3">
      <c r="F314" s="29"/>
      <c r="G314" s="29"/>
      <c r="H314" s="29"/>
      <c r="I314" s="29"/>
      <c r="J314" s="29"/>
      <c r="K314" s="29"/>
    </row>
    <row r="315" spans="6:11" x14ac:dyDescent="0.3">
      <c r="F315" s="29"/>
      <c r="G315" s="29"/>
      <c r="H315" s="29"/>
      <c r="I315" s="29"/>
      <c r="J315" s="29"/>
      <c r="K315" s="29"/>
    </row>
    <row r="316" spans="6:11" x14ac:dyDescent="0.3">
      <c r="F316" s="29"/>
      <c r="G316" s="29"/>
      <c r="H316" s="29"/>
      <c r="I316" s="29"/>
      <c r="J316" s="29"/>
      <c r="K316" s="29"/>
    </row>
    <row r="317" spans="6:11" x14ac:dyDescent="0.3">
      <c r="F317" s="29"/>
      <c r="G317" s="29"/>
      <c r="H317" s="29"/>
      <c r="I317" s="29"/>
      <c r="J317" s="29"/>
      <c r="K317" s="29"/>
    </row>
    <row r="318" spans="6:11" x14ac:dyDescent="0.3">
      <c r="F318" s="29"/>
      <c r="G318" s="29"/>
      <c r="H318" s="29"/>
      <c r="I318" s="29"/>
      <c r="J318" s="29"/>
      <c r="K318" s="29"/>
    </row>
    <row r="319" spans="6:11" x14ac:dyDescent="0.3">
      <c r="F319" s="29"/>
      <c r="G319" s="29"/>
      <c r="H319" s="29"/>
      <c r="I319" s="29"/>
      <c r="J319" s="29"/>
      <c r="K319" s="29"/>
    </row>
    <row r="320" spans="6:11" x14ac:dyDescent="0.3">
      <c r="F320" s="29"/>
      <c r="G320" s="29"/>
      <c r="H320" s="29"/>
      <c r="I320" s="29"/>
      <c r="J320" s="29"/>
      <c r="K320" s="29"/>
    </row>
    <row r="321" spans="6:11" x14ac:dyDescent="0.3">
      <c r="F321" s="29"/>
      <c r="G321" s="29"/>
      <c r="H321" s="29"/>
      <c r="I321" s="29"/>
      <c r="J321" s="29"/>
      <c r="K321" s="29"/>
    </row>
    <row r="322" spans="6:11" x14ac:dyDescent="0.3">
      <c r="F322" s="29"/>
      <c r="G322" s="29"/>
      <c r="H322" s="29"/>
      <c r="I322" s="29"/>
      <c r="J322" s="29"/>
      <c r="K322" s="29"/>
    </row>
    <row r="323" spans="6:11" x14ac:dyDescent="0.3">
      <c r="F323" s="29"/>
      <c r="G323" s="29"/>
      <c r="H323" s="29"/>
      <c r="I323" s="29"/>
      <c r="J323" s="29"/>
      <c r="K323" s="29"/>
    </row>
    <row r="324" spans="6:11" x14ac:dyDescent="0.3">
      <c r="F324" s="29"/>
      <c r="G324" s="29"/>
      <c r="H324" s="29"/>
      <c r="I324" s="29"/>
      <c r="J324" s="29"/>
      <c r="K324" s="29"/>
    </row>
    <row r="325" spans="6:11" x14ac:dyDescent="0.3">
      <c r="F325" s="29"/>
      <c r="G325" s="29"/>
      <c r="H325" s="29"/>
      <c r="I325" s="29"/>
      <c r="J325" s="29"/>
      <c r="K325" s="29"/>
    </row>
    <row r="326" spans="6:11" x14ac:dyDescent="0.3">
      <c r="F326" s="29"/>
      <c r="G326" s="29"/>
      <c r="H326" s="29"/>
      <c r="I326" s="29"/>
      <c r="J326" s="29"/>
      <c r="K326" s="29"/>
    </row>
    <row r="327" spans="6:11" x14ac:dyDescent="0.3">
      <c r="F327" s="29"/>
      <c r="G327" s="29"/>
      <c r="H327" s="29"/>
      <c r="I327" s="29"/>
      <c r="J327" s="29"/>
      <c r="K327" s="29"/>
    </row>
    <row r="328" spans="6:11" x14ac:dyDescent="0.3">
      <c r="F328" s="29"/>
      <c r="G328" s="29"/>
      <c r="H328" s="29"/>
      <c r="I328" s="29"/>
      <c r="J328" s="29"/>
      <c r="K328" s="29"/>
    </row>
    <row r="329" spans="6:11" x14ac:dyDescent="0.3">
      <c r="F329" s="29"/>
      <c r="G329" s="29"/>
      <c r="H329" s="29"/>
      <c r="I329" s="29"/>
      <c r="J329" s="29"/>
      <c r="K329" s="29"/>
    </row>
    <row r="330" spans="6:11" x14ac:dyDescent="0.3">
      <c r="F330" s="29"/>
      <c r="G330" s="29"/>
      <c r="H330" s="29"/>
      <c r="I330" s="29"/>
      <c r="J330" s="29"/>
      <c r="K330" s="29"/>
    </row>
    <row r="331" spans="6:11" x14ac:dyDescent="0.3">
      <c r="F331" s="29"/>
      <c r="G331" s="29"/>
      <c r="H331" s="29"/>
      <c r="I331" s="29"/>
      <c r="J331" s="29"/>
      <c r="K331" s="29"/>
    </row>
    <row r="332" spans="6:11" x14ac:dyDescent="0.3">
      <c r="F332" s="29"/>
      <c r="G332" s="29"/>
      <c r="H332" s="29"/>
      <c r="I332" s="29"/>
      <c r="J332" s="29"/>
      <c r="K332" s="29"/>
    </row>
    <row r="333" spans="6:11" x14ac:dyDescent="0.3">
      <c r="F333" s="29"/>
      <c r="G333" s="29"/>
      <c r="H333" s="29"/>
      <c r="I333" s="29"/>
      <c r="J333" s="29"/>
      <c r="K333" s="29"/>
    </row>
    <row r="334" spans="6:11" x14ac:dyDescent="0.3">
      <c r="F334" s="29"/>
      <c r="G334" s="29"/>
      <c r="H334" s="29"/>
      <c r="I334" s="29"/>
      <c r="J334" s="29"/>
      <c r="K334" s="29"/>
    </row>
    <row r="335" spans="6:11" x14ac:dyDescent="0.3">
      <c r="F335" s="29"/>
      <c r="G335" s="29"/>
      <c r="H335" s="29"/>
      <c r="I335" s="29"/>
      <c r="J335" s="29"/>
      <c r="K335" s="29"/>
    </row>
    <row r="336" spans="6:11" x14ac:dyDescent="0.3">
      <c r="F336" s="29"/>
      <c r="G336" s="29"/>
      <c r="H336" s="29"/>
      <c r="I336" s="29"/>
      <c r="J336" s="29"/>
      <c r="K336" s="29"/>
    </row>
    <row r="337" spans="6:11" x14ac:dyDescent="0.3">
      <c r="F337" s="29"/>
      <c r="G337" s="29"/>
      <c r="H337" s="29"/>
      <c r="I337" s="29"/>
      <c r="J337" s="29"/>
      <c r="K337" s="29"/>
    </row>
    <row r="338" spans="6:11" x14ac:dyDescent="0.3">
      <c r="F338" s="29"/>
      <c r="G338" s="29"/>
      <c r="H338" s="29"/>
      <c r="I338" s="29"/>
      <c r="J338" s="29"/>
      <c r="K338" s="29"/>
    </row>
    <row r="339" spans="6:11" x14ac:dyDescent="0.3">
      <c r="F339" s="29"/>
      <c r="G339" s="29"/>
      <c r="H339" s="29"/>
      <c r="I339" s="29"/>
      <c r="J339" s="29"/>
      <c r="K339" s="29"/>
    </row>
    <row r="340" spans="6:11" x14ac:dyDescent="0.3">
      <c r="F340" s="29"/>
      <c r="G340" s="29"/>
      <c r="H340" s="29"/>
      <c r="I340" s="29"/>
      <c r="J340" s="29"/>
      <c r="K340" s="29"/>
    </row>
    <row r="341" spans="6:11" x14ac:dyDescent="0.3">
      <c r="F341" s="29"/>
      <c r="G341" s="29"/>
      <c r="H341" s="29"/>
      <c r="I341" s="29"/>
      <c r="J341" s="29"/>
      <c r="K341" s="29"/>
    </row>
    <row r="342" spans="6:11" x14ac:dyDescent="0.3">
      <c r="F342" s="29"/>
      <c r="G342" s="29"/>
      <c r="H342" s="29"/>
      <c r="I342" s="29"/>
      <c r="J342" s="29"/>
      <c r="K342" s="29"/>
    </row>
    <row r="343" spans="6:11" x14ac:dyDescent="0.3">
      <c r="F343" s="29"/>
      <c r="G343" s="29"/>
      <c r="H343" s="29"/>
      <c r="I343" s="29"/>
      <c r="J343" s="29"/>
      <c r="K343" s="29"/>
    </row>
    <row r="344" spans="6:11" x14ac:dyDescent="0.3">
      <c r="F344" s="29"/>
      <c r="G344" s="29"/>
      <c r="H344" s="29"/>
      <c r="I344" s="29"/>
      <c r="J344" s="29"/>
      <c r="K344" s="29"/>
    </row>
    <row r="345" spans="6:11" x14ac:dyDescent="0.3">
      <c r="F345" s="29"/>
      <c r="G345" s="29"/>
      <c r="H345" s="29"/>
      <c r="I345" s="29"/>
      <c r="J345" s="29"/>
      <c r="K345" s="29"/>
    </row>
    <row r="346" spans="6:11" x14ac:dyDescent="0.3">
      <c r="F346" s="29"/>
      <c r="G346" s="29"/>
      <c r="H346" s="29"/>
      <c r="I346" s="29"/>
      <c r="J346" s="29"/>
      <c r="K346" s="29"/>
    </row>
    <row r="347" spans="6:11" x14ac:dyDescent="0.3">
      <c r="F347" s="29"/>
      <c r="G347" s="29"/>
      <c r="H347" s="29"/>
      <c r="I347" s="29"/>
      <c r="J347" s="29"/>
      <c r="K347" s="29"/>
    </row>
    <row r="348" spans="6:11" x14ac:dyDescent="0.3">
      <c r="F348" s="29"/>
      <c r="G348" s="29"/>
      <c r="H348" s="29"/>
      <c r="I348" s="29"/>
      <c r="J348" s="29"/>
      <c r="K348" s="29"/>
    </row>
    <row r="349" spans="6:11" x14ac:dyDescent="0.3">
      <c r="F349" s="29"/>
      <c r="G349" s="29"/>
      <c r="H349" s="29"/>
      <c r="I349" s="29"/>
      <c r="J349" s="29"/>
      <c r="K349" s="29"/>
    </row>
    <row r="350" spans="6:11" x14ac:dyDescent="0.3">
      <c r="F350" s="29"/>
      <c r="G350" s="29"/>
      <c r="H350" s="29"/>
      <c r="I350" s="29"/>
      <c r="J350" s="29"/>
      <c r="K350" s="29"/>
    </row>
    <row r="351" spans="6:11" x14ac:dyDescent="0.3">
      <c r="F351" s="29"/>
      <c r="G351" s="29"/>
      <c r="H351" s="29"/>
      <c r="I351" s="29"/>
      <c r="J351" s="29"/>
      <c r="K351" s="29"/>
    </row>
    <row r="352" spans="6:11" x14ac:dyDescent="0.3">
      <c r="F352" s="29"/>
      <c r="G352" s="29"/>
      <c r="H352" s="29"/>
      <c r="I352" s="29"/>
      <c r="J352" s="29"/>
      <c r="K352" s="29"/>
    </row>
    <row r="353" spans="6:11" x14ac:dyDescent="0.3">
      <c r="F353" s="29"/>
      <c r="G353" s="29"/>
      <c r="H353" s="29"/>
      <c r="I353" s="29"/>
      <c r="J353" s="29"/>
      <c r="K353" s="29"/>
    </row>
    <row r="354" spans="6:11" x14ac:dyDescent="0.3">
      <c r="F354" s="29"/>
      <c r="G354" s="29"/>
      <c r="H354" s="29"/>
      <c r="I354" s="29"/>
      <c r="J354" s="29"/>
      <c r="K354" s="29"/>
    </row>
    <row r="355" spans="6:11" x14ac:dyDescent="0.3">
      <c r="F355" s="29"/>
      <c r="G355" s="29"/>
      <c r="H355" s="29"/>
      <c r="I355" s="29"/>
      <c r="J355" s="29"/>
      <c r="K355" s="29"/>
    </row>
    <row r="356" spans="6:11" x14ac:dyDescent="0.3">
      <c r="F356" s="29"/>
      <c r="G356" s="29"/>
      <c r="H356" s="29"/>
      <c r="I356" s="29"/>
      <c r="J356" s="29"/>
      <c r="K356" s="29"/>
    </row>
    <row r="357" spans="6:11" x14ac:dyDescent="0.3">
      <c r="F357" s="29"/>
      <c r="G357" s="29"/>
      <c r="H357" s="29"/>
      <c r="I357" s="29"/>
      <c r="J357" s="29"/>
      <c r="K357" s="29"/>
    </row>
    <row r="358" spans="6:11" x14ac:dyDescent="0.3">
      <c r="F358" s="29"/>
      <c r="G358" s="29"/>
      <c r="H358" s="29"/>
      <c r="I358" s="29"/>
      <c r="J358" s="29"/>
      <c r="K358" s="29"/>
    </row>
    <row r="359" spans="6:11" x14ac:dyDescent="0.3">
      <c r="F359" s="29"/>
      <c r="G359" s="29"/>
      <c r="H359" s="29"/>
      <c r="I359" s="29"/>
      <c r="J359" s="29"/>
      <c r="K359" s="29"/>
    </row>
    <row r="360" spans="6:11" x14ac:dyDescent="0.3">
      <c r="F360" s="29"/>
      <c r="G360" s="29"/>
      <c r="H360" s="29"/>
      <c r="I360" s="29"/>
      <c r="J360" s="29"/>
      <c r="K360" s="29"/>
    </row>
    <row r="361" spans="6:11" x14ac:dyDescent="0.3">
      <c r="F361" s="29"/>
      <c r="G361" s="29"/>
      <c r="H361" s="29"/>
      <c r="I361" s="29"/>
      <c r="J361" s="29"/>
      <c r="K361" s="29"/>
    </row>
    <row r="362" spans="6:11" x14ac:dyDescent="0.3">
      <c r="F362" s="29"/>
      <c r="G362" s="29"/>
      <c r="H362" s="29"/>
      <c r="I362" s="29"/>
      <c r="J362" s="29"/>
      <c r="K362" s="29"/>
    </row>
    <row r="363" spans="6:11" x14ac:dyDescent="0.3">
      <c r="F363" s="29"/>
      <c r="G363" s="29"/>
      <c r="H363" s="29"/>
      <c r="I363" s="29"/>
      <c r="J363" s="29"/>
      <c r="K363" s="29"/>
    </row>
    <row r="364" spans="6:11" x14ac:dyDescent="0.3">
      <c r="F364" s="29"/>
      <c r="G364" s="29"/>
      <c r="H364" s="29"/>
      <c r="I364" s="29"/>
      <c r="J364" s="29"/>
      <c r="K364" s="29"/>
    </row>
    <row r="365" spans="6:11" x14ac:dyDescent="0.3">
      <c r="F365" s="29"/>
      <c r="G365" s="29"/>
      <c r="H365" s="29"/>
      <c r="I365" s="29"/>
      <c r="J365" s="29"/>
      <c r="K365" s="29"/>
    </row>
    <row r="366" spans="6:11" x14ac:dyDescent="0.3">
      <c r="F366" s="29"/>
      <c r="G366" s="29"/>
      <c r="H366" s="29"/>
      <c r="I366" s="29"/>
      <c r="J366" s="29"/>
      <c r="K366" s="29"/>
    </row>
    <row r="367" spans="6:11" x14ac:dyDescent="0.3">
      <c r="F367" s="29"/>
      <c r="G367" s="29"/>
      <c r="H367" s="29"/>
      <c r="I367" s="29"/>
      <c r="J367" s="29"/>
      <c r="K367" s="29"/>
    </row>
    <row r="368" spans="6:11" x14ac:dyDescent="0.3">
      <c r="F368" s="29"/>
      <c r="G368" s="29"/>
      <c r="H368" s="29"/>
      <c r="I368" s="29"/>
      <c r="J368" s="29"/>
      <c r="K368" s="29"/>
    </row>
    <row r="369" spans="6:11" x14ac:dyDescent="0.3">
      <c r="F369" s="29"/>
      <c r="G369" s="29"/>
      <c r="H369" s="29"/>
      <c r="I369" s="29"/>
      <c r="J369" s="29"/>
      <c r="K369" s="29"/>
    </row>
    <row r="370" spans="6:11" x14ac:dyDescent="0.3">
      <c r="F370" s="29"/>
      <c r="G370" s="29"/>
      <c r="H370" s="29"/>
      <c r="I370" s="29"/>
      <c r="J370" s="29"/>
      <c r="K370" s="29"/>
    </row>
    <row r="371" spans="6:11" x14ac:dyDescent="0.3">
      <c r="F371" s="29"/>
      <c r="G371" s="29"/>
      <c r="H371" s="29"/>
      <c r="I371" s="29"/>
      <c r="J371" s="29"/>
      <c r="K371" s="29"/>
    </row>
    <row r="372" spans="6:11" x14ac:dyDescent="0.3">
      <c r="F372" s="29"/>
      <c r="G372" s="29"/>
      <c r="H372" s="29"/>
      <c r="I372" s="29"/>
      <c r="J372" s="29"/>
      <c r="K372" s="29"/>
    </row>
    <row r="373" spans="6:11" x14ac:dyDescent="0.3">
      <c r="F373" s="29"/>
      <c r="G373" s="29"/>
      <c r="H373" s="29"/>
      <c r="I373" s="29"/>
      <c r="J373" s="29"/>
      <c r="K373" s="29"/>
    </row>
    <row r="374" spans="6:11" x14ac:dyDescent="0.3">
      <c r="F374" s="29"/>
      <c r="G374" s="29"/>
      <c r="H374" s="29"/>
      <c r="I374" s="29"/>
      <c r="J374" s="29"/>
      <c r="K374" s="29"/>
    </row>
    <row r="375" spans="6:11" x14ac:dyDescent="0.3">
      <c r="F375" s="29"/>
      <c r="G375" s="29"/>
      <c r="H375" s="29"/>
      <c r="I375" s="29"/>
      <c r="J375" s="29"/>
      <c r="K375" s="29"/>
    </row>
    <row r="376" spans="6:11" x14ac:dyDescent="0.3">
      <c r="F376" s="29"/>
      <c r="G376" s="29"/>
      <c r="H376" s="29"/>
      <c r="I376" s="29"/>
      <c r="J376" s="29"/>
      <c r="K376" s="29"/>
    </row>
    <row r="377" spans="6:11" x14ac:dyDescent="0.3">
      <c r="F377" s="29"/>
      <c r="G377" s="29"/>
      <c r="H377" s="29"/>
      <c r="I377" s="29"/>
      <c r="J377" s="29"/>
      <c r="K377" s="29"/>
    </row>
    <row r="378" spans="6:11" x14ac:dyDescent="0.3">
      <c r="F378" s="29"/>
      <c r="G378" s="29"/>
      <c r="H378" s="29"/>
      <c r="I378" s="29"/>
      <c r="J378" s="29"/>
      <c r="K378" s="29"/>
    </row>
    <row r="379" spans="6:11" x14ac:dyDescent="0.3">
      <c r="F379" s="29"/>
      <c r="G379" s="29"/>
      <c r="H379" s="29"/>
      <c r="I379" s="29"/>
      <c r="J379" s="29"/>
      <c r="K379" s="29"/>
    </row>
    <row r="380" spans="6:11" x14ac:dyDescent="0.3">
      <c r="F380" s="29"/>
      <c r="G380" s="29"/>
      <c r="H380" s="29"/>
      <c r="I380" s="29"/>
      <c r="J380" s="29"/>
      <c r="K380" s="29"/>
    </row>
    <row r="381" spans="6:11" x14ac:dyDescent="0.3">
      <c r="F381" s="29"/>
      <c r="G381" s="29"/>
      <c r="H381" s="29"/>
      <c r="I381" s="29"/>
      <c r="J381" s="29"/>
      <c r="K381" s="29"/>
    </row>
    <row r="382" spans="6:11" x14ac:dyDescent="0.3">
      <c r="F382" s="29"/>
      <c r="G382" s="29"/>
      <c r="H382" s="29"/>
      <c r="I382" s="29"/>
      <c r="J382" s="29"/>
      <c r="K382" s="29"/>
    </row>
    <row r="383" spans="6:11" x14ac:dyDescent="0.3">
      <c r="F383" s="29"/>
      <c r="G383" s="29"/>
      <c r="H383" s="29"/>
      <c r="I383" s="29"/>
      <c r="J383" s="29"/>
      <c r="K383" s="29"/>
    </row>
    <row r="384" spans="6:11" x14ac:dyDescent="0.3">
      <c r="F384" s="29"/>
      <c r="G384" s="29"/>
      <c r="H384" s="29"/>
      <c r="I384" s="29"/>
      <c r="J384" s="29"/>
      <c r="K384" s="29"/>
    </row>
    <row r="385" spans="6:11" x14ac:dyDescent="0.3">
      <c r="F385" s="29"/>
      <c r="G385" s="29"/>
      <c r="H385" s="29"/>
      <c r="I385" s="29"/>
      <c r="J385" s="29"/>
      <c r="K385" s="29"/>
    </row>
    <row r="386" spans="6:11" x14ac:dyDescent="0.3">
      <c r="F386" s="29"/>
      <c r="G386" s="29"/>
      <c r="H386" s="29"/>
      <c r="I386" s="29"/>
      <c r="J386" s="29"/>
      <c r="K386" s="29"/>
    </row>
    <row r="387" spans="6:11" x14ac:dyDescent="0.3">
      <c r="F387" s="29"/>
      <c r="G387" s="29"/>
      <c r="H387" s="29"/>
      <c r="I387" s="29"/>
      <c r="J387" s="29"/>
      <c r="K387" s="29"/>
    </row>
    <row r="388" spans="6:11" x14ac:dyDescent="0.3">
      <c r="F388" s="29"/>
      <c r="G388" s="29"/>
      <c r="H388" s="29"/>
      <c r="I388" s="29"/>
      <c r="J388" s="29"/>
      <c r="K388" s="29"/>
    </row>
    <row r="389" spans="6:11" x14ac:dyDescent="0.3">
      <c r="F389" s="29"/>
      <c r="G389" s="29"/>
      <c r="H389" s="29"/>
      <c r="I389" s="29"/>
      <c r="J389" s="29"/>
      <c r="K389" s="29"/>
    </row>
    <row r="390" spans="6:11" x14ac:dyDescent="0.3">
      <c r="F390" s="29"/>
      <c r="G390" s="29"/>
      <c r="H390" s="29"/>
      <c r="I390" s="29"/>
      <c r="J390" s="29"/>
      <c r="K390" s="29"/>
    </row>
    <row r="391" spans="6:11" x14ac:dyDescent="0.3">
      <c r="F391" s="29"/>
      <c r="G391" s="29"/>
      <c r="H391" s="29"/>
      <c r="I391" s="29"/>
      <c r="J391" s="29"/>
      <c r="K391" s="29"/>
    </row>
    <row r="392" spans="6:11" x14ac:dyDescent="0.3">
      <c r="F392" s="29"/>
      <c r="G392" s="29"/>
      <c r="H392" s="29"/>
      <c r="I392" s="29"/>
      <c r="J392" s="29"/>
      <c r="K392" s="29"/>
    </row>
    <row r="393" spans="6:11" x14ac:dyDescent="0.3">
      <c r="F393" s="29"/>
      <c r="G393" s="29"/>
      <c r="H393" s="29"/>
      <c r="I393" s="29"/>
      <c r="J393" s="29"/>
      <c r="K393" s="29"/>
    </row>
    <row r="394" spans="6:11" x14ac:dyDescent="0.3">
      <c r="F394" s="29"/>
      <c r="G394" s="29"/>
      <c r="H394" s="29"/>
      <c r="I394" s="29"/>
      <c r="J394" s="29"/>
      <c r="K394" s="29"/>
    </row>
    <row r="395" spans="6:11" x14ac:dyDescent="0.3">
      <c r="F395" s="29"/>
      <c r="G395" s="29"/>
      <c r="H395" s="29"/>
      <c r="I395" s="29"/>
      <c r="J395" s="29"/>
      <c r="K395" s="29"/>
    </row>
    <row r="396" spans="6:11" x14ac:dyDescent="0.3">
      <c r="F396" s="29"/>
      <c r="G396" s="29"/>
      <c r="H396" s="29"/>
      <c r="I396" s="29"/>
      <c r="J396" s="29"/>
      <c r="K396" s="29"/>
    </row>
    <row r="397" spans="6:11" x14ac:dyDescent="0.3">
      <c r="F397" s="29"/>
      <c r="G397" s="29"/>
      <c r="H397" s="29"/>
      <c r="I397" s="29"/>
      <c r="J397" s="29"/>
      <c r="K397" s="29"/>
    </row>
    <row r="398" spans="6:11" x14ac:dyDescent="0.3">
      <c r="F398" s="29"/>
      <c r="G398" s="29"/>
      <c r="H398" s="29"/>
      <c r="I398" s="29"/>
      <c r="J398" s="29"/>
      <c r="K398" s="29"/>
    </row>
    <row r="399" spans="6:11" x14ac:dyDescent="0.3">
      <c r="F399" s="29"/>
      <c r="G399" s="29"/>
      <c r="H399" s="29"/>
      <c r="I399" s="29"/>
      <c r="J399" s="29"/>
      <c r="K399" s="29"/>
    </row>
    <row r="400" spans="6:11" x14ac:dyDescent="0.3">
      <c r="F400" s="29"/>
      <c r="G400" s="29"/>
      <c r="H400" s="29"/>
      <c r="I400" s="29"/>
      <c r="J400" s="29"/>
      <c r="K400" s="29"/>
    </row>
    <row r="401" spans="6:11" x14ac:dyDescent="0.3">
      <c r="F401" s="29"/>
      <c r="G401" s="29"/>
      <c r="H401" s="29"/>
      <c r="I401" s="29"/>
      <c r="J401" s="29"/>
      <c r="K401" s="29"/>
    </row>
    <row r="402" spans="6:11" x14ac:dyDescent="0.3">
      <c r="F402" s="29"/>
      <c r="G402" s="29"/>
      <c r="H402" s="29"/>
      <c r="I402" s="29"/>
      <c r="J402" s="29"/>
      <c r="K402" s="29"/>
    </row>
    <row r="403" spans="6:11" x14ac:dyDescent="0.3">
      <c r="F403" s="29"/>
      <c r="G403" s="29"/>
      <c r="H403" s="29"/>
      <c r="I403" s="29"/>
      <c r="J403" s="29"/>
      <c r="K403" s="29"/>
    </row>
    <row r="404" spans="6:11" x14ac:dyDescent="0.3">
      <c r="F404" s="29"/>
      <c r="G404" s="29"/>
      <c r="H404" s="29"/>
      <c r="I404" s="29"/>
      <c r="J404" s="29"/>
      <c r="K404" s="29"/>
    </row>
    <row r="405" spans="6:11" x14ac:dyDescent="0.3">
      <c r="F405" s="29"/>
      <c r="G405" s="29"/>
      <c r="H405" s="29"/>
      <c r="I405" s="29"/>
      <c r="J405" s="29"/>
      <c r="K405" s="29"/>
    </row>
    <row r="406" spans="6:11" x14ac:dyDescent="0.3">
      <c r="F406" s="29"/>
      <c r="G406" s="29"/>
      <c r="H406" s="29"/>
      <c r="I406" s="29"/>
      <c r="J406" s="29"/>
      <c r="K406" s="29"/>
    </row>
    <row r="407" spans="6:11" x14ac:dyDescent="0.3">
      <c r="F407" s="29"/>
      <c r="G407" s="29"/>
      <c r="H407" s="29"/>
      <c r="I407" s="29"/>
      <c r="J407" s="29"/>
      <c r="K407" s="29"/>
    </row>
    <row r="408" spans="6:11" x14ac:dyDescent="0.3">
      <c r="F408" s="29"/>
      <c r="G408" s="29"/>
      <c r="H408" s="29"/>
      <c r="I408" s="29"/>
      <c r="J408" s="29"/>
      <c r="K408" s="29"/>
    </row>
    <row r="409" spans="6:11" x14ac:dyDescent="0.3">
      <c r="F409" s="29"/>
      <c r="G409" s="29"/>
      <c r="H409" s="29"/>
      <c r="I409" s="29"/>
      <c r="J409" s="29"/>
      <c r="K409" s="29"/>
    </row>
    <row r="410" spans="6:11" x14ac:dyDescent="0.3">
      <c r="F410" s="29"/>
      <c r="G410" s="29"/>
      <c r="H410" s="29"/>
      <c r="I410" s="29"/>
      <c r="J410" s="29"/>
      <c r="K410" s="29"/>
    </row>
    <row r="411" spans="6:11" x14ac:dyDescent="0.3">
      <c r="F411" s="29"/>
      <c r="G411" s="29"/>
      <c r="H411" s="29"/>
      <c r="I411" s="29"/>
      <c r="J411" s="29"/>
      <c r="K411" s="29"/>
    </row>
    <row r="412" spans="6:11" x14ac:dyDescent="0.3">
      <c r="F412" s="29"/>
      <c r="G412" s="29"/>
      <c r="H412" s="29"/>
      <c r="I412" s="29"/>
      <c r="J412" s="29"/>
      <c r="K412" s="29"/>
    </row>
    <row r="413" spans="6:11" x14ac:dyDescent="0.3">
      <c r="F413" s="29"/>
      <c r="G413" s="29"/>
      <c r="H413" s="29"/>
      <c r="I413" s="29"/>
      <c r="J413" s="29"/>
      <c r="K413" s="29"/>
    </row>
    <row r="414" spans="6:11" x14ac:dyDescent="0.3">
      <c r="F414" s="29"/>
      <c r="G414" s="29"/>
      <c r="H414" s="29"/>
      <c r="I414" s="29"/>
      <c r="J414" s="29"/>
      <c r="K414" s="29"/>
    </row>
    <row r="415" spans="6:11" x14ac:dyDescent="0.3">
      <c r="F415" s="29"/>
      <c r="G415" s="29"/>
      <c r="H415" s="29"/>
      <c r="I415" s="29"/>
      <c r="J415" s="29"/>
      <c r="K415" s="29"/>
    </row>
    <row r="416" spans="6:11" x14ac:dyDescent="0.3">
      <c r="F416" s="29"/>
      <c r="G416" s="29"/>
      <c r="H416" s="29"/>
      <c r="I416" s="29"/>
      <c r="J416" s="29"/>
      <c r="K416" s="29"/>
    </row>
    <row r="417" spans="6:11" x14ac:dyDescent="0.3">
      <c r="F417" s="29"/>
      <c r="G417" s="29"/>
      <c r="H417" s="29"/>
      <c r="I417" s="29"/>
      <c r="J417" s="29"/>
      <c r="K417" s="29"/>
    </row>
    <row r="418" spans="6:11" x14ac:dyDescent="0.3">
      <c r="F418" s="29"/>
      <c r="G418" s="29"/>
      <c r="H418" s="29"/>
      <c r="I418" s="29"/>
      <c r="J418" s="29"/>
      <c r="K418" s="29"/>
    </row>
    <row r="419" spans="6:11" x14ac:dyDescent="0.3">
      <c r="F419" s="29"/>
      <c r="G419" s="29"/>
      <c r="H419" s="29"/>
      <c r="I419" s="29"/>
      <c r="J419" s="29"/>
      <c r="K419" s="29"/>
    </row>
    <row r="420" spans="6:11" x14ac:dyDescent="0.3">
      <c r="F420" s="29"/>
      <c r="G420" s="29"/>
      <c r="H420" s="29"/>
      <c r="I420" s="29"/>
      <c r="J420" s="29"/>
      <c r="K420" s="29"/>
    </row>
    <row r="421" spans="6:11" x14ac:dyDescent="0.3">
      <c r="F421" s="29"/>
      <c r="G421" s="29"/>
      <c r="H421" s="29"/>
      <c r="I421" s="29"/>
      <c r="J421" s="29"/>
      <c r="K421" s="29"/>
    </row>
    <row r="422" spans="6:11" x14ac:dyDescent="0.3">
      <c r="F422" s="29"/>
      <c r="G422" s="29"/>
      <c r="H422" s="29"/>
      <c r="I422" s="29"/>
      <c r="J422" s="29"/>
      <c r="K422" s="29"/>
    </row>
    <row r="423" spans="6:11" x14ac:dyDescent="0.3">
      <c r="F423" s="29"/>
      <c r="G423" s="29"/>
      <c r="H423" s="29"/>
      <c r="I423" s="29"/>
      <c r="J423" s="29"/>
      <c r="K423" s="29"/>
    </row>
    <row r="424" spans="6:11" x14ac:dyDescent="0.3">
      <c r="F424" s="29"/>
      <c r="G424" s="29"/>
      <c r="H424" s="29"/>
      <c r="I424" s="29"/>
      <c r="J424" s="29"/>
      <c r="K424" s="29"/>
    </row>
    <row r="425" spans="6:11" x14ac:dyDescent="0.3">
      <c r="F425" s="29"/>
      <c r="G425" s="29"/>
      <c r="H425" s="29"/>
      <c r="I425" s="29"/>
      <c r="J425" s="29"/>
      <c r="K425" s="29"/>
    </row>
    <row r="426" spans="6:11" x14ac:dyDescent="0.3">
      <c r="F426" s="29"/>
      <c r="G426" s="29"/>
      <c r="H426" s="29"/>
      <c r="I426" s="29"/>
      <c r="J426" s="29"/>
      <c r="K426" s="29"/>
    </row>
    <row r="427" spans="6:11" x14ac:dyDescent="0.3">
      <c r="F427" s="29"/>
      <c r="G427" s="29"/>
      <c r="H427" s="29"/>
      <c r="I427" s="29"/>
      <c r="J427" s="29"/>
      <c r="K427" s="29"/>
    </row>
    <row r="428" spans="6:11" x14ac:dyDescent="0.3">
      <c r="F428" s="29"/>
      <c r="G428" s="29"/>
      <c r="H428" s="29"/>
      <c r="I428" s="29"/>
      <c r="J428" s="29"/>
      <c r="K428" s="29"/>
    </row>
    <row r="429" spans="6:11" x14ac:dyDescent="0.3">
      <c r="F429" s="29"/>
      <c r="G429" s="29"/>
      <c r="H429" s="29"/>
      <c r="I429" s="29"/>
      <c r="J429" s="29"/>
      <c r="K429" s="29"/>
    </row>
    <row r="430" spans="6:11" x14ac:dyDescent="0.3">
      <c r="F430" s="29"/>
      <c r="G430" s="29"/>
      <c r="H430" s="29"/>
      <c r="I430" s="29"/>
      <c r="J430" s="29"/>
      <c r="K430" s="29"/>
    </row>
    <row r="431" spans="6:11" x14ac:dyDescent="0.3">
      <c r="F431" s="29"/>
      <c r="G431" s="29"/>
      <c r="H431" s="29"/>
      <c r="I431" s="29"/>
      <c r="J431" s="29"/>
      <c r="K431" s="29"/>
    </row>
    <row r="432" spans="6:11" x14ac:dyDescent="0.3">
      <c r="F432" s="29"/>
      <c r="G432" s="29"/>
      <c r="H432" s="29"/>
      <c r="I432" s="29"/>
      <c r="J432" s="29"/>
      <c r="K432" s="29"/>
    </row>
    <row r="433" spans="6:11" x14ac:dyDescent="0.3">
      <c r="F433" s="29"/>
      <c r="G433" s="29"/>
      <c r="H433" s="29"/>
      <c r="I433" s="29"/>
      <c r="J433" s="29"/>
      <c r="K433" s="29"/>
    </row>
    <row r="434" spans="6:11" x14ac:dyDescent="0.3">
      <c r="F434" s="29"/>
      <c r="G434" s="29"/>
      <c r="H434" s="29"/>
      <c r="I434" s="29"/>
      <c r="J434" s="29"/>
      <c r="K434" s="29"/>
    </row>
    <row r="435" spans="6:11" x14ac:dyDescent="0.3">
      <c r="F435" s="29"/>
      <c r="G435" s="29"/>
      <c r="H435" s="29"/>
      <c r="I435" s="29"/>
      <c r="J435" s="29"/>
      <c r="K435" s="29"/>
    </row>
    <row r="436" spans="6:11" x14ac:dyDescent="0.3">
      <c r="F436" s="29"/>
      <c r="G436" s="29"/>
      <c r="H436" s="29"/>
      <c r="I436" s="29"/>
      <c r="J436" s="29"/>
      <c r="K436" s="29"/>
    </row>
    <row r="437" spans="6:11" x14ac:dyDescent="0.3">
      <c r="F437" s="29"/>
      <c r="G437" s="29"/>
      <c r="H437" s="29"/>
      <c r="I437" s="29"/>
      <c r="J437" s="29"/>
      <c r="K437" s="29"/>
    </row>
    <row r="438" spans="6:11" x14ac:dyDescent="0.3">
      <c r="F438" s="29"/>
      <c r="G438" s="29"/>
      <c r="H438" s="29"/>
      <c r="I438" s="29"/>
      <c r="J438" s="29"/>
      <c r="K438" s="29"/>
    </row>
    <row r="439" spans="6:11" x14ac:dyDescent="0.3">
      <c r="F439" s="29"/>
      <c r="G439" s="29"/>
      <c r="H439" s="29"/>
      <c r="I439" s="29"/>
      <c r="J439" s="29"/>
      <c r="K439" s="29"/>
    </row>
    <row r="440" spans="6:11" x14ac:dyDescent="0.3">
      <c r="F440" s="29"/>
      <c r="G440" s="29"/>
      <c r="H440" s="29"/>
      <c r="I440" s="29"/>
      <c r="J440" s="29"/>
      <c r="K440" s="29"/>
    </row>
    <row r="441" spans="6:11" x14ac:dyDescent="0.3">
      <c r="F441" s="29"/>
      <c r="G441" s="29"/>
      <c r="H441" s="29"/>
      <c r="I441" s="29"/>
      <c r="J441" s="29"/>
      <c r="K441" s="29"/>
    </row>
    <row r="442" spans="6:11" x14ac:dyDescent="0.3">
      <c r="F442" s="29"/>
      <c r="G442" s="29"/>
      <c r="H442" s="29"/>
      <c r="I442" s="29"/>
      <c r="J442" s="29"/>
      <c r="K442" s="29"/>
    </row>
    <row r="443" spans="6:11" x14ac:dyDescent="0.3">
      <c r="F443" s="29"/>
      <c r="G443" s="29"/>
      <c r="H443" s="29"/>
      <c r="I443" s="29"/>
      <c r="J443" s="29"/>
      <c r="K443" s="29"/>
    </row>
    <row r="444" spans="6:11" x14ac:dyDescent="0.3">
      <c r="F444" s="29"/>
      <c r="G444" s="29"/>
      <c r="H444" s="29"/>
      <c r="I444" s="29"/>
      <c r="J444" s="29"/>
      <c r="K444" s="29"/>
    </row>
    <row r="445" spans="6:11" x14ac:dyDescent="0.3">
      <c r="F445" s="29"/>
      <c r="G445" s="29"/>
      <c r="H445" s="29"/>
      <c r="I445" s="29"/>
      <c r="J445" s="29"/>
      <c r="K445" s="29"/>
    </row>
    <row r="446" spans="6:11" x14ac:dyDescent="0.3">
      <c r="F446" s="29"/>
      <c r="G446" s="29"/>
      <c r="H446" s="29"/>
      <c r="I446" s="29"/>
      <c r="J446" s="29"/>
      <c r="K446" s="29"/>
    </row>
    <row r="447" spans="6:11" x14ac:dyDescent="0.3">
      <c r="F447" s="29"/>
      <c r="G447" s="29"/>
      <c r="H447" s="29"/>
      <c r="I447" s="29"/>
      <c r="J447" s="29"/>
      <c r="K447" s="29"/>
    </row>
    <row r="448" spans="6:11" x14ac:dyDescent="0.3">
      <c r="F448" s="29"/>
      <c r="G448" s="29"/>
      <c r="H448" s="29"/>
      <c r="I448" s="29"/>
      <c r="J448" s="29"/>
      <c r="K448" s="29"/>
    </row>
    <row r="449" spans="6:11" x14ac:dyDescent="0.3">
      <c r="F449" s="29"/>
      <c r="G449" s="29"/>
      <c r="H449" s="29"/>
      <c r="I449" s="29"/>
      <c r="J449" s="29"/>
      <c r="K449" s="29"/>
    </row>
    <row r="450" spans="6:11" x14ac:dyDescent="0.3">
      <c r="F450" s="29"/>
      <c r="G450" s="29"/>
      <c r="H450" s="29"/>
      <c r="I450" s="29"/>
      <c r="J450" s="29"/>
      <c r="K450" s="29"/>
    </row>
    <row r="451" spans="6:11" x14ac:dyDescent="0.3">
      <c r="F451" s="29"/>
      <c r="G451" s="29"/>
      <c r="H451" s="29"/>
      <c r="I451" s="29"/>
      <c r="J451" s="29"/>
      <c r="K451" s="29"/>
    </row>
    <row r="452" spans="6:11" x14ac:dyDescent="0.3">
      <c r="F452" s="29"/>
      <c r="G452" s="29"/>
      <c r="H452" s="29"/>
      <c r="I452" s="29"/>
      <c r="J452" s="29"/>
      <c r="K452" s="29"/>
    </row>
    <row r="453" spans="6:11" x14ac:dyDescent="0.3">
      <c r="F453" s="29"/>
      <c r="G453" s="29"/>
      <c r="H453" s="29"/>
      <c r="I453" s="29"/>
      <c r="J453" s="29"/>
      <c r="K453" s="29"/>
    </row>
    <row r="454" spans="6:11" x14ac:dyDescent="0.3">
      <c r="F454" s="29"/>
      <c r="G454" s="29"/>
      <c r="H454" s="29"/>
      <c r="I454" s="29"/>
      <c r="J454" s="29"/>
      <c r="K454" s="29"/>
    </row>
    <row r="455" spans="6:11" x14ac:dyDescent="0.3">
      <c r="F455" s="29"/>
      <c r="G455" s="29"/>
      <c r="H455" s="29"/>
      <c r="I455" s="29"/>
      <c r="J455" s="29"/>
      <c r="K455" s="29"/>
    </row>
    <row r="456" spans="6:11" x14ac:dyDescent="0.3">
      <c r="F456" s="29"/>
      <c r="G456" s="29"/>
      <c r="H456" s="29"/>
      <c r="I456" s="29"/>
      <c r="J456" s="29"/>
      <c r="K456" s="29"/>
    </row>
    <row r="457" spans="6:11" x14ac:dyDescent="0.3">
      <c r="F457" s="29"/>
      <c r="G457" s="29"/>
      <c r="H457" s="29"/>
      <c r="I457" s="29"/>
      <c r="J457" s="29"/>
      <c r="K457" s="29"/>
    </row>
    <row r="458" spans="6:11" x14ac:dyDescent="0.3">
      <c r="F458" s="29"/>
      <c r="G458" s="29"/>
      <c r="H458" s="29"/>
      <c r="I458" s="29"/>
      <c r="J458" s="29"/>
      <c r="K458" s="29"/>
    </row>
    <row r="459" spans="6:11" x14ac:dyDescent="0.3">
      <c r="F459" s="29"/>
      <c r="G459" s="29"/>
      <c r="H459" s="29"/>
      <c r="I459" s="29"/>
      <c r="J459" s="29"/>
      <c r="K459" s="29"/>
    </row>
    <row r="460" spans="6:11" x14ac:dyDescent="0.3">
      <c r="F460" s="29"/>
      <c r="G460" s="29"/>
      <c r="H460" s="29"/>
      <c r="I460" s="29"/>
      <c r="J460" s="29"/>
      <c r="K460" s="29"/>
    </row>
    <row r="461" spans="6:11" x14ac:dyDescent="0.3">
      <c r="F461" s="29"/>
      <c r="G461" s="29"/>
      <c r="H461" s="29"/>
      <c r="I461" s="29"/>
      <c r="J461" s="29"/>
      <c r="K461" s="29"/>
    </row>
    <row r="462" spans="6:11" x14ac:dyDescent="0.3">
      <c r="F462" s="29"/>
      <c r="G462" s="29"/>
      <c r="H462" s="29"/>
      <c r="I462" s="29"/>
      <c r="J462" s="29"/>
      <c r="K462" s="29"/>
    </row>
    <row r="463" spans="6:11" x14ac:dyDescent="0.3">
      <c r="F463" s="29"/>
      <c r="G463" s="29"/>
      <c r="H463" s="29"/>
      <c r="I463" s="29"/>
      <c r="J463" s="29"/>
      <c r="K463" s="29"/>
    </row>
    <row r="464" spans="6:11" x14ac:dyDescent="0.3">
      <c r="F464" s="29"/>
      <c r="G464" s="29"/>
      <c r="H464" s="29"/>
      <c r="I464" s="29"/>
      <c r="J464" s="29"/>
      <c r="K464" s="29"/>
    </row>
    <row r="465" spans="6:11" x14ac:dyDescent="0.3">
      <c r="F465" s="29"/>
      <c r="G465" s="29"/>
      <c r="H465" s="29"/>
      <c r="I465" s="29"/>
      <c r="J465" s="29"/>
      <c r="K465" s="29"/>
    </row>
    <row r="466" spans="6:11" x14ac:dyDescent="0.3">
      <c r="F466" s="29"/>
      <c r="G466" s="29"/>
      <c r="H466" s="29"/>
      <c r="I466" s="29"/>
      <c r="J466" s="29"/>
      <c r="K466" s="29"/>
    </row>
    <row r="467" spans="6:11" x14ac:dyDescent="0.3">
      <c r="F467" s="29"/>
      <c r="G467" s="29"/>
      <c r="H467" s="29"/>
      <c r="I467" s="29"/>
      <c r="J467" s="29"/>
      <c r="K467" s="29"/>
    </row>
    <row r="468" spans="6:11" x14ac:dyDescent="0.3">
      <c r="F468" s="29"/>
      <c r="G468" s="29"/>
      <c r="H468" s="29"/>
      <c r="I468" s="29"/>
      <c r="J468" s="29"/>
      <c r="K468" s="29"/>
    </row>
    <row r="469" spans="6:11" x14ac:dyDescent="0.3">
      <c r="F469" s="29"/>
      <c r="G469" s="29"/>
      <c r="H469" s="29"/>
      <c r="I469" s="29"/>
      <c r="J469" s="29"/>
      <c r="K469" s="29"/>
    </row>
    <row r="470" spans="6:11" x14ac:dyDescent="0.3">
      <c r="F470" s="29"/>
      <c r="G470" s="29"/>
      <c r="H470" s="29"/>
      <c r="I470" s="29"/>
      <c r="J470" s="29"/>
      <c r="K470" s="29"/>
    </row>
    <row r="471" spans="6:11" x14ac:dyDescent="0.3">
      <c r="F471" s="29"/>
      <c r="G471" s="29"/>
      <c r="H471" s="29"/>
      <c r="I471" s="29"/>
      <c r="J471" s="29"/>
      <c r="K471" s="29"/>
    </row>
    <row r="472" spans="6:11" x14ac:dyDescent="0.3">
      <c r="F472" s="29"/>
      <c r="G472" s="29"/>
      <c r="H472" s="29"/>
      <c r="I472" s="29"/>
      <c r="J472" s="29"/>
      <c r="K472" s="29"/>
    </row>
    <row r="473" spans="6:11" x14ac:dyDescent="0.3">
      <c r="F473" s="29"/>
      <c r="G473" s="29"/>
      <c r="H473" s="29"/>
      <c r="I473" s="29"/>
      <c r="J473" s="29"/>
      <c r="K473" s="29"/>
    </row>
    <row r="474" spans="6:11" x14ac:dyDescent="0.3">
      <c r="F474" s="29"/>
      <c r="G474" s="29"/>
      <c r="H474" s="29"/>
      <c r="I474" s="29"/>
      <c r="J474" s="29"/>
      <c r="K474" s="29"/>
    </row>
    <row r="475" spans="6:11" x14ac:dyDescent="0.3">
      <c r="F475" s="29"/>
      <c r="G475" s="29"/>
      <c r="H475" s="29"/>
      <c r="I475" s="29"/>
      <c r="J475" s="29"/>
      <c r="K475" s="29"/>
    </row>
    <row r="476" spans="6:11" x14ac:dyDescent="0.3">
      <c r="F476" s="29"/>
      <c r="G476" s="29"/>
      <c r="H476" s="29"/>
      <c r="I476" s="29"/>
      <c r="J476" s="29"/>
      <c r="K476" s="29"/>
    </row>
    <row r="477" spans="6:11" x14ac:dyDescent="0.3">
      <c r="F477" s="29"/>
      <c r="G477" s="29"/>
      <c r="H477" s="29"/>
      <c r="I477" s="29"/>
      <c r="J477" s="29"/>
      <c r="K477" s="29"/>
    </row>
    <row r="478" spans="6:11" x14ac:dyDescent="0.3">
      <c r="F478" s="29"/>
      <c r="G478" s="29"/>
      <c r="H478" s="29"/>
      <c r="I478" s="29"/>
      <c r="J478" s="29"/>
      <c r="K478" s="29"/>
    </row>
    <row r="479" spans="6:11" x14ac:dyDescent="0.3">
      <c r="F479" s="29"/>
      <c r="G479" s="29"/>
      <c r="H479" s="29"/>
      <c r="I479" s="29"/>
      <c r="J479" s="29"/>
      <c r="K479" s="29"/>
    </row>
    <row r="480" spans="6:11" x14ac:dyDescent="0.3">
      <c r="F480" s="29"/>
      <c r="G480" s="29"/>
      <c r="H480" s="29"/>
      <c r="I480" s="29"/>
      <c r="J480" s="29"/>
      <c r="K480" s="29"/>
    </row>
    <row r="481" spans="6:11" x14ac:dyDescent="0.3">
      <c r="F481" s="29"/>
      <c r="G481" s="29"/>
      <c r="H481" s="29"/>
      <c r="I481" s="29"/>
      <c r="J481" s="29"/>
      <c r="K481" s="29"/>
    </row>
    <row r="482" spans="6:11" x14ac:dyDescent="0.3">
      <c r="F482" s="29"/>
      <c r="G482" s="29"/>
      <c r="H482" s="29"/>
      <c r="I482" s="29"/>
      <c r="J482" s="29"/>
      <c r="K482" s="29"/>
    </row>
    <row r="483" spans="6:11" x14ac:dyDescent="0.3">
      <c r="F483" s="29"/>
      <c r="G483" s="29"/>
      <c r="H483" s="29"/>
      <c r="I483" s="29"/>
      <c r="J483" s="29"/>
      <c r="K483" s="29"/>
    </row>
    <row r="484" spans="6:11" x14ac:dyDescent="0.3">
      <c r="F484" s="29"/>
      <c r="G484" s="29"/>
      <c r="H484" s="29"/>
      <c r="I484" s="29"/>
      <c r="J484" s="29"/>
      <c r="K484" s="29"/>
    </row>
    <row r="485" spans="6:11" x14ac:dyDescent="0.3">
      <c r="F485" s="29"/>
      <c r="G485" s="29"/>
      <c r="H485" s="29"/>
      <c r="I485" s="29"/>
      <c r="J485" s="29"/>
      <c r="K485" s="29"/>
    </row>
    <row r="486" spans="6:11" x14ac:dyDescent="0.3">
      <c r="F486" s="29"/>
      <c r="G486" s="29"/>
      <c r="H486" s="29"/>
      <c r="I486" s="29"/>
      <c r="J486" s="29"/>
      <c r="K486" s="29"/>
    </row>
    <row r="487" spans="6:11" x14ac:dyDescent="0.3">
      <c r="F487" s="29"/>
      <c r="G487" s="29"/>
      <c r="H487" s="29"/>
      <c r="I487" s="29"/>
      <c r="J487" s="29"/>
      <c r="K487" s="29"/>
    </row>
    <row r="488" spans="6:11" x14ac:dyDescent="0.3">
      <c r="F488" s="29"/>
      <c r="G488" s="29"/>
      <c r="H488" s="29"/>
      <c r="I488" s="29"/>
      <c r="J488" s="29"/>
      <c r="K488" s="29"/>
    </row>
    <row r="489" spans="6:11" x14ac:dyDescent="0.3">
      <c r="F489" s="29"/>
      <c r="G489" s="29"/>
      <c r="H489" s="29"/>
      <c r="I489" s="29"/>
      <c r="J489" s="29"/>
      <c r="K489" s="29"/>
    </row>
    <row r="490" spans="6:11" x14ac:dyDescent="0.3">
      <c r="F490" s="29"/>
      <c r="G490" s="29"/>
      <c r="H490" s="29"/>
      <c r="I490" s="29"/>
      <c r="J490" s="29"/>
      <c r="K490" s="29"/>
    </row>
    <row r="491" spans="6:11" x14ac:dyDescent="0.3">
      <c r="F491" s="29"/>
      <c r="G491" s="29"/>
      <c r="H491" s="29"/>
      <c r="I491" s="29"/>
      <c r="J491" s="29"/>
      <c r="K491" s="29"/>
    </row>
    <row r="492" spans="6:11" x14ac:dyDescent="0.3">
      <c r="F492" s="29"/>
      <c r="G492" s="29"/>
      <c r="H492" s="29"/>
      <c r="I492" s="29"/>
      <c r="J492" s="29"/>
      <c r="K492" s="29"/>
    </row>
    <row r="493" spans="6:11" x14ac:dyDescent="0.3">
      <c r="F493" s="29"/>
      <c r="G493" s="29"/>
      <c r="H493" s="29"/>
      <c r="I493" s="29"/>
      <c r="J493" s="29"/>
      <c r="K493" s="29"/>
    </row>
    <row r="494" spans="6:11" x14ac:dyDescent="0.3">
      <c r="F494" s="29"/>
      <c r="G494" s="29"/>
      <c r="H494" s="29"/>
      <c r="I494" s="29"/>
      <c r="J494" s="29"/>
      <c r="K494" s="29"/>
    </row>
    <row r="495" spans="6:11" x14ac:dyDescent="0.3">
      <c r="F495" s="29"/>
      <c r="G495" s="29"/>
      <c r="H495" s="29"/>
      <c r="I495" s="29"/>
      <c r="J495" s="29"/>
      <c r="K495" s="29"/>
    </row>
    <row r="496" spans="6:11" x14ac:dyDescent="0.3">
      <c r="F496" s="29"/>
      <c r="G496" s="29"/>
      <c r="H496" s="29"/>
      <c r="I496" s="29"/>
      <c r="J496" s="29"/>
      <c r="K496" s="29"/>
    </row>
    <row r="497" spans="6:11" x14ac:dyDescent="0.3">
      <c r="F497" s="29"/>
      <c r="G497" s="29"/>
      <c r="H497" s="29"/>
      <c r="I497" s="29"/>
      <c r="J497" s="29"/>
      <c r="K497" s="29"/>
    </row>
    <row r="498" spans="6:11" x14ac:dyDescent="0.3">
      <c r="F498" s="29"/>
      <c r="G498" s="29"/>
      <c r="H498" s="29"/>
      <c r="I498" s="29"/>
      <c r="J498" s="29"/>
      <c r="K498" s="29"/>
    </row>
    <row r="499" spans="6:11" x14ac:dyDescent="0.3">
      <c r="F499" s="29"/>
      <c r="G499" s="29"/>
      <c r="H499" s="29"/>
      <c r="I499" s="29"/>
      <c r="J499" s="29"/>
      <c r="K499" s="29"/>
    </row>
    <row r="500" spans="6:11" x14ac:dyDescent="0.3">
      <c r="F500" s="29"/>
      <c r="G500" s="29"/>
      <c r="H500" s="29"/>
      <c r="I500" s="29"/>
      <c r="J500" s="29"/>
      <c r="K500" s="29"/>
    </row>
    <row r="501" spans="6:11" x14ac:dyDescent="0.3">
      <c r="F501" s="29"/>
      <c r="G501" s="29"/>
      <c r="H501" s="29"/>
      <c r="I501" s="29"/>
      <c r="J501" s="29"/>
      <c r="K501" s="29"/>
    </row>
    <row r="502" spans="6:11" x14ac:dyDescent="0.3">
      <c r="F502" s="29"/>
      <c r="G502" s="29"/>
      <c r="H502" s="29"/>
      <c r="I502" s="29"/>
      <c r="J502" s="29"/>
      <c r="K502" s="29"/>
    </row>
    <row r="503" spans="6:11" x14ac:dyDescent="0.3">
      <c r="F503" s="29"/>
      <c r="G503" s="29"/>
      <c r="H503" s="29"/>
      <c r="I503" s="29"/>
      <c r="J503" s="29"/>
      <c r="K503" s="29"/>
    </row>
    <row r="504" spans="6:11" x14ac:dyDescent="0.3">
      <c r="F504" s="29"/>
      <c r="G504" s="29"/>
      <c r="H504" s="29"/>
      <c r="I504" s="29"/>
      <c r="J504" s="29"/>
      <c r="K504" s="29"/>
    </row>
    <row r="505" spans="6:11" x14ac:dyDescent="0.3">
      <c r="F505" s="29"/>
      <c r="G505" s="29"/>
      <c r="H505" s="29"/>
      <c r="I505" s="29"/>
      <c r="J505" s="29"/>
      <c r="K505" s="29"/>
    </row>
    <row r="506" spans="6:11" x14ac:dyDescent="0.3">
      <c r="F506" s="29"/>
      <c r="G506" s="29"/>
      <c r="H506" s="29"/>
      <c r="I506" s="29"/>
      <c r="J506" s="29"/>
      <c r="K506" s="29"/>
    </row>
    <row r="507" spans="6:11" x14ac:dyDescent="0.3">
      <c r="F507" s="29"/>
      <c r="G507" s="29"/>
      <c r="H507" s="29"/>
      <c r="I507" s="29"/>
      <c r="J507" s="29"/>
      <c r="K507" s="29"/>
    </row>
    <row r="508" spans="6:11" x14ac:dyDescent="0.3">
      <c r="F508" s="29"/>
      <c r="G508" s="29"/>
      <c r="H508" s="29"/>
      <c r="I508" s="29"/>
      <c r="J508" s="29"/>
      <c r="K508" s="29"/>
    </row>
    <row r="509" spans="6:11" x14ac:dyDescent="0.3">
      <c r="F509" s="29"/>
      <c r="G509" s="29"/>
      <c r="H509" s="29"/>
      <c r="I509" s="29"/>
      <c r="J509" s="29"/>
      <c r="K509" s="29"/>
    </row>
    <row r="510" spans="6:11" x14ac:dyDescent="0.3">
      <c r="F510" s="29"/>
      <c r="G510" s="29"/>
      <c r="H510" s="29"/>
      <c r="I510" s="29"/>
      <c r="J510" s="29"/>
      <c r="K510" s="29"/>
    </row>
    <row r="511" spans="6:11" x14ac:dyDescent="0.3">
      <c r="F511" s="29"/>
      <c r="G511" s="29"/>
      <c r="H511" s="29"/>
      <c r="I511" s="29"/>
      <c r="J511" s="29"/>
      <c r="K511" s="29"/>
    </row>
    <row r="512" spans="6:11" x14ac:dyDescent="0.3">
      <c r="F512" s="29"/>
      <c r="G512" s="29"/>
      <c r="H512" s="29"/>
      <c r="I512" s="29"/>
      <c r="J512" s="29"/>
      <c r="K512" s="29"/>
    </row>
    <row r="513" spans="6:11" x14ac:dyDescent="0.3">
      <c r="F513" s="29"/>
      <c r="G513" s="29"/>
      <c r="H513" s="29"/>
      <c r="I513" s="29"/>
      <c r="J513" s="29"/>
      <c r="K513" s="29"/>
    </row>
    <row r="514" spans="6:11" x14ac:dyDescent="0.3">
      <c r="F514" s="29"/>
      <c r="G514" s="29"/>
      <c r="H514" s="29"/>
      <c r="I514" s="29"/>
      <c r="J514" s="29"/>
      <c r="K514" s="29"/>
    </row>
    <row r="515" spans="6:11" x14ac:dyDescent="0.3">
      <c r="F515" s="29"/>
      <c r="G515" s="29"/>
      <c r="H515" s="29"/>
      <c r="I515" s="29"/>
      <c r="J515" s="29"/>
      <c r="K515" s="29"/>
    </row>
    <row r="516" spans="6:11" x14ac:dyDescent="0.3">
      <c r="F516" s="29"/>
      <c r="G516" s="29"/>
      <c r="H516" s="29"/>
      <c r="I516" s="29"/>
      <c r="J516" s="29"/>
      <c r="K516" s="29"/>
    </row>
    <row r="517" spans="6:11" x14ac:dyDescent="0.3">
      <c r="F517" s="29"/>
      <c r="G517" s="29"/>
      <c r="H517" s="29"/>
      <c r="I517" s="29"/>
      <c r="J517" s="29"/>
      <c r="K517" s="29"/>
    </row>
    <row r="518" spans="6:11" x14ac:dyDescent="0.3">
      <c r="F518" s="29"/>
      <c r="G518" s="29"/>
      <c r="H518" s="29"/>
      <c r="I518" s="29"/>
      <c r="J518" s="29"/>
      <c r="K518" s="29"/>
    </row>
    <row r="519" spans="6:11" x14ac:dyDescent="0.3">
      <c r="F519" s="29"/>
      <c r="G519" s="29"/>
      <c r="H519" s="29"/>
      <c r="I519" s="29"/>
      <c r="J519" s="29"/>
      <c r="K519" s="29"/>
    </row>
    <row r="520" spans="6:11" x14ac:dyDescent="0.3">
      <c r="F520" s="29"/>
      <c r="G520" s="29"/>
      <c r="H520" s="29"/>
      <c r="I520" s="29"/>
      <c r="J520" s="29"/>
      <c r="K520" s="29"/>
    </row>
    <row r="521" spans="6:11" x14ac:dyDescent="0.3">
      <c r="F521" s="29"/>
      <c r="G521" s="29"/>
      <c r="H521" s="29"/>
      <c r="I521" s="29"/>
      <c r="J521" s="29"/>
      <c r="K521" s="29"/>
    </row>
    <row r="522" spans="6:11" x14ac:dyDescent="0.3">
      <c r="F522" s="29"/>
      <c r="G522" s="29"/>
      <c r="H522" s="29"/>
      <c r="I522" s="29"/>
      <c r="J522" s="29"/>
      <c r="K522" s="29"/>
    </row>
    <row r="523" spans="6:11" x14ac:dyDescent="0.3">
      <c r="F523" s="29"/>
      <c r="G523" s="29"/>
      <c r="H523" s="29"/>
      <c r="I523" s="29"/>
      <c r="J523" s="29"/>
      <c r="K523" s="29"/>
    </row>
    <row r="524" spans="6:11" x14ac:dyDescent="0.3">
      <c r="F524" s="29"/>
      <c r="G524" s="29"/>
      <c r="H524" s="29"/>
      <c r="I524" s="29"/>
      <c r="J524" s="29"/>
      <c r="K524" s="29"/>
    </row>
    <row r="525" spans="6:11" x14ac:dyDescent="0.3">
      <c r="F525" s="29"/>
      <c r="G525" s="29"/>
      <c r="H525" s="29"/>
      <c r="I525" s="29"/>
      <c r="J525" s="29"/>
      <c r="K525" s="29"/>
    </row>
    <row r="526" spans="6:11" x14ac:dyDescent="0.3">
      <c r="F526" s="29"/>
      <c r="G526" s="29"/>
      <c r="H526" s="29"/>
      <c r="I526" s="29"/>
      <c r="J526" s="29"/>
      <c r="K526" s="29"/>
    </row>
    <row r="527" spans="6:11" x14ac:dyDescent="0.3">
      <c r="F527" s="29"/>
      <c r="G527" s="29"/>
      <c r="H527" s="29"/>
      <c r="I527" s="29"/>
      <c r="J527" s="29"/>
      <c r="K527" s="29"/>
    </row>
    <row r="528" spans="6:11" x14ac:dyDescent="0.3">
      <c r="F528" s="29"/>
      <c r="G528" s="29"/>
      <c r="H528" s="29"/>
      <c r="I528" s="29"/>
      <c r="J528" s="29"/>
      <c r="K528" s="29"/>
    </row>
    <row r="529" spans="6:11" x14ac:dyDescent="0.3">
      <c r="F529" s="29"/>
      <c r="G529" s="29"/>
      <c r="H529" s="29"/>
      <c r="I529" s="29"/>
      <c r="J529" s="29"/>
      <c r="K529" s="29"/>
    </row>
    <row r="530" spans="6:11" x14ac:dyDescent="0.3">
      <c r="F530" s="29"/>
      <c r="G530" s="29"/>
      <c r="H530" s="29"/>
      <c r="I530" s="29"/>
      <c r="J530" s="29"/>
      <c r="K530" s="29"/>
    </row>
    <row r="531" spans="6:11" x14ac:dyDescent="0.3">
      <c r="F531" s="29"/>
      <c r="G531" s="29"/>
      <c r="H531" s="29"/>
      <c r="I531" s="29"/>
      <c r="J531" s="29"/>
      <c r="K531" s="29"/>
    </row>
    <row r="532" spans="6:11" x14ac:dyDescent="0.3">
      <c r="F532" s="29"/>
      <c r="G532" s="29"/>
      <c r="H532" s="29"/>
      <c r="I532" s="29"/>
      <c r="J532" s="29"/>
      <c r="K532" s="29"/>
    </row>
    <row r="533" spans="6:11" x14ac:dyDescent="0.3">
      <c r="F533" s="29"/>
      <c r="G533" s="29"/>
      <c r="H533" s="29"/>
      <c r="I533" s="29"/>
      <c r="J533" s="29"/>
      <c r="K533" s="29"/>
    </row>
    <row r="534" spans="6:11" x14ac:dyDescent="0.3">
      <c r="F534" s="29"/>
      <c r="G534" s="29"/>
      <c r="H534" s="29"/>
      <c r="I534" s="29"/>
      <c r="J534" s="29"/>
      <c r="K534" s="29"/>
    </row>
    <row r="535" spans="6:11" x14ac:dyDescent="0.3">
      <c r="F535" s="29"/>
      <c r="G535" s="29"/>
      <c r="H535" s="29"/>
      <c r="I535" s="29"/>
      <c r="J535" s="29"/>
      <c r="K535" s="29"/>
    </row>
    <row r="536" spans="6:11" x14ac:dyDescent="0.3">
      <c r="F536" s="29"/>
      <c r="G536" s="29"/>
      <c r="H536" s="29"/>
      <c r="I536" s="29"/>
      <c r="J536" s="29"/>
      <c r="K536" s="29"/>
    </row>
    <row r="537" spans="6:11" x14ac:dyDescent="0.3">
      <c r="F537" s="29"/>
      <c r="G537" s="29"/>
      <c r="H537" s="29"/>
      <c r="I537" s="29"/>
      <c r="J537" s="29"/>
      <c r="K537" s="29"/>
    </row>
    <row r="538" spans="6:11" x14ac:dyDescent="0.3">
      <c r="F538" s="29"/>
      <c r="G538" s="29"/>
      <c r="H538" s="29"/>
      <c r="I538" s="29"/>
      <c r="J538" s="29"/>
      <c r="K538" s="29"/>
    </row>
    <row r="539" spans="6:11" x14ac:dyDescent="0.3">
      <c r="F539" s="29"/>
      <c r="G539" s="29"/>
      <c r="H539" s="29"/>
      <c r="I539" s="29"/>
      <c r="J539" s="29"/>
      <c r="K539" s="29"/>
    </row>
    <row r="540" spans="6:11" x14ac:dyDescent="0.3">
      <c r="F540" s="29"/>
      <c r="G540" s="29"/>
      <c r="H540" s="29"/>
      <c r="I540" s="29"/>
      <c r="J540" s="29"/>
      <c r="K540" s="29"/>
    </row>
    <row r="541" spans="6:11" x14ac:dyDescent="0.3">
      <c r="F541" s="29"/>
      <c r="G541" s="29"/>
      <c r="H541" s="29"/>
      <c r="I541" s="29"/>
      <c r="J541" s="29"/>
      <c r="K541" s="29"/>
    </row>
    <row r="542" spans="6:11" x14ac:dyDescent="0.3">
      <c r="F542" s="29"/>
      <c r="G542" s="29"/>
      <c r="H542" s="29"/>
      <c r="I542" s="29"/>
      <c r="J542" s="29"/>
      <c r="K542" s="29"/>
    </row>
    <row r="543" spans="6:11" x14ac:dyDescent="0.3">
      <c r="F543" s="29"/>
      <c r="G543" s="29"/>
      <c r="H543" s="29"/>
      <c r="I543" s="29"/>
      <c r="J543" s="29"/>
      <c r="K543" s="29"/>
    </row>
    <row r="544" spans="6:11" x14ac:dyDescent="0.3">
      <c r="F544" s="29"/>
      <c r="G544" s="29"/>
      <c r="H544" s="29"/>
      <c r="I544" s="29"/>
      <c r="J544" s="29"/>
      <c r="K544" s="29"/>
    </row>
    <row r="545" spans="6:11" x14ac:dyDescent="0.3">
      <c r="F545" s="29"/>
      <c r="G545" s="29"/>
      <c r="H545" s="29"/>
      <c r="I545" s="29"/>
      <c r="J545" s="29"/>
      <c r="K545" s="29"/>
    </row>
    <row r="546" spans="6:11" x14ac:dyDescent="0.3">
      <c r="F546" s="29"/>
      <c r="G546" s="29"/>
      <c r="H546" s="29"/>
      <c r="I546" s="29"/>
      <c r="J546" s="29"/>
      <c r="K546" s="29"/>
    </row>
    <row r="547" spans="6:11" x14ac:dyDescent="0.3">
      <c r="F547" s="29"/>
      <c r="G547" s="29"/>
      <c r="H547" s="29"/>
      <c r="I547" s="29"/>
      <c r="J547" s="29"/>
      <c r="K547" s="29"/>
    </row>
    <row r="548" spans="6:11" x14ac:dyDescent="0.3">
      <c r="F548" s="29"/>
      <c r="G548" s="29"/>
      <c r="H548" s="29"/>
      <c r="I548" s="29"/>
      <c r="J548" s="29"/>
      <c r="K548" s="29"/>
    </row>
    <row r="549" spans="6:11" x14ac:dyDescent="0.3">
      <c r="F549" s="29"/>
      <c r="G549" s="29"/>
      <c r="H549" s="29"/>
      <c r="I549" s="29"/>
      <c r="J549" s="29"/>
      <c r="K549" s="29"/>
    </row>
    <row r="550" spans="6:11" x14ac:dyDescent="0.3">
      <c r="F550" s="29"/>
      <c r="G550" s="29"/>
      <c r="H550" s="29"/>
      <c r="I550" s="29"/>
      <c r="J550" s="29"/>
      <c r="K550" s="29"/>
    </row>
    <row r="551" spans="6:11" x14ac:dyDescent="0.3">
      <c r="F551" s="29"/>
      <c r="G551" s="29"/>
      <c r="H551" s="29"/>
      <c r="I551" s="29"/>
      <c r="J551" s="29"/>
      <c r="K551" s="29"/>
    </row>
    <row r="552" spans="6:11" x14ac:dyDescent="0.3">
      <c r="F552" s="29"/>
      <c r="G552" s="29"/>
      <c r="H552" s="29"/>
      <c r="I552" s="29"/>
      <c r="J552" s="29"/>
      <c r="K552" s="29"/>
    </row>
    <row r="553" spans="6:11" x14ac:dyDescent="0.3">
      <c r="F553" s="29"/>
      <c r="G553" s="29"/>
      <c r="H553" s="29"/>
      <c r="I553" s="29"/>
      <c r="J553" s="29"/>
      <c r="K553" s="29"/>
    </row>
    <row r="554" spans="6:11" x14ac:dyDescent="0.3">
      <c r="F554" s="29"/>
      <c r="G554" s="29"/>
      <c r="H554" s="29"/>
      <c r="I554" s="29"/>
      <c r="J554" s="29"/>
      <c r="K554" s="29"/>
    </row>
    <row r="555" spans="6:11" x14ac:dyDescent="0.3">
      <c r="F555" s="29"/>
      <c r="G555" s="29"/>
      <c r="H555" s="29"/>
      <c r="I555" s="29"/>
      <c r="J555" s="29"/>
      <c r="K555" s="29"/>
    </row>
    <row r="556" spans="6:11" x14ac:dyDescent="0.3">
      <c r="F556" s="29"/>
      <c r="G556" s="29"/>
      <c r="H556" s="29"/>
      <c r="I556" s="29"/>
      <c r="J556" s="29"/>
      <c r="K556" s="29"/>
    </row>
    <row r="557" spans="6:11" x14ac:dyDescent="0.3">
      <c r="F557" s="29"/>
      <c r="G557" s="29"/>
      <c r="H557" s="29"/>
      <c r="I557" s="29"/>
      <c r="J557" s="29"/>
      <c r="K557" s="29"/>
    </row>
    <row r="558" spans="6:11" x14ac:dyDescent="0.3">
      <c r="F558" s="29"/>
      <c r="G558" s="29"/>
      <c r="H558" s="29"/>
      <c r="I558" s="29"/>
      <c r="J558" s="29"/>
      <c r="K558" s="29"/>
    </row>
    <row r="559" spans="6:11" x14ac:dyDescent="0.3">
      <c r="F559" s="29"/>
      <c r="G559" s="29"/>
      <c r="H559" s="29"/>
      <c r="I559" s="29"/>
      <c r="J559" s="29"/>
      <c r="K559" s="29"/>
    </row>
    <row r="560" spans="6:11" x14ac:dyDescent="0.3">
      <c r="F560" s="29"/>
      <c r="G560" s="29"/>
      <c r="H560" s="29"/>
      <c r="I560" s="29"/>
      <c r="J560" s="29"/>
      <c r="K560" s="29"/>
    </row>
    <row r="561" spans="6:11" x14ac:dyDescent="0.3">
      <c r="F561" s="29"/>
      <c r="G561" s="29"/>
      <c r="H561" s="29"/>
      <c r="I561" s="29"/>
      <c r="J561" s="29"/>
      <c r="K561" s="29"/>
    </row>
    <row r="562" spans="6:11" x14ac:dyDescent="0.3">
      <c r="F562" s="29"/>
      <c r="G562" s="29"/>
      <c r="H562" s="29"/>
      <c r="I562" s="29"/>
      <c r="J562" s="29"/>
      <c r="K562" s="29"/>
    </row>
    <row r="563" spans="6:11" x14ac:dyDescent="0.3">
      <c r="F563" s="29"/>
      <c r="G563" s="29"/>
      <c r="H563" s="29"/>
      <c r="I563" s="29"/>
      <c r="J563" s="29"/>
      <c r="K563" s="29"/>
    </row>
    <row r="564" spans="6:11" x14ac:dyDescent="0.3">
      <c r="F564" s="29"/>
      <c r="G564" s="29"/>
      <c r="H564" s="29"/>
      <c r="I564" s="29"/>
      <c r="J564" s="29"/>
      <c r="K564" s="29"/>
    </row>
    <row r="565" spans="6:11" x14ac:dyDescent="0.3">
      <c r="F565" s="29"/>
      <c r="G565" s="29"/>
      <c r="H565" s="29"/>
      <c r="I565" s="29"/>
      <c r="J565" s="29"/>
      <c r="K565" s="29"/>
    </row>
    <row r="566" spans="6:11" x14ac:dyDescent="0.3">
      <c r="F566" s="29"/>
      <c r="G566" s="29"/>
      <c r="H566" s="29"/>
      <c r="I566" s="29"/>
      <c r="J566" s="29"/>
      <c r="K566" s="29"/>
    </row>
    <row r="567" spans="6:11" x14ac:dyDescent="0.3">
      <c r="F567" s="29"/>
      <c r="G567" s="29"/>
      <c r="H567" s="29"/>
      <c r="I567" s="29"/>
      <c r="J567" s="29"/>
      <c r="K567" s="29"/>
    </row>
    <row r="568" spans="6:11" x14ac:dyDescent="0.3">
      <c r="F568" s="29"/>
      <c r="G568" s="29"/>
      <c r="H568" s="29"/>
      <c r="I568" s="29"/>
      <c r="J568" s="29"/>
      <c r="K568" s="29"/>
    </row>
    <row r="569" spans="6:11" x14ac:dyDescent="0.3">
      <c r="F569" s="29"/>
      <c r="G569" s="29"/>
      <c r="H569" s="29"/>
      <c r="I569" s="29"/>
      <c r="J569" s="29"/>
      <c r="K569" s="29"/>
    </row>
    <row r="570" spans="6:11" x14ac:dyDescent="0.3">
      <c r="F570" s="29"/>
      <c r="G570" s="29"/>
      <c r="H570" s="29"/>
      <c r="I570" s="29"/>
      <c r="J570" s="29"/>
      <c r="K570" s="29"/>
    </row>
    <row r="571" spans="6:11" x14ac:dyDescent="0.3">
      <c r="F571" s="29"/>
      <c r="G571" s="29"/>
      <c r="H571" s="29"/>
      <c r="I571" s="29"/>
      <c r="J571" s="29"/>
      <c r="K571" s="29"/>
    </row>
    <row r="572" spans="6:11" x14ac:dyDescent="0.3">
      <c r="F572" s="29"/>
      <c r="G572" s="29"/>
      <c r="H572" s="29"/>
      <c r="I572" s="29"/>
      <c r="J572" s="29"/>
      <c r="K572" s="29"/>
    </row>
    <row r="573" spans="6:11" x14ac:dyDescent="0.3">
      <c r="F573" s="29"/>
      <c r="G573" s="29"/>
      <c r="H573" s="29"/>
      <c r="I573" s="29"/>
      <c r="J573" s="29"/>
      <c r="K573" s="29"/>
    </row>
    <row r="574" spans="6:11" x14ac:dyDescent="0.3">
      <c r="F574" s="29"/>
      <c r="G574" s="29"/>
      <c r="H574" s="29"/>
      <c r="I574" s="29"/>
      <c r="J574" s="29"/>
      <c r="K574" s="29"/>
    </row>
    <row r="575" spans="6:11" x14ac:dyDescent="0.3">
      <c r="F575" s="29"/>
      <c r="G575" s="29"/>
      <c r="H575" s="29"/>
      <c r="I575" s="29"/>
      <c r="J575" s="29"/>
      <c r="K575" s="29"/>
    </row>
    <row r="576" spans="6:11" x14ac:dyDescent="0.3">
      <c r="F576" s="29"/>
      <c r="G576" s="29"/>
      <c r="H576" s="29"/>
      <c r="I576" s="29"/>
      <c r="J576" s="29"/>
      <c r="K576" s="29"/>
    </row>
    <row r="577" spans="6:11" x14ac:dyDescent="0.3">
      <c r="F577" s="29"/>
      <c r="G577" s="29"/>
      <c r="H577" s="29"/>
      <c r="I577" s="29"/>
      <c r="J577" s="29"/>
      <c r="K577" s="29"/>
    </row>
    <row r="578" spans="6:11" x14ac:dyDescent="0.3">
      <c r="F578" s="29"/>
      <c r="G578" s="29"/>
      <c r="H578" s="29"/>
      <c r="I578" s="29"/>
      <c r="J578" s="29"/>
      <c r="K578" s="29"/>
    </row>
    <row r="579" spans="6:11" x14ac:dyDescent="0.3">
      <c r="F579" s="29"/>
      <c r="G579" s="29"/>
      <c r="H579" s="29"/>
      <c r="I579" s="29"/>
      <c r="J579" s="29"/>
      <c r="K579" s="29"/>
    </row>
    <row r="580" spans="6:11" x14ac:dyDescent="0.3">
      <c r="F580" s="29"/>
      <c r="G580" s="29"/>
      <c r="H580" s="29"/>
      <c r="I580" s="29"/>
      <c r="J580" s="29"/>
      <c r="K580" s="29"/>
    </row>
    <row r="581" spans="6:11" x14ac:dyDescent="0.3">
      <c r="F581" s="29"/>
      <c r="G581" s="29"/>
      <c r="H581" s="29"/>
      <c r="I581" s="29"/>
      <c r="J581" s="29"/>
      <c r="K581" s="29"/>
    </row>
    <row r="582" spans="6:11" x14ac:dyDescent="0.3">
      <c r="F582" s="29"/>
      <c r="G582" s="29"/>
      <c r="H582" s="29"/>
      <c r="I582" s="29"/>
      <c r="J582" s="29"/>
      <c r="K582" s="29"/>
    </row>
    <row r="583" spans="6:11" x14ac:dyDescent="0.3">
      <c r="F583" s="29"/>
      <c r="G583" s="29"/>
      <c r="H583" s="29"/>
      <c r="I583" s="29"/>
      <c r="J583" s="29"/>
      <c r="K583" s="29"/>
    </row>
    <row r="584" spans="6:11" x14ac:dyDescent="0.3">
      <c r="F584" s="29"/>
      <c r="G584" s="29"/>
      <c r="H584" s="29"/>
      <c r="I584" s="29"/>
      <c r="J584" s="29"/>
      <c r="K584" s="29"/>
    </row>
    <row r="585" spans="6:11" x14ac:dyDescent="0.3">
      <c r="F585" s="29"/>
      <c r="G585" s="29"/>
      <c r="H585" s="29"/>
      <c r="I585" s="29"/>
      <c r="J585" s="29"/>
      <c r="K585" s="29"/>
    </row>
    <row r="586" spans="6:11" x14ac:dyDescent="0.3">
      <c r="F586" s="29"/>
      <c r="G586" s="29"/>
      <c r="H586" s="29"/>
      <c r="I586" s="29"/>
      <c r="J586" s="29"/>
      <c r="K586" s="29"/>
    </row>
    <row r="587" spans="6:11" x14ac:dyDescent="0.3">
      <c r="F587" s="29"/>
      <c r="G587" s="29"/>
      <c r="H587" s="29"/>
      <c r="I587" s="29"/>
      <c r="J587" s="29"/>
      <c r="K587" s="29"/>
    </row>
    <row r="588" spans="6:11" x14ac:dyDescent="0.3">
      <c r="F588" s="29"/>
      <c r="G588" s="29"/>
      <c r="H588" s="29"/>
      <c r="I588" s="29"/>
      <c r="J588" s="29"/>
      <c r="K588" s="29"/>
    </row>
    <row r="589" spans="6:11" x14ac:dyDescent="0.3">
      <c r="F589" s="29"/>
      <c r="G589" s="29"/>
      <c r="H589" s="29"/>
      <c r="I589" s="29"/>
      <c r="J589" s="29"/>
      <c r="K589" s="29"/>
    </row>
    <row r="590" spans="6:11" x14ac:dyDescent="0.3">
      <c r="F590" s="29"/>
      <c r="G590" s="29"/>
      <c r="H590" s="29"/>
      <c r="I590" s="29"/>
      <c r="J590" s="29"/>
      <c r="K590" s="29"/>
    </row>
    <row r="591" spans="6:11" x14ac:dyDescent="0.3">
      <c r="F591" s="29"/>
      <c r="G591" s="29"/>
      <c r="H591" s="29"/>
      <c r="I591" s="29"/>
      <c r="J591" s="29"/>
      <c r="K591" s="29"/>
    </row>
    <row r="592" spans="6:11" x14ac:dyDescent="0.3">
      <c r="F592" s="29"/>
      <c r="G592" s="29"/>
      <c r="H592" s="29"/>
      <c r="I592" s="29"/>
      <c r="J592" s="29"/>
      <c r="K592" s="29"/>
    </row>
    <row r="593" spans="6:11" x14ac:dyDescent="0.3">
      <c r="F593" s="29"/>
      <c r="G593" s="29"/>
      <c r="H593" s="29"/>
      <c r="I593" s="29"/>
      <c r="J593" s="29"/>
      <c r="K593" s="29"/>
    </row>
    <row r="594" spans="6:11" x14ac:dyDescent="0.3">
      <c r="F594" s="29"/>
      <c r="G594" s="29"/>
      <c r="H594" s="29"/>
      <c r="I594" s="29"/>
      <c r="J594" s="29"/>
      <c r="K594" s="29"/>
    </row>
    <row r="595" spans="6:11" x14ac:dyDescent="0.3">
      <c r="F595" s="29"/>
      <c r="G595" s="29"/>
      <c r="H595" s="29"/>
      <c r="I595" s="29"/>
      <c r="J595" s="29"/>
      <c r="K595" s="29"/>
    </row>
    <row r="596" spans="6:11" x14ac:dyDescent="0.3">
      <c r="F596" s="29"/>
      <c r="G596" s="29"/>
      <c r="H596" s="29"/>
      <c r="I596" s="29"/>
      <c r="J596" s="29"/>
      <c r="K596" s="29"/>
    </row>
    <row r="597" spans="6:11" x14ac:dyDescent="0.3">
      <c r="F597" s="29"/>
      <c r="G597" s="29"/>
      <c r="H597" s="29"/>
      <c r="I597" s="29"/>
      <c r="J597" s="29"/>
      <c r="K597" s="29"/>
    </row>
    <row r="598" spans="6:11" x14ac:dyDescent="0.3">
      <c r="F598" s="29"/>
      <c r="G598" s="29"/>
      <c r="H598" s="29"/>
      <c r="I598" s="29"/>
      <c r="J598" s="29"/>
      <c r="K598" s="29"/>
    </row>
    <row r="599" spans="6:11" x14ac:dyDescent="0.3">
      <c r="F599" s="29"/>
      <c r="G599" s="29"/>
      <c r="H599" s="29"/>
      <c r="I599" s="29"/>
      <c r="J599" s="29"/>
      <c r="K599" s="29"/>
    </row>
    <row r="600" spans="6:11" x14ac:dyDescent="0.3">
      <c r="F600" s="29"/>
      <c r="G600" s="29"/>
      <c r="H600" s="29"/>
      <c r="I600" s="29"/>
      <c r="J600" s="29"/>
      <c r="K600" s="29"/>
    </row>
    <row r="601" spans="6:11" x14ac:dyDescent="0.3">
      <c r="F601" s="29"/>
      <c r="G601" s="29"/>
      <c r="H601" s="29"/>
      <c r="I601" s="29"/>
      <c r="J601" s="29"/>
      <c r="K601" s="29"/>
    </row>
    <row r="602" spans="6:11" x14ac:dyDescent="0.3">
      <c r="F602" s="29"/>
      <c r="G602" s="29"/>
      <c r="H602" s="29"/>
      <c r="I602" s="29"/>
      <c r="J602" s="29"/>
      <c r="K602" s="29"/>
    </row>
    <row r="603" spans="6:11" x14ac:dyDescent="0.3">
      <c r="F603" s="29"/>
      <c r="G603" s="29"/>
      <c r="H603" s="29"/>
      <c r="I603" s="29"/>
      <c r="J603" s="29"/>
      <c r="K603" s="29"/>
    </row>
    <row r="604" spans="6:11" x14ac:dyDescent="0.3">
      <c r="F604" s="29"/>
      <c r="G604" s="29"/>
      <c r="H604" s="29"/>
      <c r="I604" s="29"/>
      <c r="J604" s="29"/>
      <c r="K604" s="29"/>
    </row>
    <row r="605" spans="6:11" x14ac:dyDescent="0.3">
      <c r="F605" s="29"/>
      <c r="G605" s="29"/>
      <c r="H605" s="29"/>
      <c r="I605" s="29"/>
      <c r="J605" s="29"/>
      <c r="K605" s="29"/>
    </row>
    <row r="606" spans="6:11" x14ac:dyDescent="0.3">
      <c r="F606" s="29"/>
      <c r="G606" s="29"/>
      <c r="H606" s="29"/>
      <c r="I606" s="29"/>
      <c r="J606" s="29"/>
      <c r="K606" s="29"/>
    </row>
    <row r="607" spans="6:11" x14ac:dyDescent="0.3">
      <c r="F607" s="29"/>
      <c r="G607" s="29"/>
      <c r="H607" s="29"/>
      <c r="I607" s="29"/>
      <c r="J607" s="29"/>
      <c r="K607" s="29"/>
    </row>
    <row r="608" spans="6:11" x14ac:dyDescent="0.3">
      <c r="F608" s="29"/>
      <c r="G608" s="29"/>
      <c r="H608" s="29"/>
      <c r="I608" s="29"/>
      <c r="J608" s="29"/>
      <c r="K608" s="29"/>
    </row>
    <row r="609" spans="6:11" x14ac:dyDescent="0.3">
      <c r="F609" s="29"/>
      <c r="G609" s="29"/>
      <c r="H609" s="29"/>
      <c r="I609" s="29"/>
      <c r="J609" s="29"/>
      <c r="K609" s="29"/>
    </row>
    <row r="610" spans="6:11" x14ac:dyDescent="0.3">
      <c r="F610" s="29"/>
      <c r="G610" s="29"/>
      <c r="H610" s="29"/>
      <c r="I610" s="29"/>
      <c r="J610" s="29"/>
      <c r="K610" s="29"/>
    </row>
    <row r="611" spans="6:11" x14ac:dyDescent="0.3">
      <c r="F611" s="29"/>
      <c r="G611" s="29"/>
      <c r="H611" s="29"/>
      <c r="I611" s="29"/>
      <c r="J611" s="29"/>
      <c r="K611" s="29"/>
    </row>
    <row r="612" spans="6:11" x14ac:dyDescent="0.3">
      <c r="F612" s="29"/>
      <c r="G612" s="29"/>
      <c r="H612" s="29"/>
      <c r="I612" s="29"/>
      <c r="J612" s="29"/>
      <c r="K612" s="29"/>
    </row>
    <row r="613" spans="6:11" x14ac:dyDescent="0.3">
      <c r="F613" s="29"/>
      <c r="G613" s="29"/>
      <c r="H613" s="29"/>
      <c r="I613" s="29"/>
      <c r="J613" s="29"/>
      <c r="K613" s="29"/>
    </row>
    <row r="614" spans="6:11" x14ac:dyDescent="0.3">
      <c r="F614" s="29"/>
      <c r="G614" s="29"/>
      <c r="H614" s="29"/>
      <c r="I614" s="29"/>
      <c r="J614" s="29"/>
      <c r="K614" s="29"/>
    </row>
    <row r="615" spans="6:11" x14ac:dyDescent="0.3">
      <c r="F615" s="29"/>
      <c r="G615" s="29"/>
      <c r="H615" s="29"/>
      <c r="I615" s="29"/>
      <c r="J615" s="29"/>
      <c r="K615" s="29"/>
    </row>
    <row r="616" spans="6:11" x14ac:dyDescent="0.3">
      <c r="F616" s="29"/>
      <c r="G616" s="29"/>
      <c r="H616" s="29"/>
      <c r="I616" s="29"/>
      <c r="J616" s="29"/>
      <c r="K616" s="29"/>
    </row>
    <row r="617" spans="6:11" x14ac:dyDescent="0.3">
      <c r="F617" s="29"/>
      <c r="G617" s="29"/>
      <c r="H617" s="29"/>
      <c r="I617" s="29"/>
      <c r="J617" s="29"/>
      <c r="K617" s="29"/>
    </row>
    <row r="618" spans="6:11" x14ac:dyDescent="0.3">
      <c r="F618" s="29"/>
      <c r="G618" s="29"/>
      <c r="H618" s="29"/>
      <c r="I618" s="29"/>
      <c r="J618" s="29"/>
      <c r="K618" s="29"/>
    </row>
    <row r="619" spans="6:11" x14ac:dyDescent="0.3">
      <c r="F619" s="29"/>
      <c r="G619" s="29"/>
      <c r="H619" s="29"/>
      <c r="I619" s="29"/>
      <c r="J619" s="29"/>
      <c r="K619" s="29"/>
    </row>
    <row r="620" spans="6:11" x14ac:dyDescent="0.3">
      <c r="F620" s="29"/>
      <c r="G620" s="29"/>
      <c r="H620" s="29"/>
      <c r="I620" s="29"/>
      <c r="J620" s="29"/>
      <c r="K620" s="29"/>
    </row>
    <row r="621" spans="6:11" x14ac:dyDescent="0.3">
      <c r="F621" s="29"/>
      <c r="G621" s="29"/>
      <c r="H621" s="29"/>
      <c r="I621" s="29"/>
      <c r="J621" s="29"/>
      <c r="K621" s="29"/>
    </row>
    <row r="622" spans="6:11" x14ac:dyDescent="0.3">
      <c r="F622" s="29"/>
      <c r="G622" s="29"/>
      <c r="H622" s="29"/>
      <c r="I622" s="29"/>
      <c r="J622" s="29"/>
      <c r="K622" s="29"/>
    </row>
    <row r="623" spans="6:11" x14ac:dyDescent="0.3">
      <c r="F623" s="29"/>
      <c r="G623" s="29"/>
      <c r="H623" s="29"/>
      <c r="I623" s="29"/>
      <c r="J623" s="29"/>
      <c r="K623" s="29"/>
    </row>
    <row r="624" spans="6:11" x14ac:dyDescent="0.3">
      <c r="F624" s="29"/>
      <c r="G624" s="29"/>
      <c r="H624" s="29"/>
      <c r="I624" s="29"/>
      <c r="J624" s="29"/>
      <c r="K624" s="29"/>
    </row>
    <row r="625" spans="6:11" x14ac:dyDescent="0.3">
      <c r="F625" s="29"/>
      <c r="G625" s="29"/>
      <c r="H625" s="29"/>
      <c r="I625" s="29"/>
      <c r="J625" s="29"/>
      <c r="K625" s="29"/>
    </row>
    <row r="626" spans="6:11" x14ac:dyDescent="0.3">
      <c r="F626" s="29"/>
      <c r="G626" s="29"/>
      <c r="H626" s="29"/>
      <c r="I626" s="29"/>
      <c r="J626" s="29"/>
      <c r="K626" s="29"/>
    </row>
    <row r="627" spans="6:11" x14ac:dyDescent="0.3">
      <c r="F627" s="29"/>
      <c r="G627" s="29"/>
      <c r="H627" s="29"/>
      <c r="I627" s="29"/>
      <c r="J627" s="29"/>
      <c r="K627" s="29"/>
    </row>
    <row r="628" spans="6:11" x14ac:dyDescent="0.3">
      <c r="F628" s="29"/>
      <c r="G628" s="29"/>
      <c r="H628" s="29"/>
      <c r="I628" s="29"/>
      <c r="J628" s="29"/>
      <c r="K628" s="29"/>
    </row>
    <row r="629" spans="6:11" x14ac:dyDescent="0.3">
      <c r="F629" s="29"/>
      <c r="G629" s="29"/>
      <c r="H629" s="29"/>
      <c r="I629" s="29"/>
      <c r="J629" s="29"/>
      <c r="K629" s="29"/>
    </row>
    <row r="630" spans="6:11" x14ac:dyDescent="0.3">
      <c r="F630" s="29"/>
      <c r="G630" s="29"/>
      <c r="H630" s="29"/>
      <c r="I630" s="29"/>
      <c r="J630" s="29"/>
      <c r="K630" s="29"/>
    </row>
    <row r="631" spans="6:11" x14ac:dyDescent="0.3">
      <c r="F631" s="29"/>
      <c r="G631" s="29"/>
      <c r="H631" s="29"/>
      <c r="I631" s="29"/>
      <c r="J631" s="29"/>
      <c r="K631" s="29"/>
    </row>
    <row r="632" spans="6:11" x14ac:dyDescent="0.3">
      <c r="F632" s="29"/>
      <c r="G632" s="29"/>
      <c r="H632" s="29"/>
      <c r="I632" s="29"/>
      <c r="J632" s="29"/>
      <c r="K632" s="29"/>
    </row>
    <row r="633" spans="6:11" x14ac:dyDescent="0.3">
      <c r="F633" s="29"/>
      <c r="G633" s="29"/>
      <c r="H633" s="29"/>
      <c r="I633" s="29"/>
      <c r="J633" s="29"/>
      <c r="K633" s="29"/>
    </row>
    <row r="634" spans="6:11" x14ac:dyDescent="0.3">
      <c r="F634" s="29"/>
      <c r="G634" s="29"/>
      <c r="H634" s="29"/>
      <c r="I634" s="29"/>
      <c r="J634" s="29"/>
      <c r="K634" s="29"/>
    </row>
    <row r="635" spans="6:11" x14ac:dyDescent="0.3">
      <c r="F635" s="29"/>
      <c r="G635" s="29"/>
      <c r="H635" s="29"/>
      <c r="I635" s="29"/>
      <c r="J635" s="29"/>
      <c r="K635" s="29"/>
    </row>
    <row r="636" spans="6:11" x14ac:dyDescent="0.3">
      <c r="F636" s="29"/>
      <c r="G636" s="29"/>
      <c r="H636" s="29"/>
      <c r="I636" s="29"/>
      <c r="J636" s="29"/>
      <c r="K636" s="29"/>
    </row>
    <row r="637" spans="6:11" x14ac:dyDescent="0.3">
      <c r="F637" s="29"/>
      <c r="G637" s="29"/>
      <c r="H637" s="29"/>
      <c r="I637" s="29"/>
      <c r="J637" s="29"/>
      <c r="K637" s="29"/>
    </row>
    <row r="638" spans="6:11" x14ac:dyDescent="0.3">
      <c r="F638" s="29"/>
      <c r="G638" s="29"/>
      <c r="H638" s="29"/>
      <c r="I638" s="29"/>
      <c r="J638" s="29"/>
      <c r="K638" s="29"/>
    </row>
    <row r="639" spans="6:11" x14ac:dyDescent="0.3">
      <c r="F639" s="29"/>
      <c r="G639" s="29"/>
      <c r="H639" s="29"/>
      <c r="I639" s="29"/>
      <c r="J639" s="29"/>
      <c r="K639" s="29"/>
    </row>
    <row r="640" spans="6:11" x14ac:dyDescent="0.3">
      <c r="F640" s="29"/>
      <c r="G640" s="29"/>
      <c r="H640" s="29"/>
      <c r="I640" s="29"/>
      <c r="J640" s="29"/>
      <c r="K640" s="29"/>
    </row>
    <row r="641" spans="6:11" x14ac:dyDescent="0.3">
      <c r="F641" s="29"/>
      <c r="G641" s="29"/>
      <c r="H641" s="29"/>
      <c r="I641" s="29"/>
      <c r="J641" s="29"/>
      <c r="K641" s="29"/>
    </row>
    <row r="642" spans="6:11" x14ac:dyDescent="0.3">
      <c r="F642" s="29"/>
      <c r="G642" s="29"/>
      <c r="H642" s="29"/>
      <c r="I642" s="29"/>
      <c r="J642" s="29"/>
      <c r="K642" s="29"/>
    </row>
    <row r="643" spans="6:11" x14ac:dyDescent="0.3">
      <c r="F643" s="29"/>
      <c r="G643" s="29"/>
      <c r="H643" s="29"/>
      <c r="I643" s="29"/>
      <c r="J643" s="29"/>
      <c r="K643" s="29"/>
    </row>
    <row r="644" spans="6:11" x14ac:dyDescent="0.3">
      <c r="F644" s="29"/>
      <c r="G644" s="29"/>
      <c r="H644" s="29"/>
      <c r="I644" s="29"/>
      <c r="J644" s="29"/>
      <c r="K644" s="29"/>
    </row>
    <row r="645" spans="6:11" x14ac:dyDescent="0.3">
      <c r="F645" s="29"/>
      <c r="G645" s="29"/>
      <c r="H645" s="29"/>
      <c r="I645" s="29"/>
      <c r="J645" s="29"/>
      <c r="K645" s="29"/>
    </row>
    <row r="646" spans="6:11" x14ac:dyDescent="0.3">
      <c r="F646" s="29"/>
      <c r="G646" s="29"/>
      <c r="H646" s="29"/>
      <c r="I646" s="29"/>
      <c r="J646" s="29"/>
      <c r="K646" s="29"/>
    </row>
    <row r="647" spans="6:11" x14ac:dyDescent="0.3">
      <c r="F647" s="29"/>
      <c r="G647" s="29"/>
      <c r="H647" s="29"/>
      <c r="I647" s="29"/>
      <c r="J647" s="29"/>
      <c r="K647" s="29"/>
    </row>
    <row r="648" spans="6:11" x14ac:dyDescent="0.3">
      <c r="F648" s="29"/>
      <c r="G648" s="29"/>
      <c r="H648" s="29"/>
      <c r="I648" s="29"/>
      <c r="J648" s="29"/>
      <c r="K648" s="29"/>
    </row>
    <row r="649" spans="6:11" x14ac:dyDescent="0.3">
      <c r="F649" s="29"/>
      <c r="G649" s="29"/>
      <c r="H649" s="29"/>
      <c r="I649" s="29"/>
      <c r="J649" s="29"/>
      <c r="K649" s="29"/>
    </row>
    <row r="650" spans="6:11" x14ac:dyDescent="0.3">
      <c r="F650" s="29"/>
      <c r="G650" s="29"/>
      <c r="H650" s="29"/>
      <c r="I650" s="29"/>
      <c r="J650" s="29"/>
      <c r="K650" s="29"/>
    </row>
    <row r="651" spans="6:11" x14ac:dyDescent="0.3">
      <c r="F651" s="29"/>
      <c r="G651" s="29"/>
      <c r="H651" s="29"/>
      <c r="I651" s="29"/>
      <c r="J651" s="29"/>
      <c r="K651" s="29"/>
    </row>
    <row r="652" spans="6:11" x14ac:dyDescent="0.3">
      <c r="F652" s="29"/>
      <c r="G652" s="29"/>
      <c r="H652" s="29"/>
      <c r="I652" s="29"/>
      <c r="J652" s="29"/>
      <c r="K652" s="29"/>
    </row>
    <row r="653" spans="6:11" x14ac:dyDescent="0.3">
      <c r="F653" s="29"/>
      <c r="G653" s="29"/>
      <c r="H653" s="29"/>
      <c r="I653" s="29"/>
      <c r="J653" s="29"/>
      <c r="K653" s="29"/>
    </row>
    <row r="654" spans="6:11" x14ac:dyDescent="0.3">
      <c r="F654" s="29"/>
      <c r="G654" s="29"/>
      <c r="H654" s="29"/>
      <c r="I654" s="29"/>
      <c r="J654" s="29"/>
      <c r="K654" s="29"/>
    </row>
    <row r="655" spans="6:11" x14ac:dyDescent="0.3">
      <c r="F655" s="29"/>
      <c r="G655" s="29"/>
      <c r="H655" s="29"/>
      <c r="I655" s="29"/>
      <c r="J655" s="29"/>
      <c r="K655" s="29"/>
    </row>
    <row r="656" spans="6:11" x14ac:dyDescent="0.3">
      <c r="F656" s="29"/>
      <c r="G656" s="29"/>
      <c r="H656" s="29"/>
      <c r="I656" s="29"/>
      <c r="J656" s="29"/>
      <c r="K656" s="29"/>
    </row>
    <row r="657" spans="6:11" x14ac:dyDescent="0.3">
      <c r="F657" s="29"/>
      <c r="G657" s="29"/>
      <c r="H657" s="29"/>
      <c r="I657" s="29"/>
      <c r="J657" s="29"/>
      <c r="K657" s="29"/>
    </row>
    <row r="658" spans="6:11" x14ac:dyDescent="0.3">
      <c r="F658" s="29"/>
      <c r="G658" s="29"/>
      <c r="H658" s="29"/>
      <c r="I658" s="29"/>
      <c r="J658" s="29"/>
      <c r="K658" s="29"/>
    </row>
    <row r="659" spans="6:11" x14ac:dyDescent="0.3">
      <c r="F659" s="29"/>
      <c r="G659" s="29"/>
      <c r="H659" s="29"/>
      <c r="I659" s="29"/>
      <c r="J659" s="29"/>
      <c r="K659" s="29"/>
    </row>
    <row r="660" spans="6:11" x14ac:dyDescent="0.3">
      <c r="F660" s="29"/>
      <c r="G660" s="29"/>
      <c r="H660" s="29"/>
      <c r="I660" s="29"/>
      <c r="J660" s="29"/>
      <c r="K660" s="29"/>
    </row>
    <row r="661" spans="6:11" x14ac:dyDescent="0.3">
      <c r="F661" s="29"/>
      <c r="G661" s="29"/>
      <c r="H661" s="29"/>
      <c r="I661" s="29"/>
      <c r="J661" s="29"/>
      <c r="K661" s="29"/>
    </row>
    <row r="662" spans="6:11" x14ac:dyDescent="0.3">
      <c r="F662" s="29"/>
      <c r="G662" s="29"/>
      <c r="H662" s="29"/>
      <c r="I662" s="29"/>
      <c r="J662" s="29"/>
      <c r="K662" s="29"/>
    </row>
    <row r="663" spans="6:11" x14ac:dyDescent="0.3">
      <c r="F663" s="29"/>
      <c r="G663" s="29"/>
      <c r="H663" s="29"/>
      <c r="I663" s="29"/>
      <c r="J663" s="29"/>
      <c r="K663" s="29"/>
    </row>
    <row r="664" spans="6:11" x14ac:dyDescent="0.3">
      <c r="F664" s="29"/>
      <c r="G664" s="29"/>
      <c r="H664" s="29"/>
      <c r="I664" s="29"/>
      <c r="J664" s="29"/>
      <c r="K664" s="29"/>
    </row>
    <row r="665" spans="6:11" x14ac:dyDescent="0.3">
      <c r="F665" s="29"/>
      <c r="G665" s="29"/>
      <c r="H665" s="29"/>
      <c r="I665" s="29"/>
      <c r="J665" s="29"/>
      <c r="K665" s="29"/>
    </row>
    <row r="666" spans="6:11" x14ac:dyDescent="0.3">
      <c r="F666" s="29"/>
      <c r="G666" s="29"/>
      <c r="H666" s="29"/>
      <c r="I666" s="29"/>
      <c r="J666" s="29"/>
      <c r="K666" s="29"/>
    </row>
    <row r="667" spans="6:11" x14ac:dyDescent="0.3">
      <c r="F667" s="29"/>
      <c r="G667" s="29"/>
      <c r="H667" s="29"/>
      <c r="I667" s="29"/>
      <c r="J667" s="29"/>
      <c r="K667" s="29"/>
    </row>
    <row r="668" spans="6:11" x14ac:dyDescent="0.3">
      <c r="F668" s="29"/>
      <c r="G668" s="29"/>
      <c r="H668" s="29"/>
      <c r="I668" s="29"/>
      <c r="J668" s="29"/>
      <c r="K668" s="29"/>
    </row>
    <row r="669" spans="6:11" x14ac:dyDescent="0.3">
      <c r="F669" s="29"/>
      <c r="G669" s="29"/>
      <c r="H669" s="29"/>
      <c r="I669" s="29"/>
      <c r="J669" s="29"/>
      <c r="K669" s="29"/>
    </row>
    <row r="670" spans="6:11" x14ac:dyDescent="0.3">
      <c r="F670" s="29"/>
      <c r="G670" s="29"/>
      <c r="H670" s="29"/>
      <c r="I670" s="29"/>
      <c r="J670" s="29"/>
      <c r="K670" s="29"/>
    </row>
    <row r="671" spans="6:11" x14ac:dyDescent="0.3">
      <c r="F671" s="29"/>
      <c r="G671" s="29"/>
      <c r="H671" s="29"/>
      <c r="I671" s="29"/>
      <c r="J671" s="29"/>
      <c r="K671" s="29"/>
    </row>
    <row r="672" spans="6:11" x14ac:dyDescent="0.3">
      <c r="F672" s="29"/>
      <c r="G672" s="29"/>
      <c r="H672" s="29"/>
      <c r="I672" s="29"/>
      <c r="J672" s="29"/>
      <c r="K672" s="29"/>
    </row>
    <row r="673" spans="6:11" x14ac:dyDescent="0.3">
      <c r="F673" s="29"/>
      <c r="G673" s="29"/>
      <c r="H673" s="29"/>
      <c r="I673" s="29"/>
      <c r="J673" s="29"/>
      <c r="K673" s="29"/>
    </row>
    <row r="674" spans="6:11" x14ac:dyDescent="0.3">
      <c r="F674" s="29"/>
      <c r="G674" s="29"/>
      <c r="H674" s="29"/>
      <c r="I674" s="29"/>
      <c r="J674" s="29"/>
      <c r="K674" s="29"/>
    </row>
    <row r="675" spans="6:11" x14ac:dyDescent="0.3">
      <c r="F675" s="29"/>
      <c r="G675" s="29"/>
      <c r="H675" s="29"/>
      <c r="I675" s="29"/>
      <c r="J675" s="29"/>
      <c r="K675" s="29"/>
    </row>
    <row r="676" spans="6:11" x14ac:dyDescent="0.3">
      <c r="F676" s="29"/>
      <c r="G676" s="29"/>
      <c r="H676" s="29"/>
      <c r="I676" s="29"/>
      <c r="J676" s="29"/>
      <c r="K676" s="29"/>
    </row>
    <row r="677" spans="6:11" x14ac:dyDescent="0.3">
      <c r="F677" s="29"/>
      <c r="G677" s="29"/>
      <c r="H677" s="29"/>
      <c r="I677" s="29"/>
      <c r="J677" s="29"/>
      <c r="K677" s="29"/>
    </row>
    <row r="678" spans="6:11" x14ac:dyDescent="0.3">
      <c r="F678" s="29"/>
      <c r="G678" s="29"/>
      <c r="H678" s="29"/>
      <c r="I678" s="29"/>
      <c r="J678" s="29"/>
      <c r="K678" s="29"/>
    </row>
    <row r="679" spans="6:11" x14ac:dyDescent="0.3">
      <c r="F679" s="29"/>
      <c r="G679" s="29"/>
      <c r="H679" s="29"/>
      <c r="I679" s="29"/>
      <c r="J679" s="29"/>
      <c r="K679" s="29"/>
    </row>
    <row r="680" spans="6:11" x14ac:dyDescent="0.3">
      <c r="F680" s="29"/>
      <c r="G680" s="29"/>
      <c r="H680" s="29"/>
      <c r="I680" s="29"/>
      <c r="J680" s="29"/>
      <c r="K680" s="29"/>
    </row>
    <row r="681" spans="6:11" x14ac:dyDescent="0.3">
      <c r="F681" s="29"/>
      <c r="G681" s="29"/>
      <c r="H681" s="29"/>
      <c r="I681" s="29"/>
      <c r="J681" s="29"/>
      <c r="K681" s="29"/>
    </row>
    <row r="682" spans="6:11" x14ac:dyDescent="0.3">
      <c r="F682" s="29"/>
      <c r="G682" s="29"/>
      <c r="H682" s="29"/>
      <c r="I682" s="29"/>
      <c r="J682" s="29"/>
      <c r="K682" s="29"/>
    </row>
    <row r="683" spans="6:11" x14ac:dyDescent="0.3">
      <c r="F683" s="29"/>
      <c r="G683" s="29"/>
      <c r="H683" s="29"/>
      <c r="I683" s="29"/>
      <c r="J683" s="29"/>
      <c r="K683" s="29"/>
    </row>
    <row r="684" spans="6:11" x14ac:dyDescent="0.3">
      <c r="F684" s="29"/>
      <c r="G684" s="29"/>
      <c r="H684" s="29"/>
      <c r="I684" s="29"/>
      <c r="J684" s="29"/>
      <c r="K684" s="29"/>
    </row>
    <row r="685" spans="6:11" x14ac:dyDescent="0.3">
      <c r="F685" s="29"/>
      <c r="G685" s="29"/>
      <c r="H685" s="29"/>
      <c r="I685" s="29"/>
      <c r="J685" s="29"/>
      <c r="K685" s="29"/>
    </row>
    <row r="686" spans="6:11" x14ac:dyDescent="0.3">
      <c r="F686" s="29"/>
      <c r="G686" s="29"/>
      <c r="H686" s="29"/>
      <c r="I686" s="29"/>
      <c r="J686" s="29"/>
      <c r="K686" s="29"/>
    </row>
    <row r="687" spans="6:11" x14ac:dyDescent="0.3">
      <c r="F687" s="29"/>
      <c r="G687" s="29"/>
      <c r="H687" s="29"/>
      <c r="I687" s="29"/>
      <c r="J687" s="29"/>
      <c r="K687" s="29"/>
    </row>
    <row r="688" spans="6:11" x14ac:dyDescent="0.3">
      <c r="F688" s="29"/>
      <c r="G688" s="29"/>
      <c r="H688" s="29"/>
      <c r="I688" s="29"/>
      <c r="J688" s="29"/>
      <c r="K688" s="29"/>
    </row>
    <row r="689" spans="6:11" x14ac:dyDescent="0.3">
      <c r="F689" s="29"/>
      <c r="G689" s="29"/>
      <c r="H689" s="29"/>
      <c r="I689" s="29"/>
      <c r="J689" s="29"/>
      <c r="K689" s="29"/>
    </row>
    <row r="690" spans="6:11" x14ac:dyDescent="0.3">
      <c r="F690" s="29"/>
      <c r="G690" s="29"/>
      <c r="H690" s="29"/>
      <c r="I690" s="29"/>
      <c r="J690" s="29"/>
      <c r="K690" s="29"/>
    </row>
    <row r="691" spans="6:11" x14ac:dyDescent="0.3">
      <c r="F691" s="29"/>
      <c r="G691" s="29"/>
      <c r="H691" s="29"/>
      <c r="I691" s="29"/>
      <c r="J691" s="29"/>
      <c r="K691" s="29"/>
    </row>
    <row r="692" spans="6:11" x14ac:dyDescent="0.3">
      <c r="F692" s="29"/>
      <c r="G692" s="29"/>
      <c r="H692" s="29"/>
      <c r="I692" s="29"/>
      <c r="J692" s="29"/>
      <c r="K692" s="29"/>
    </row>
    <row r="693" spans="6:11" x14ac:dyDescent="0.3">
      <c r="F693" s="29"/>
      <c r="G693" s="29"/>
      <c r="H693" s="29"/>
      <c r="I693" s="29"/>
      <c r="J693" s="29"/>
      <c r="K693" s="29"/>
    </row>
    <row r="694" spans="6:11" x14ac:dyDescent="0.3">
      <c r="F694" s="29"/>
      <c r="G694" s="29"/>
      <c r="H694" s="29"/>
      <c r="I694" s="29"/>
      <c r="J694" s="29"/>
      <c r="K694" s="29"/>
    </row>
    <row r="695" spans="6:11" x14ac:dyDescent="0.3">
      <c r="F695" s="29"/>
      <c r="G695" s="29"/>
      <c r="H695" s="29"/>
      <c r="I695" s="29"/>
      <c r="J695" s="29"/>
      <c r="K695" s="29"/>
    </row>
    <row r="696" spans="6:11" x14ac:dyDescent="0.3">
      <c r="F696" s="29"/>
      <c r="G696" s="29"/>
      <c r="H696" s="29"/>
      <c r="I696" s="29"/>
      <c r="J696" s="29"/>
      <c r="K696" s="29"/>
    </row>
    <row r="697" spans="6:11" x14ac:dyDescent="0.3">
      <c r="F697" s="29"/>
      <c r="G697" s="29"/>
      <c r="H697" s="29"/>
      <c r="I697" s="29"/>
      <c r="J697" s="29"/>
      <c r="K697" s="29"/>
    </row>
    <row r="698" spans="6:11" x14ac:dyDescent="0.3">
      <c r="F698" s="29"/>
      <c r="G698" s="29"/>
      <c r="H698" s="29"/>
      <c r="I698" s="29"/>
      <c r="J698" s="29"/>
      <c r="K698" s="29"/>
    </row>
    <row r="699" spans="6:11" x14ac:dyDescent="0.3">
      <c r="F699" s="29"/>
      <c r="G699" s="29"/>
      <c r="H699" s="29"/>
      <c r="I699" s="29"/>
      <c r="J699" s="29"/>
      <c r="K699" s="29"/>
    </row>
    <row r="700" spans="6:11" x14ac:dyDescent="0.3">
      <c r="F700" s="29"/>
      <c r="G700" s="29"/>
      <c r="H700" s="29"/>
      <c r="I700" s="29"/>
      <c r="J700" s="29"/>
      <c r="K700" s="29"/>
    </row>
    <row r="701" spans="6:11" x14ac:dyDescent="0.3">
      <c r="F701" s="29"/>
      <c r="G701" s="29"/>
      <c r="H701" s="29"/>
      <c r="I701" s="29"/>
      <c r="J701" s="29"/>
      <c r="K701" s="29"/>
    </row>
    <row r="702" spans="6:11" x14ac:dyDescent="0.3">
      <c r="F702" s="29"/>
      <c r="G702" s="29"/>
      <c r="H702" s="29"/>
      <c r="I702" s="29"/>
      <c r="J702" s="29"/>
      <c r="K702" s="29"/>
    </row>
    <row r="703" spans="6:11" x14ac:dyDescent="0.3">
      <c r="F703" s="29"/>
      <c r="G703" s="29"/>
      <c r="H703" s="29"/>
      <c r="I703" s="29"/>
      <c r="J703" s="29"/>
      <c r="K703" s="29"/>
    </row>
    <row r="704" spans="6:11" x14ac:dyDescent="0.3">
      <c r="F704" s="29"/>
      <c r="G704" s="29"/>
      <c r="H704" s="29"/>
      <c r="I704" s="29"/>
      <c r="J704" s="29"/>
      <c r="K704" s="29"/>
    </row>
    <row r="705" spans="6:11" x14ac:dyDescent="0.3">
      <c r="F705" s="29"/>
      <c r="G705" s="29"/>
      <c r="H705" s="29"/>
      <c r="I705" s="29"/>
      <c r="J705" s="29"/>
      <c r="K705" s="29"/>
    </row>
    <row r="706" spans="6:11" x14ac:dyDescent="0.3">
      <c r="F706" s="29"/>
      <c r="G706" s="29"/>
      <c r="H706" s="29"/>
      <c r="I706" s="29"/>
      <c r="J706" s="29"/>
      <c r="K706" s="29"/>
    </row>
    <row r="707" spans="6:11" x14ac:dyDescent="0.3">
      <c r="F707" s="29"/>
      <c r="G707" s="29"/>
      <c r="H707" s="29"/>
      <c r="I707" s="29"/>
      <c r="J707" s="29"/>
      <c r="K707" s="29"/>
    </row>
    <row r="708" spans="6:11" x14ac:dyDescent="0.3">
      <c r="F708" s="29"/>
      <c r="G708" s="29"/>
      <c r="H708" s="29"/>
      <c r="I708" s="29"/>
      <c r="J708" s="29"/>
      <c r="K708" s="29"/>
    </row>
    <row r="709" spans="6:11" x14ac:dyDescent="0.3">
      <c r="F709" s="29"/>
      <c r="G709" s="29"/>
      <c r="H709" s="29"/>
      <c r="I709" s="29"/>
      <c r="J709" s="29"/>
      <c r="K709" s="29"/>
    </row>
    <row r="710" spans="6:11" x14ac:dyDescent="0.3">
      <c r="F710" s="29"/>
      <c r="G710" s="29"/>
      <c r="H710" s="29"/>
      <c r="I710" s="29"/>
      <c r="J710" s="29"/>
      <c r="K710" s="29"/>
    </row>
    <row r="711" spans="6:11" x14ac:dyDescent="0.3">
      <c r="F711" s="29"/>
      <c r="G711" s="29"/>
      <c r="H711" s="29"/>
      <c r="I711" s="29"/>
      <c r="J711" s="29"/>
      <c r="K711" s="29"/>
    </row>
    <row r="712" spans="6:11" x14ac:dyDescent="0.3">
      <c r="F712" s="29"/>
      <c r="G712" s="29"/>
      <c r="H712" s="29"/>
      <c r="I712" s="29"/>
      <c r="J712" s="29"/>
      <c r="K712" s="29"/>
    </row>
    <row r="713" spans="6:11" x14ac:dyDescent="0.3">
      <c r="F713" s="29"/>
      <c r="G713" s="29"/>
      <c r="H713" s="29"/>
      <c r="I713" s="29"/>
      <c r="J713" s="29"/>
      <c r="K713" s="29"/>
    </row>
    <row r="714" spans="6:11" x14ac:dyDescent="0.3">
      <c r="F714" s="29"/>
      <c r="G714" s="29"/>
      <c r="H714" s="29"/>
      <c r="I714" s="29"/>
      <c r="J714" s="29"/>
      <c r="K714" s="29"/>
    </row>
    <row r="715" spans="6:11" x14ac:dyDescent="0.3">
      <c r="F715" s="29"/>
      <c r="G715" s="29"/>
      <c r="H715" s="29"/>
      <c r="I715" s="29"/>
      <c r="J715" s="29"/>
      <c r="K715" s="29"/>
    </row>
    <row r="716" spans="6:11" x14ac:dyDescent="0.3">
      <c r="F716" s="29"/>
      <c r="G716" s="29"/>
      <c r="H716" s="29"/>
      <c r="I716" s="29"/>
      <c r="J716" s="29"/>
      <c r="K716" s="29"/>
    </row>
    <row r="717" spans="6:11" x14ac:dyDescent="0.3">
      <c r="F717" s="29"/>
      <c r="G717" s="29"/>
      <c r="H717" s="29"/>
      <c r="I717" s="29"/>
      <c r="J717" s="29"/>
      <c r="K717" s="29"/>
    </row>
    <row r="718" spans="6:11" x14ac:dyDescent="0.3">
      <c r="F718" s="29"/>
      <c r="G718" s="29"/>
      <c r="H718" s="29"/>
      <c r="I718" s="29"/>
      <c r="J718" s="29"/>
      <c r="K718" s="29"/>
    </row>
    <row r="719" spans="6:11" x14ac:dyDescent="0.3">
      <c r="F719" s="29"/>
      <c r="G719" s="29"/>
      <c r="H719" s="29"/>
      <c r="I719" s="29"/>
      <c r="J719" s="29"/>
      <c r="K719" s="29"/>
    </row>
    <row r="720" spans="6:11" x14ac:dyDescent="0.3">
      <c r="F720" s="29"/>
      <c r="G720" s="29"/>
      <c r="H720" s="29"/>
      <c r="I720" s="29"/>
      <c r="J720" s="29"/>
      <c r="K720" s="29"/>
    </row>
    <row r="721" spans="6:11" x14ac:dyDescent="0.3">
      <c r="F721" s="29"/>
      <c r="G721" s="29"/>
      <c r="H721" s="29"/>
      <c r="I721" s="29"/>
      <c r="J721" s="29"/>
      <c r="K721" s="29"/>
    </row>
    <row r="722" spans="6:11" x14ac:dyDescent="0.3">
      <c r="F722" s="29"/>
      <c r="G722" s="29"/>
      <c r="H722" s="29"/>
      <c r="I722" s="29"/>
      <c r="J722" s="29"/>
      <c r="K722" s="29"/>
    </row>
    <row r="723" spans="6:11" x14ac:dyDescent="0.3">
      <c r="F723" s="29"/>
      <c r="G723" s="29"/>
      <c r="H723" s="29"/>
      <c r="I723" s="29"/>
      <c r="J723" s="29"/>
      <c r="K723" s="29"/>
    </row>
    <row r="724" spans="6:11" x14ac:dyDescent="0.3">
      <c r="F724" s="29"/>
      <c r="G724" s="29"/>
      <c r="H724" s="29"/>
      <c r="I724" s="29"/>
      <c r="J724" s="29"/>
      <c r="K724" s="29"/>
    </row>
    <row r="725" spans="6:11" x14ac:dyDescent="0.3">
      <c r="F725" s="29"/>
      <c r="G725" s="29"/>
      <c r="H725" s="29"/>
      <c r="I725" s="29"/>
      <c r="J725" s="29"/>
      <c r="K725" s="29"/>
    </row>
    <row r="726" spans="6:11" x14ac:dyDescent="0.3">
      <c r="F726" s="29"/>
      <c r="G726" s="29"/>
      <c r="H726" s="29"/>
      <c r="I726" s="29"/>
      <c r="J726" s="29"/>
      <c r="K726" s="29"/>
    </row>
    <row r="727" spans="6:11" x14ac:dyDescent="0.3">
      <c r="F727" s="29"/>
      <c r="G727" s="29"/>
      <c r="H727" s="29"/>
      <c r="I727" s="29"/>
      <c r="J727" s="29"/>
      <c r="K727" s="29"/>
    </row>
    <row r="728" spans="6:11" x14ac:dyDescent="0.3">
      <c r="F728" s="29"/>
      <c r="G728" s="29"/>
      <c r="H728" s="29"/>
      <c r="I728" s="29"/>
      <c r="J728" s="29"/>
      <c r="K728" s="29"/>
    </row>
    <row r="729" spans="6:11" x14ac:dyDescent="0.3">
      <c r="F729" s="29"/>
      <c r="G729" s="29"/>
      <c r="H729" s="29"/>
      <c r="I729" s="29"/>
      <c r="J729" s="29"/>
      <c r="K729" s="29"/>
    </row>
    <row r="730" spans="6:11" x14ac:dyDescent="0.3">
      <c r="F730" s="29"/>
      <c r="G730" s="29"/>
      <c r="H730" s="29"/>
      <c r="I730" s="29"/>
      <c r="J730" s="29"/>
      <c r="K730" s="29"/>
    </row>
    <row r="731" spans="6:11" x14ac:dyDescent="0.3">
      <c r="F731" s="29"/>
      <c r="G731" s="29"/>
      <c r="H731" s="29"/>
      <c r="I731" s="29"/>
      <c r="J731" s="29"/>
      <c r="K731" s="29"/>
    </row>
    <row r="732" spans="6:11" x14ac:dyDescent="0.3">
      <c r="F732" s="29"/>
      <c r="G732" s="29"/>
      <c r="H732" s="29"/>
      <c r="I732" s="29"/>
      <c r="J732" s="29"/>
      <c r="K732" s="29"/>
    </row>
    <row r="733" spans="6:11" x14ac:dyDescent="0.3">
      <c r="F733" s="29"/>
      <c r="G733" s="29"/>
      <c r="H733" s="29"/>
      <c r="I733" s="29"/>
      <c r="J733" s="29"/>
      <c r="K733" s="29"/>
    </row>
    <row r="734" spans="6:11" x14ac:dyDescent="0.3">
      <c r="F734" s="29"/>
      <c r="G734" s="29"/>
      <c r="H734" s="29"/>
      <c r="I734" s="29"/>
      <c r="J734" s="29"/>
      <c r="K734" s="29"/>
    </row>
    <row r="735" spans="6:11" x14ac:dyDescent="0.3">
      <c r="F735" s="29"/>
      <c r="G735" s="29"/>
      <c r="H735" s="29"/>
      <c r="I735" s="29"/>
      <c r="J735" s="29"/>
      <c r="K735" s="29"/>
    </row>
    <row r="736" spans="6:11" x14ac:dyDescent="0.3">
      <c r="F736" s="29"/>
      <c r="G736" s="29"/>
      <c r="H736" s="29"/>
      <c r="I736" s="29"/>
      <c r="J736" s="29"/>
      <c r="K736" s="29"/>
    </row>
    <row r="737" spans="6:11" x14ac:dyDescent="0.3">
      <c r="F737" s="29"/>
      <c r="G737" s="29"/>
      <c r="H737" s="29"/>
      <c r="I737" s="29"/>
      <c r="J737" s="29"/>
      <c r="K737" s="29"/>
    </row>
    <row r="738" spans="6:11" x14ac:dyDescent="0.3">
      <c r="F738" s="29"/>
      <c r="G738" s="29"/>
      <c r="H738" s="29"/>
      <c r="I738" s="29"/>
      <c r="J738" s="29"/>
      <c r="K738" s="29"/>
    </row>
    <row r="739" spans="6:11" x14ac:dyDescent="0.3">
      <c r="F739" s="29"/>
      <c r="G739" s="29"/>
      <c r="H739" s="29"/>
      <c r="I739" s="29"/>
      <c r="J739" s="29"/>
      <c r="K739" s="29"/>
    </row>
    <row r="740" spans="6:11" x14ac:dyDescent="0.3">
      <c r="F740" s="29"/>
      <c r="G740" s="29"/>
      <c r="H740" s="29"/>
      <c r="I740" s="29"/>
      <c r="J740" s="29"/>
      <c r="K740" s="29"/>
    </row>
    <row r="741" spans="6:11" x14ac:dyDescent="0.3">
      <c r="F741" s="29"/>
      <c r="G741" s="29"/>
      <c r="H741" s="29"/>
      <c r="I741" s="29"/>
      <c r="J741" s="29"/>
      <c r="K741" s="29"/>
    </row>
    <row r="742" spans="6:11" x14ac:dyDescent="0.3">
      <c r="F742" s="29"/>
      <c r="G742" s="29"/>
      <c r="H742" s="29"/>
      <c r="I742" s="29"/>
      <c r="J742" s="29"/>
      <c r="K742" s="29"/>
    </row>
    <row r="743" spans="6:11" x14ac:dyDescent="0.3">
      <c r="F743" s="29"/>
      <c r="G743" s="29"/>
      <c r="H743" s="29"/>
      <c r="I743" s="29"/>
      <c r="J743" s="29"/>
      <c r="K743" s="29"/>
    </row>
    <row r="744" spans="6:11" x14ac:dyDescent="0.3">
      <c r="F744" s="29"/>
      <c r="G744" s="29"/>
      <c r="H744" s="29"/>
      <c r="I744" s="29"/>
      <c r="J744" s="29"/>
      <c r="K744" s="29"/>
    </row>
    <row r="745" spans="6:11" x14ac:dyDescent="0.3">
      <c r="F745" s="29"/>
      <c r="G745" s="29"/>
      <c r="H745" s="29"/>
      <c r="I745" s="29"/>
      <c r="J745" s="29"/>
      <c r="K745" s="29"/>
    </row>
    <row r="746" spans="6:11" x14ac:dyDescent="0.3">
      <c r="F746" s="29"/>
      <c r="G746" s="29"/>
      <c r="H746" s="29"/>
      <c r="I746" s="29"/>
      <c r="J746" s="29"/>
      <c r="K746" s="29"/>
    </row>
    <row r="747" spans="6:11" x14ac:dyDescent="0.3">
      <c r="F747" s="29"/>
      <c r="G747" s="29"/>
      <c r="H747" s="29"/>
      <c r="I747" s="29"/>
      <c r="J747" s="29"/>
      <c r="K747" s="29"/>
    </row>
    <row r="748" spans="6:11" x14ac:dyDescent="0.3">
      <c r="F748" s="29"/>
      <c r="G748" s="29"/>
      <c r="H748" s="29"/>
      <c r="I748" s="29"/>
      <c r="J748" s="29"/>
      <c r="K748" s="29"/>
    </row>
    <row r="749" spans="6:11" x14ac:dyDescent="0.3">
      <c r="F749" s="29"/>
      <c r="G749" s="29"/>
      <c r="H749" s="29"/>
      <c r="I749" s="29"/>
      <c r="J749" s="29"/>
      <c r="K749" s="29"/>
    </row>
    <row r="750" spans="6:11" x14ac:dyDescent="0.3">
      <c r="F750" s="29"/>
      <c r="G750" s="29"/>
      <c r="H750" s="29"/>
      <c r="I750" s="29"/>
      <c r="J750" s="29"/>
      <c r="K750" s="29"/>
    </row>
    <row r="751" spans="6:11" x14ac:dyDescent="0.3">
      <c r="F751" s="29"/>
      <c r="G751" s="29"/>
      <c r="H751" s="29"/>
      <c r="I751" s="29"/>
      <c r="J751" s="29"/>
      <c r="K751" s="29"/>
    </row>
    <row r="752" spans="6:11" x14ac:dyDescent="0.3">
      <c r="F752" s="29"/>
      <c r="G752" s="29"/>
      <c r="H752" s="29"/>
      <c r="I752" s="29"/>
      <c r="J752" s="29"/>
      <c r="K752" s="29"/>
    </row>
    <row r="753" spans="6:11" x14ac:dyDescent="0.3">
      <c r="F753" s="29"/>
      <c r="G753" s="29"/>
      <c r="H753" s="29"/>
      <c r="I753" s="29"/>
      <c r="J753" s="29"/>
      <c r="K753" s="29"/>
    </row>
    <row r="754" spans="6:11" x14ac:dyDescent="0.3">
      <c r="F754" s="29"/>
      <c r="G754" s="29"/>
      <c r="H754" s="29"/>
      <c r="I754" s="29"/>
      <c r="J754" s="29"/>
      <c r="K754" s="29"/>
    </row>
    <row r="755" spans="6:11" x14ac:dyDescent="0.3">
      <c r="F755" s="29"/>
      <c r="G755" s="29"/>
      <c r="H755" s="29"/>
      <c r="I755" s="29"/>
      <c r="J755" s="29"/>
      <c r="K755" s="29"/>
    </row>
    <row r="756" spans="6:11" x14ac:dyDescent="0.3">
      <c r="F756" s="29"/>
      <c r="G756" s="29"/>
      <c r="H756" s="29"/>
      <c r="I756" s="29"/>
      <c r="J756" s="29"/>
      <c r="K756" s="29"/>
    </row>
    <row r="757" spans="6:11" x14ac:dyDescent="0.3">
      <c r="F757" s="29"/>
      <c r="G757" s="29"/>
      <c r="H757" s="29"/>
      <c r="I757" s="29"/>
      <c r="J757" s="29"/>
      <c r="K757" s="29"/>
    </row>
    <row r="758" spans="6:11" x14ac:dyDescent="0.3">
      <c r="F758" s="29"/>
      <c r="G758" s="29"/>
      <c r="H758" s="29"/>
      <c r="I758" s="29"/>
      <c r="J758" s="29"/>
      <c r="K758" s="29"/>
    </row>
    <row r="759" spans="6:11" x14ac:dyDescent="0.3">
      <c r="F759" s="29"/>
      <c r="G759" s="29"/>
      <c r="H759" s="29"/>
      <c r="I759" s="29"/>
      <c r="J759" s="29"/>
      <c r="K759" s="29"/>
    </row>
    <row r="760" spans="6:11" x14ac:dyDescent="0.3">
      <c r="F760" s="29"/>
      <c r="G760" s="29"/>
      <c r="H760" s="29"/>
      <c r="I760" s="29"/>
      <c r="J760" s="29"/>
      <c r="K760" s="29"/>
    </row>
    <row r="761" spans="6:11" x14ac:dyDescent="0.3">
      <c r="F761" s="29"/>
      <c r="G761" s="29"/>
      <c r="H761" s="29"/>
      <c r="I761" s="29"/>
      <c r="J761" s="29"/>
      <c r="K761" s="29"/>
    </row>
    <row r="762" spans="6:11" x14ac:dyDescent="0.3">
      <c r="F762" s="29"/>
      <c r="G762" s="29"/>
      <c r="H762" s="29"/>
      <c r="I762" s="29"/>
      <c r="J762" s="29"/>
      <c r="K762" s="29"/>
    </row>
    <row r="763" spans="6:11" x14ac:dyDescent="0.3">
      <c r="F763" s="29"/>
      <c r="G763" s="29"/>
      <c r="H763" s="29"/>
      <c r="I763" s="29"/>
      <c r="J763" s="29"/>
      <c r="K763" s="29"/>
    </row>
    <row r="764" spans="6:11" x14ac:dyDescent="0.3">
      <c r="F764" s="29"/>
      <c r="G764" s="29"/>
      <c r="H764" s="29"/>
      <c r="I764" s="29"/>
      <c r="J764" s="29"/>
      <c r="K764" s="29"/>
    </row>
    <row r="765" spans="6:11" x14ac:dyDescent="0.3">
      <c r="F765" s="29"/>
      <c r="G765" s="29"/>
      <c r="H765" s="29"/>
      <c r="I765" s="29"/>
      <c r="J765" s="29"/>
      <c r="K765" s="29"/>
    </row>
    <row r="766" spans="6:11" x14ac:dyDescent="0.3">
      <c r="F766" s="29"/>
      <c r="G766" s="29"/>
      <c r="H766" s="29"/>
      <c r="I766" s="29"/>
      <c r="J766" s="29"/>
      <c r="K766" s="29"/>
    </row>
    <row r="767" spans="6:11" x14ac:dyDescent="0.3">
      <c r="F767" s="29"/>
      <c r="G767" s="29"/>
      <c r="H767" s="29"/>
      <c r="I767" s="29"/>
      <c r="J767" s="29"/>
      <c r="K767" s="29"/>
    </row>
    <row r="768" spans="6:11" x14ac:dyDescent="0.3">
      <c r="F768" s="29"/>
      <c r="G768" s="29"/>
      <c r="H768" s="29"/>
      <c r="I768" s="29"/>
      <c r="J768" s="29"/>
      <c r="K768" s="29"/>
    </row>
    <row r="769" spans="6:11" x14ac:dyDescent="0.3">
      <c r="F769" s="29"/>
      <c r="G769" s="29"/>
      <c r="H769" s="29"/>
      <c r="I769" s="29"/>
      <c r="J769" s="29"/>
      <c r="K769" s="29"/>
    </row>
    <row r="770" spans="6:11" x14ac:dyDescent="0.3">
      <c r="F770" s="29"/>
      <c r="G770" s="29"/>
      <c r="H770" s="29"/>
      <c r="I770" s="29"/>
      <c r="J770" s="29"/>
      <c r="K770" s="29"/>
    </row>
    <row r="771" spans="6:11" x14ac:dyDescent="0.3">
      <c r="F771" s="29"/>
      <c r="G771" s="29"/>
      <c r="H771" s="29"/>
      <c r="I771" s="29"/>
      <c r="J771" s="29"/>
      <c r="K771" s="29"/>
    </row>
    <row r="772" spans="6:11" x14ac:dyDescent="0.3">
      <c r="F772" s="29"/>
      <c r="G772" s="29"/>
      <c r="H772" s="29"/>
      <c r="I772" s="29"/>
      <c r="J772" s="29"/>
      <c r="K772" s="29"/>
    </row>
    <row r="773" spans="6:11" x14ac:dyDescent="0.3">
      <c r="F773" s="29"/>
      <c r="G773" s="29"/>
      <c r="H773" s="29"/>
      <c r="I773" s="29"/>
      <c r="J773" s="29"/>
      <c r="K773" s="29"/>
    </row>
    <row r="774" spans="6:11" x14ac:dyDescent="0.3">
      <c r="F774" s="29"/>
      <c r="G774" s="29"/>
      <c r="H774" s="29"/>
      <c r="I774" s="29"/>
      <c r="J774" s="29"/>
      <c r="K774" s="29"/>
    </row>
    <row r="775" spans="6:11" x14ac:dyDescent="0.3">
      <c r="F775" s="29"/>
      <c r="G775" s="29"/>
      <c r="H775" s="29"/>
      <c r="I775" s="29"/>
      <c r="J775" s="29"/>
      <c r="K775" s="29"/>
    </row>
    <row r="776" spans="6:11" x14ac:dyDescent="0.3">
      <c r="F776" s="29"/>
      <c r="G776" s="29"/>
      <c r="H776" s="29"/>
      <c r="I776" s="29"/>
      <c r="J776" s="29"/>
      <c r="K776" s="29"/>
    </row>
    <row r="777" spans="6:11" x14ac:dyDescent="0.3">
      <c r="F777" s="29"/>
      <c r="G777" s="29"/>
      <c r="H777" s="29"/>
      <c r="I777" s="29"/>
      <c r="J777" s="29"/>
      <c r="K777" s="29"/>
    </row>
    <row r="778" spans="6:11" x14ac:dyDescent="0.3">
      <c r="F778" s="29"/>
      <c r="G778" s="29"/>
      <c r="H778" s="29"/>
      <c r="I778" s="29"/>
      <c r="J778" s="29"/>
      <c r="K778" s="29"/>
    </row>
    <row r="779" spans="6:11" x14ac:dyDescent="0.3">
      <c r="F779" s="29"/>
      <c r="G779" s="29"/>
      <c r="H779" s="29"/>
      <c r="I779" s="29"/>
      <c r="J779" s="29"/>
      <c r="K779" s="29"/>
    </row>
    <row r="780" spans="6:11" x14ac:dyDescent="0.3">
      <c r="F780" s="29"/>
      <c r="G780" s="29"/>
      <c r="H780" s="29"/>
      <c r="I780" s="29"/>
      <c r="J780" s="29"/>
      <c r="K780" s="29"/>
    </row>
    <row r="781" spans="6:11" x14ac:dyDescent="0.3">
      <c r="F781" s="29"/>
      <c r="G781" s="29"/>
      <c r="H781" s="29"/>
      <c r="I781" s="29"/>
      <c r="J781" s="29"/>
      <c r="K781" s="29"/>
    </row>
    <row r="782" spans="6:11" x14ac:dyDescent="0.3">
      <c r="F782" s="29"/>
      <c r="G782" s="29"/>
      <c r="H782" s="29"/>
      <c r="I782" s="29"/>
      <c r="J782" s="29"/>
      <c r="K782" s="29"/>
    </row>
    <row r="783" spans="6:11" x14ac:dyDescent="0.3">
      <c r="F783" s="29"/>
      <c r="G783" s="29"/>
      <c r="H783" s="29"/>
      <c r="I783" s="29"/>
      <c r="J783" s="29"/>
      <c r="K783" s="29"/>
    </row>
    <row r="784" spans="6:11" x14ac:dyDescent="0.3">
      <c r="F784" s="29"/>
      <c r="G784" s="29"/>
      <c r="H784" s="29"/>
      <c r="I784" s="29"/>
      <c r="J784" s="29"/>
      <c r="K784" s="29"/>
    </row>
    <row r="785" spans="6:11" x14ac:dyDescent="0.3">
      <c r="F785" s="29"/>
      <c r="G785" s="29"/>
      <c r="H785" s="29"/>
      <c r="I785" s="29"/>
      <c r="J785" s="29"/>
      <c r="K785" s="29"/>
    </row>
    <row r="786" spans="6:11" x14ac:dyDescent="0.3">
      <c r="F786" s="29"/>
      <c r="G786" s="29"/>
      <c r="H786" s="29"/>
      <c r="I786" s="29"/>
      <c r="J786" s="29"/>
      <c r="K786" s="29"/>
    </row>
    <row r="787" spans="6:11" x14ac:dyDescent="0.3">
      <c r="F787" s="29"/>
      <c r="G787" s="29"/>
      <c r="H787" s="29"/>
      <c r="I787" s="29"/>
      <c r="J787" s="29"/>
      <c r="K787" s="29"/>
    </row>
    <row r="788" spans="6:11" x14ac:dyDescent="0.3">
      <c r="F788" s="29"/>
      <c r="G788" s="29"/>
      <c r="H788" s="29"/>
      <c r="I788" s="29"/>
      <c r="J788" s="29"/>
      <c r="K788" s="29"/>
    </row>
    <row r="789" spans="6:11" x14ac:dyDescent="0.3">
      <c r="F789" s="29"/>
      <c r="G789" s="29"/>
      <c r="H789" s="29"/>
      <c r="I789" s="29"/>
      <c r="J789" s="29"/>
      <c r="K789" s="29"/>
    </row>
    <row r="790" spans="6:11" x14ac:dyDescent="0.3">
      <c r="F790" s="29"/>
      <c r="G790" s="29"/>
      <c r="H790" s="29"/>
      <c r="I790" s="29"/>
      <c r="J790" s="29"/>
      <c r="K790" s="29"/>
    </row>
    <row r="791" spans="6:11" x14ac:dyDescent="0.3">
      <c r="F791" s="29"/>
      <c r="G791" s="29"/>
      <c r="H791" s="29"/>
      <c r="I791" s="29"/>
      <c r="J791" s="29"/>
      <c r="K791" s="29"/>
    </row>
    <row r="792" spans="6:11" x14ac:dyDescent="0.3">
      <c r="F792" s="29"/>
      <c r="G792" s="29"/>
      <c r="H792" s="29"/>
      <c r="I792" s="29"/>
      <c r="J792" s="29"/>
      <c r="K792" s="29"/>
    </row>
    <row r="793" spans="6:11" x14ac:dyDescent="0.3">
      <c r="F793" s="29"/>
      <c r="G793" s="29"/>
      <c r="H793" s="29"/>
      <c r="I793" s="29"/>
      <c r="J793" s="29"/>
      <c r="K793" s="29"/>
    </row>
    <row r="794" spans="6:11" x14ac:dyDescent="0.3">
      <c r="F794" s="29"/>
      <c r="G794" s="29"/>
      <c r="H794" s="29"/>
      <c r="I794" s="29"/>
      <c r="J794" s="29"/>
      <c r="K794" s="29"/>
    </row>
    <row r="795" spans="6:11" x14ac:dyDescent="0.3">
      <c r="F795" s="29"/>
      <c r="G795" s="29"/>
      <c r="H795" s="29"/>
      <c r="I795" s="29"/>
      <c r="J795" s="29"/>
      <c r="K795" s="29"/>
    </row>
    <row r="796" spans="6:11" x14ac:dyDescent="0.3">
      <c r="F796" s="29"/>
      <c r="G796" s="29"/>
      <c r="H796" s="29"/>
      <c r="I796" s="29"/>
      <c r="J796" s="29"/>
      <c r="K796" s="29"/>
    </row>
    <row r="797" spans="6:11" x14ac:dyDescent="0.3">
      <c r="F797" s="29"/>
      <c r="G797" s="29"/>
      <c r="H797" s="29"/>
      <c r="I797" s="29"/>
      <c r="J797" s="29"/>
      <c r="K797" s="29"/>
    </row>
    <row r="798" spans="6:11" x14ac:dyDescent="0.3">
      <c r="F798" s="29"/>
      <c r="G798" s="29"/>
      <c r="H798" s="29"/>
      <c r="I798" s="29"/>
      <c r="J798" s="29"/>
      <c r="K798" s="29"/>
    </row>
    <row r="799" spans="6:11" x14ac:dyDescent="0.3">
      <c r="F799" s="29"/>
      <c r="G799" s="29"/>
      <c r="H799" s="29"/>
      <c r="I799" s="29"/>
      <c r="J799" s="29"/>
      <c r="K799" s="29"/>
    </row>
    <row r="800" spans="6:11" x14ac:dyDescent="0.3">
      <c r="F800" s="29"/>
      <c r="G800" s="29"/>
      <c r="H800" s="29"/>
      <c r="I800" s="29"/>
      <c r="J800" s="29"/>
      <c r="K800" s="29"/>
    </row>
    <row r="801" spans="6:11" x14ac:dyDescent="0.3">
      <c r="F801" s="29"/>
      <c r="G801" s="29"/>
      <c r="H801" s="29"/>
      <c r="I801" s="29"/>
      <c r="J801" s="29"/>
      <c r="K801" s="29"/>
    </row>
    <row r="802" spans="6:11" x14ac:dyDescent="0.3">
      <c r="F802" s="29"/>
      <c r="G802" s="29"/>
      <c r="H802" s="29"/>
      <c r="I802" s="29"/>
      <c r="J802" s="29"/>
      <c r="K802" s="29"/>
    </row>
    <row r="803" spans="6:11" x14ac:dyDescent="0.3">
      <c r="F803" s="29"/>
      <c r="G803" s="29"/>
      <c r="H803" s="29"/>
      <c r="I803" s="29"/>
      <c r="J803" s="29"/>
      <c r="K803" s="29"/>
    </row>
    <row r="804" spans="6:11" x14ac:dyDescent="0.3">
      <c r="F804" s="29"/>
      <c r="G804" s="29"/>
      <c r="H804" s="29"/>
      <c r="I804" s="29"/>
      <c r="J804" s="29"/>
      <c r="K804" s="29"/>
    </row>
    <row r="805" spans="6:11" x14ac:dyDescent="0.3">
      <c r="F805" s="29"/>
      <c r="G805" s="29"/>
      <c r="H805" s="29"/>
      <c r="I805" s="29"/>
      <c r="J805" s="29"/>
      <c r="K805" s="29"/>
    </row>
    <row r="806" spans="6:11" x14ac:dyDescent="0.3">
      <c r="F806" s="29"/>
      <c r="G806" s="29"/>
      <c r="H806" s="29"/>
      <c r="I806" s="29"/>
      <c r="J806" s="29"/>
      <c r="K806" s="29"/>
    </row>
    <row r="807" spans="6:11" x14ac:dyDescent="0.3">
      <c r="F807" s="29"/>
      <c r="G807" s="29"/>
      <c r="H807" s="29"/>
      <c r="I807" s="29"/>
      <c r="J807" s="29"/>
      <c r="K807" s="29"/>
    </row>
    <row r="808" spans="6:11" x14ac:dyDescent="0.3">
      <c r="F808" s="29"/>
      <c r="G808" s="29"/>
      <c r="H808" s="29"/>
      <c r="I808" s="29"/>
      <c r="J808" s="29"/>
      <c r="K808" s="29"/>
    </row>
    <row r="809" spans="6:11" x14ac:dyDescent="0.3">
      <c r="F809" s="29"/>
      <c r="G809" s="29"/>
      <c r="H809" s="29"/>
      <c r="I809" s="29"/>
      <c r="J809" s="29"/>
      <c r="K809" s="29"/>
    </row>
    <row r="810" spans="6:11" x14ac:dyDescent="0.3">
      <c r="F810" s="29"/>
      <c r="G810" s="29"/>
      <c r="H810" s="29"/>
      <c r="I810" s="29"/>
      <c r="J810" s="29"/>
      <c r="K810" s="29"/>
    </row>
    <row r="811" spans="6:11" x14ac:dyDescent="0.3">
      <c r="F811" s="29"/>
      <c r="G811" s="29"/>
      <c r="H811" s="29"/>
      <c r="I811" s="29"/>
      <c r="J811" s="29"/>
      <c r="K811" s="29"/>
    </row>
    <row r="812" spans="6:11" x14ac:dyDescent="0.3">
      <c r="F812" s="29"/>
      <c r="G812" s="29"/>
      <c r="H812" s="29"/>
      <c r="I812" s="29"/>
      <c r="J812" s="29"/>
      <c r="K812" s="29"/>
    </row>
    <row r="813" spans="6:11" x14ac:dyDescent="0.3">
      <c r="F813" s="29"/>
      <c r="G813" s="29"/>
      <c r="H813" s="29"/>
      <c r="I813" s="29"/>
      <c r="J813" s="29"/>
      <c r="K813" s="29"/>
    </row>
    <row r="814" spans="6:11" x14ac:dyDescent="0.3">
      <c r="F814" s="29"/>
      <c r="G814" s="29"/>
      <c r="H814" s="29"/>
      <c r="I814" s="29"/>
      <c r="J814" s="29"/>
      <c r="K814" s="29"/>
    </row>
    <row r="815" spans="6:11" x14ac:dyDescent="0.3">
      <c r="F815" s="29"/>
      <c r="G815" s="29"/>
      <c r="H815" s="29"/>
      <c r="I815" s="29"/>
      <c r="J815" s="29"/>
      <c r="K815" s="29"/>
    </row>
    <row r="816" spans="6:11" x14ac:dyDescent="0.3">
      <c r="F816" s="29"/>
      <c r="G816" s="29"/>
      <c r="H816" s="29"/>
      <c r="I816" s="29"/>
      <c r="J816" s="29"/>
      <c r="K816" s="29"/>
    </row>
    <row r="817" spans="6:11" x14ac:dyDescent="0.3">
      <c r="F817" s="29"/>
      <c r="G817" s="29"/>
      <c r="H817" s="29"/>
      <c r="I817" s="29"/>
      <c r="J817" s="29"/>
      <c r="K817" s="29"/>
    </row>
    <row r="818" spans="6:11" x14ac:dyDescent="0.3">
      <c r="F818" s="29"/>
      <c r="G818" s="29"/>
      <c r="H818" s="29"/>
      <c r="I818" s="29"/>
      <c r="J818" s="29"/>
      <c r="K818" s="29"/>
    </row>
    <row r="819" spans="6:11" x14ac:dyDescent="0.3">
      <c r="F819" s="29"/>
      <c r="G819" s="29"/>
      <c r="H819" s="29"/>
      <c r="I819" s="29"/>
      <c r="J819" s="29"/>
      <c r="K819" s="29"/>
    </row>
    <row r="820" spans="6:11" x14ac:dyDescent="0.3">
      <c r="F820" s="29"/>
      <c r="G820" s="29"/>
      <c r="H820" s="29"/>
      <c r="I820" s="29"/>
      <c r="J820" s="29"/>
      <c r="K820" s="29"/>
    </row>
    <row r="821" spans="6:11" x14ac:dyDescent="0.3">
      <c r="F821" s="29"/>
      <c r="G821" s="29"/>
      <c r="H821" s="29"/>
      <c r="I821" s="29"/>
      <c r="J821" s="29"/>
      <c r="K821" s="29"/>
    </row>
    <row r="822" spans="6:11" x14ac:dyDescent="0.3">
      <c r="F822" s="29"/>
      <c r="G822" s="29"/>
      <c r="H822" s="29"/>
      <c r="I822" s="29"/>
      <c r="J822" s="29"/>
      <c r="K822" s="29"/>
    </row>
    <row r="823" spans="6:11" x14ac:dyDescent="0.3">
      <c r="F823" s="29"/>
      <c r="G823" s="29"/>
      <c r="H823" s="29"/>
      <c r="I823" s="29"/>
      <c r="J823" s="29"/>
      <c r="K823" s="29"/>
    </row>
    <row r="824" spans="6:11" x14ac:dyDescent="0.3">
      <c r="F824" s="29"/>
      <c r="G824" s="29"/>
      <c r="H824" s="29"/>
      <c r="I824" s="29"/>
      <c r="J824" s="29"/>
      <c r="K824" s="29"/>
    </row>
    <row r="825" spans="6:11" x14ac:dyDescent="0.3">
      <c r="F825" s="29"/>
      <c r="G825" s="29"/>
      <c r="H825" s="29"/>
      <c r="I825" s="29"/>
      <c r="J825" s="29"/>
      <c r="K825" s="29"/>
    </row>
    <row r="826" spans="6:11" x14ac:dyDescent="0.3">
      <c r="F826" s="29"/>
      <c r="G826" s="29"/>
      <c r="H826" s="29"/>
      <c r="I826" s="29"/>
      <c r="J826" s="29"/>
      <c r="K826" s="29"/>
    </row>
    <row r="827" spans="6:11" x14ac:dyDescent="0.3">
      <c r="F827" s="29"/>
      <c r="G827" s="29"/>
      <c r="H827" s="29"/>
      <c r="I827" s="29"/>
      <c r="J827" s="29"/>
      <c r="K827" s="29"/>
    </row>
    <row r="828" spans="6:11" x14ac:dyDescent="0.3">
      <c r="F828" s="29"/>
      <c r="G828" s="29"/>
      <c r="H828" s="29"/>
      <c r="I828" s="29"/>
      <c r="J828" s="29"/>
      <c r="K828" s="29"/>
    </row>
    <row r="829" spans="6:11" x14ac:dyDescent="0.3">
      <c r="F829" s="29"/>
      <c r="G829" s="29"/>
      <c r="H829" s="29"/>
      <c r="I829" s="29"/>
      <c r="J829" s="29"/>
      <c r="K829" s="29"/>
    </row>
    <row r="830" spans="6:11" x14ac:dyDescent="0.3">
      <c r="F830" s="29"/>
      <c r="G830" s="29"/>
      <c r="H830" s="29"/>
      <c r="I830" s="29"/>
      <c r="J830" s="29"/>
      <c r="K830" s="29"/>
    </row>
    <row r="831" spans="6:11" x14ac:dyDescent="0.3">
      <c r="F831" s="29"/>
      <c r="G831" s="29"/>
      <c r="H831" s="29"/>
      <c r="I831" s="29"/>
      <c r="J831" s="29"/>
      <c r="K831" s="29"/>
    </row>
    <row r="832" spans="6:11" x14ac:dyDescent="0.3">
      <c r="F832" s="29"/>
      <c r="G832" s="29"/>
      <c r="H832" s="29"/>
      <c r="I832" s="29"/>
      <c r="J832" s="29"/>
      <c r="K832" s="29"/>
    </row>
    <row r="833" spans="6:11" x14ac:dyDescent="0.3">
      <c r="F833" s="29"/>
      <c r="G833" s="29"/>
      <c r="H833" s="29"/>
      <c r="I833" s="29"/>
      <c r="J833" s="29"/>
      <c r="K833" s="29"/>
    </row>
    <row r="834" spans="6:11" x14ac:dyDescent="0.3">
      <c r="F834" s="29"/>
      <c r="G834" s="29"/>
      <c r="H834" s="29"/>
      <c r="I834" s="29"/>
      <c r="J834" s="29"/>
      <c r="K834" s="29"/>
    </row>
    <row r="835" spans="6:11" x14ac:dyDescent="0.3">
      <c r="F835" s="29"/>
      <c r="G835" s="29"/>
      <c r="H835" s="29"/>
      <c r="I835" s="29"/>
      <c r="J835" s="29"/>
      <c r="K835" s="29"/>
    </row>
    <row r="836" spans="6:11" x14ac:dyDescent="0.3">
      <c r="F836" s="29"/>
      <c r="G836" s="29"/>
      <c r="H836" s="29"/>
      <c r="I836" s="29"/>
      <c r="J836" s="29"/>
      <c r="K836" s="29"/>
    </row>
    <row r="837" spans="6:11" x14ac:dyDescent="0.3">
      <c r="F837" s="29"/>
      <c r="G837" s="29"/>
      <c r="H837" s="29"/>
      <c r="I837" s="29"/>
      <c r="J837" s="29"/>
      <c r="K837" s="29"/>
    </row>
    <row r="838" spans="6:11" x14ac:dyDescent="0.3">
      <c r="F838" s="29"/>
      <c r="G838" s="29"/>
      <c r="H838" s="29"/>
      <c r="I838" s="29"/>
      <c r="J838" s="29"/>
      <c r="K838" s="29"/>
    </row>
    <row r="839" spans="6:11" x14ac:dyDescent="0.3">
      <c r="F839" s="29"/>
      <c r="G839" s="29"/>
      <c r="H839" s="29"/>
      <c r="I839" s="29"/>
      <c r="J839" s="29"/>
      <c r="K839" s="29"/>
    </row>
    <row r="840" spans="6:11" x14ac:dyDescent="0.3">
      <c r="F840" s="29"/>
      <c r="G840" s="29"/>
      <c r="H840" s="29"/>
      <c r="I840" s="29"/>
      <c r="J840" s="29"/>
      <c r="K840" s="29"/>
    </row>
    <row r="841" spans="6:11" x14ac:dyDescent="0.3">
      <c r="F841" s="29"/>
      <c r="G841" s="29"/>
      <c r="H841" s="29"/>
      <c r="I841" s="29"/>
      <c r="J841" s="29"/>
      <c r="K841" s="29"/>
    </row>
    <row r="842" spans="6:11" x14ac:dyDescent="0.3">
      <c r="F842" s="29"/>
      <c r="G842" s="29"/>
      <c r="H842" s="29"/>
      <c r="I842" s="29"/>
      <c r="J842" s="29"/>
      <c r="K842" s="29"/>
    </row>
    <row r="843" spans="6:11" x14ac:dyDescent="0.3">
      <c r="F843" s="29"/>
      <c r="G843" s="29"/>
      <c r="H843" s="29"/>
      <c r="I843" s="29"/>
      <c r="J843" s="29"/>
      <c r="K843" s="29"/>
    </row>
    <row r="844" spans="6:11" x14ac:dyDescent="0.3">
      <c r="F844" s="29"/>
      <c r="G844" s="29"/>
      <c r="H844" s="29"/>
      <c r="I844" s="29"/>
      <c r="J844" s="29"/>
      <c r="K844" s="29"/>
    </row>
    <row r="845" spans="6:11" x14ac:dyDescent="0.3">
      <c r="F845" s="29"/>
      <c r="G845" s="29"/>
      <c r="H845" s="29"/>
      <c r="I845" s="29"/>
      <c r="J845" s="29"/>
      <c r="K845" s="29"/>
    </row>
    <row r="846" spans="6:11" x14ac:dyDescent="0.3">
      <c r="F846" s="29"/>
      <c r="G846" s="29"/>
      <c r="H846" s="29"/>
      <c r="I846" s="29"/>
      <c r="J846" s="29"/>
      <c r="K846" s="29"/>
    </row>
    <row r="847" spans="6:11" x14ac:dyDescent="0.3">
      <c r="F847" s="29"/>
      <c r="G847" s="29"/>
      <c r="H847" s="29"/>
      <c r="I847" s="29"/>
      <c r="J847" s="29"/>
      <c r="K847" s="29"/>
    </row>
    <row r="848" spans="6:11" x14ac:dyDescent="0.3">
      <c r="F848" s="29"/>
      <c r="G848" s="29"/>
      <c r="H848" s="29"/>
      <c r="I848" s="29"/>
      <c r="J848" s="29"/>
      <c r="K848" s="29"/>
    </row>
    <row r="849" spans="6:11" x14ac:dyDescent="0.3">
      <c r="F849" s="29"/>
      <c r="G849" s="29"/>
      <c r="H849" s="29"/>
      <c r="I849" s="29"/>
      <c r="J849" s="29"/>
      <c r="K849" s="29"/>
    </row>
    <row r="850" spans="6:11" x14ac:dyDescent="0.3">
      <c r="F850" s="29"/>
      <c r="G850" s="29"/>
      <c r="H850" s="29"/>
      <c r="I850" s="29"/>
      <c r="J850" s="29"/>
      <c r="K850" s="29"/>
    </row>
    <row r="851" spans="6:11" x14ac:dyDescent="0.3">
      <c r="F851" s="29"/>
      <c r="G851" s="29"/>
      <c r="H851" s="29"/>
      <c r="I851" s="29"/>
      <c r="J851" s="29"/>
      <c r="K851" s="29"/>
    </row>
    <row r="852" spans="6:11" x14ac:dyDescent="0.3">
      <c r="F852" s="29"/>
      <c r="G852" s="29"/>
      <c r="H852" s="29"/>
      <c r="I852" s="29"/>
      <c r="J852" s="29"/>
      <c r="K852" s="29"/>
    </row>
    <row r="853" spans="6:11" x14ac:dyDescent="0.3">
      <c r="F853" s="29"/>
      <c r="G853" s="29"/>
      <c r="H853" s="29"/>
      <c r="I853" s="29"/>
      <c r="J853" s="29"/>
      <c r="K853" s="29"/>
    </row>
    <row r="854" spans="6:11" x14ac:dyDescent="0.3">
      <c r="F854" s="29"/>
      <c r="G854" s="29"/>
      <c r="H854" s="29"/>
      <c r="I854" s="29"/>
      <c r="J854" s="29"/>
      <c r="K854" s="29"/>
    </row>
    <row r="855" spans="6:11" x14ac:dyDescent="0.3">
      <c r="F855" s="29"/>
      <c r="G855" s="29"/>
      <c r="H855" s="29"/>
      <c r="I855" s="29"/>
      <c r="J855" s="29"/>
      <c r="K855" s="29"/>
    </row>
    <row r="856" spans="6:11" x14ac:dyDescent="0.3">
      <c r="F856" s="29"/>
      <c r="G856" s="29"/>
      <c r="H856" s="29"/>
      <c r="I856" s="29"/>
      <c r="J856" s="29"/>
      <c r="K856" s="29"/>
    </row>
    <row r="857" spans="6:11" x14ac:dyDescent="0.3">
      <c r="F857" s="29"/>
      <c r="G857" s="29"/>
      <c r="H857" s="29"/>
      <c r="I857" s="29"/>
      <c r="J857" s="29"/>
      <c r="K857" s="29"/>
    </row>
    <row r="858" spans="6:11" x14ac:dyDescent="0.3">
      <c r="F858" s="29"/>
      <c r="G858" s="29"/>
      <c r="H858" s="29"/>
      <c r="I858" s="29"/>
      <c r="J858" s="29"/>
      <c r="K858" s="29"/>
    </row>
    <row r="859" spans="6:11" x14ac:dyDescent="0.3">
      <c r="F859" s="29"/>
      <c r="G859" s="29"/>
      <c r="H859" s="29"/>
      <c r="I859" s="29"/>
      <c r="J859" s="29"/>
      <c r="K859" s="29"/>
    </row>
    <row r="860" spans="6:11" x14ac:dyDescent="0.3">
      <c r="F860" s="29"/>
      <c r="G860" s="29"/>
      <c r="H860" s="29"/>
      <c r="I860" s="29"/>
      <c r="J860" s="29"/>
      <c r="K860" s="29"/>
    </row>
    <row r="861" spans="6:11" x14ac:dyDescent="0.3">
      <c r="F861" s="29"/>
      <c r="G861" s="29"/>
      <c r="H861" s="29"/>
      <c r="I861" s="29"/>
      <c r="J861" s="29"/>
      <c r="K861" s="29"/>
    </row>
    <row r="862" spans="6:11" x14ac:dyDescent="0.3">
      <c r="F862" s="29"/>
      <c r="G862" s="29"/>
      <c r="H862" s="29"/>
      <c r="I862" s="29"/>
      <c r="J862" s="29"/>
      <c r="K862" s="29"/>
    </row>
    <row r="863" spans="6:11" x14ac:dyDescent="0.3">
      <c r="F863" s="29"/>
      <c r="G863" s="29"/>
      <c r="H863" s="29"/>
      <c r="I863" s="29"/>
      <c r="J863" s="29"/>
      <c r="K863" s="29"/>
    </row>
    <row r="864" spans="6:11" x14ac:dyDescent="0.3">
      <c r="F864" s="29"/>
      <c r="G864" s="29"/>
      <c r="H864" s="29"/>
      <c r="I864" s="29"/>
      <c r="J864" s="29"/>
      <c r="K864" s="29"/>
    </row>
    <row r="865" spans="6:11" x14ac:dyDescent="0.3">
      <c r="F865" s="29"/>
      <c r="G865" s="29"/>
      <c r="H865" s="29"/>
      <c r="I865" s="29"/>
      <c r="J865" s="29"/>
      <c r="K865" s="29"/>
    </row>
    <row r="866" spans="6:11" x14ac:dyDescent="0.3">
      <c r="F866" s="29"/>
      <c r="G866" s="29"/>
      <c r="H866" s="29"/>
      <c r="I866" s="29"/>
      <c r="J866" s="29"/>
      <c r="K866" s="29"/>
    </row>
    <row r="867" spans="6:11" x14ac:dyDescent="0.3">
      <c r="F867" s="29"/>
      <c r="G867" s="29"/>
      <c r="H867" s="29"/>
      <c r="I867" s="29"/>
      <c r="J867" s="29"/>
      <c r="K867" s="29"/>
    </row>
    <row r="868" spans="6:11" x14ac:dyDescent="0.3">
      <c r="F868" s="29"/>
      <c r="G868" s="29"/>
      <c r="H868" s="29"/>
      <c r="I868" s="29"/>
      <c r="J868" s="29"/>
      <c r="K868" s="29"/>
    </row>
    <row r="869" spans="6:11" x14ac:dyDescent="0.3">
      <c r="F869" s="29"/>
      <c r="G869" s="29"/>
      <c r="H869" s="29"/>
      <c r="I869" s="29"/>
      <c r="J869" s="29"/>
      <c r="K869" s="29"/>
    </row>
    <row r="870" spans="6:11" x14ac:dyDescent="0.3">
      <c r="F870" s="29"/>
      <c r="G870" s="29"/>
      <c r="H870" s="29"/>
      <c r="I870" s="29"/>
      <c r="J870" s="29"/>
      <c r="K870" s="29"/>
    </row>
    <row r="871" spans="6:11" x14ac:dyDescent="0.3">
      <c r="F871" s="29"/>
      <c r="G871" s="29"/>
      <c r="H871" s="29"/>
      <c r="I871" s="29"/>
      <c r="J871" s="29"/>
      <c r="K871" s="29"/>
    </row>
    <row r="872" spans="6:11" x14ac:dyDescent="0.3">
      <c r="F872" s="29"/>
      <c r="G872" s="29"/>
      <c r="H872" s="29"/>
      <c r="I872" s="29"/>
      <c r="J872" s="29"/>
      <c r="K872" s="29"/>
    </row>
    <row r="873" spans="6:11" x14ac:dyDescent="0.3">
      <c r="F873" s="29"/>
      <c r="G873" s="29"/>
      <c r="H873" s="29"/>
      <c r="I873" s="29"/>
      <c r="J873" s="29"/>
      <c r="K873" s="29"/>
    </row>
    <row r="874" spans="6:11" x14ac:dyDescent="0.3">
      <c r="F874" s="29"/>
      <c r="G874" s="29"/>
      <c r="H874" s="29"/>
      <c r="I874" s="29"/>
      <c r="J874" s="29"/>
      <c r="K874" s="29"/>
    </row>
    <row r="875" spans="6:11" x14ac:dyDescent="0.3">
      <c r="F875" s="29"/>
      <c r="G875" s="29"/>
      <c r="H875" s="29"/>
      <c r="I875" s="29"/>
      <c r="J875" s="29"/>
      <c r="K875" s="29"/>
    </row>
    <row r="876" spans="6:11" x14ac:dyDescent="0.3">
      <c r="F876" s="29"/>
      <c r="G876" s="29"/>
      <c r="H876" s="29"/>
      <c r="I876" s="29"/>
      <c r="J876" s="29"/>
      <c r="K876" s="29"/>
    </row>
    <row r="877" spans="6:11" x14ac:dyDescent="0.3">
      <c r="F877" s="29"/>
      <c r="G877" s="29"/>
      <c r="H877" s="29"/>
      <c r="I877" s="29"/>
      <c r="J877" s="29"/>
      <c r="K877" s="29"/>
    </row>
    <row r="878" spans="6:11" x14ac:dyDescent="0.3">
      <c r="F878" s="29"/>
      <c r="G878" s="29"/>
      <c r="H878" s="29"/>
      <c r="I878" s="29"/>
      <c r="J878" s="29"/>
      <c r="K878" s="29"/>
    </row>
    <row r="879" spans="6:11" x14ac:dyDescent="0.3">
      <c r="F879" s="29"/>
      <c r="G879" s="29"/>
      <c r="H879" s="29"/>
      <c r="I879" s="29"/>
      <c r="J879" s="29"/>
      <c r="K879" s="29"/>
    </row>
    <row r="880" spans="6:11" x14ac:dyDescent="0.3">
      <c r="F880" s="29"/>
      <c r="G880" s="29"/>
      <c r="H880" s="29"/>
      <c r="I880" s="29"/>
      <c r="J880" s="29"/>
      <c r="K880" s="29"/>
    </row>
    <row r="881" spans="6:11" x14ac:dyDescent="0.3">
      <c r="F881" s="29"/>
      <c r="G881" s="29"/>
      <c r="H881" s="29"/>
      <c r="I881" s="29"/>
      <c r="J881" s="29"/>
      <c r="K881" s="29"/>
    </row>
    <row r="882" spans="6:11" x14ac:dyDescent="0.3">
      <c r="F882" s="29"/>
      <c r="G882" s="29"/>
      <c r="H882" s="29"/>
      <c r="I882" s="29"/>
      <c r="J882" s="29"/>
      <c r="K882" s="29"/>
    </row>
    <row r="883" spans="6:11" x14ac:dyDescent="0.3">
      <c r="F883" s="29"/>
      <c r="G883" s="29"/>
      <c r="H883" s="29"/>
      <c r="I883" s="29"/>
      <c r="J883" s="29"/>
      <c r="K883" s="29"/>
    </row>
    <row r="884" spans="6:11" x14ac:dyDescent="0.3">
      <c r="F884" s="29"/>
      <c r="G884" s="29"/>
      <c r="H884" s="29"/>
      <c r="I884" s="29"/>
      <c r="J884" s="29"/>
      <c r="K884" s="29"/>
    </row>
    <row r="885" spans="6:11" x14ac:dyDescent="0.3">
      <c r="F885" s="29"/>
      <c r="G885" s="29"/>
      <c r="H885" s="29"/>
      <c r="I885" s="29"/>
      <c r="J885" s="29"/>
      <c r="K885" s="29"/>
    </row>
    <row r="886" spans="6:11" x14ac:dyDescent="0.3">
      <c r="F886" s="29"/>
      <c r="G886" s="29"/>
      <c r="H886" s="29"/>
      <c r="I886" s="29"/>
      <c r="J886" s="29"/>
      <c r="K886" s="29"/>
    </row>
    <row r="887" spans="6:11" x14ac:dyDescent="0.3">
      <c r="F887" s="29"/>
      <c r="G887" s="29"/>
      <c r="H887" s="29"/>
      <c r="I887" s="29"/>
      <c r="J887" s="29"/>
      <c r="K887" s="29"/>
    </row>
    <row r="888" spans="6:11" x14ac:dyDescent="0.3">
      <c r="F888" s="29"/>
      <c r="G888" s="29"/>
      <c r="H888" s="29"/>
      <c r="I888" s="29"/>
      <c r="J888" s="29"/>
      <c r="K888" s="29"/>
    </row>
    <row r="889" spans="6:11" x14ac:dyDescent="0.3">
      <c r="F889" s="29"/>
      <c r="G889" s="29"/>
      <c r="H889" s="29"/>
      <c r="I889" s="29"/>
      <c r="J889" s="29"/>
      <c r="K889" s="29"/>
    </row>
    <row r="890" spans="6:11" x14ac:dyDescent="0.3">
      <c r="F890" s="29"/>
      <c r="G890" s="29"/>
      <c r="H890" s="29"/>
      <c r="I890" s="29"/>
      <c r="J890" s="29"/>
      <c r="K890" s="29"/>
    </row>
    <row r="891" spans="6:11" x14ac:dyDescent="0.3">
      <c r="F891" s="29"/>
      <c r="G891" s="29"/>
      <c r="H891" s="29"/>
      <c r="I891" s="29"/>
      <c r="J891" s="29"/>
      <c r="K891" s="29"/>
    </row>
    <row r="892" spans="6:11" x14ac:dyDescent="0.3">
      <c r="F892" s="29"/>
      <c r="G892" s="29"/>
      <c r="H892" s="29"/>
      <c r="I892" s="29"/>
      <c r="J892" s="29"/>
      <c r="K892" s="29"/>
    </row>
    <row r="893" spans="6:11" x14ac:dyDescent="0.3">
      <c r="F893" s="29"/>
      <c r="G893" s="29"/>
      <c r="H893" s="29"/>
      <c r="I893" s="29"/>
      <c r="J893" s="29"/>
      <c r="K893" s="29"/>
    </row>
    <row r="894" spans="6:11" x14ac:dyDescent="0.3">
      <c r="F894" s="29"/>
      <c r="G894" s="29"/>
      <c r="H894" s="29"/>
      <c r="I894" s="29"/>
      <c r="J894" s="29"/>
      <c r="K894" s="29"/>
    </row>
    <row r="895" spans="6:11" x14ac:dyDescent="0.3">
      <c r="F895" s="29"/>
      <c r="G895" s="29"/>
      <c r="H895" s="29"/>
      <c r="I895" s="29"/>
      <c r="J895" s="29"/>
      <c r="K895" s="29"/>
    </row>
    <row r="896" spans="6:11" x14ac:dyDescent="0.3">
      <c r="F896" s="29"/>
      <c r="G896" s="29"/>
      <c r="H896" s="29"/>
      <c r="I896" s="29"/>
      <c r="J896" s="29"/>
      <c r="K896" s="29"/>
    </row>
    <row r="897" spans="6:11" x14ac:dyDescent="0.3">
      <c r="F897" s="29"/>
      <c r="G897" s="29"/>
      <c r="H897" s="29"/>
      <c r="I897" s="29"/>
      <c r="J897" s="29"/>
      <c r="K897" s="29"/>
    </row>
    <row r="898" spans="6:11" x14ac:dyDescent="0.3">
      <c r="F898" s="29"/>
      <c r="G898" s="29"/>
      <c r="H898" s="29"/>
      <c r="I898" s="29"/>
      <c r="J898" s="29"/>
      <c r="K898" s="29"/>
    </row>
    <row r="899" spans="6:11" x14ac:dyDescent="0.3">
      <c r="F899" s="29"/>
      <c r="G899" s="29"/>
      <c r="H899" s="29"/>
      <c r="I899" s="29"/>
      <c r="J899" s="29"/>
      <c r="K899" s="29"/>
    </row>
    <row r="900" spans="6:11" x14ac:dyDescent="0.3">
      <c r="F900" s="29"/>
      <c r="G900" s="29"/>
      <c r="H900" s="29"/>
      <c r="I900" s="29"/>
      <c r="J900" s="29"/>
      <c r="K900" s="29"/>
    </row>
    <row r="901" spans="6:11" x14ac:dyDescent="0.3">
      <c r="F901" s="29"/>
      <c r="G901" s="29"/>
      <c r="H901" s="29"/>
      <c r="I901" s="29"/>
      <c r="J901" s="29"/>
      <c r="K901" s="29"/>
    </row>
    <row r="902" spans="6:11" x14ac:dyDescent="0.3">
      <c r="F902" s="29"/>
      <c r="G902" s="29"/>
      <c r="H902" s="29"/>
      <c r="I902" s="29"/>
      <c r="J902" s="29"/>
      <c r="K902" s="29"/>
    </row>
    <row r="903" spans="6:11" x14ac:dyDescent="0.3">
      <c r="F903" s="29"/>
      <c r="G903" s="29"/>
      <c r="H903" s="29"/>
      <c r="I903" s="29"/>
      <c r="J903" s="29"/>
      <c r="K903" s="29"/>
    </row>
    <row r="904" spans="6:11" x14ac:dyDescent="0.3">
      <c r="F904" s="29"/>
      <c r="G904" s="29"/>
      <c r="H904" s="29"/>
      <c r="I904" s="29"/>
      <c r="J904" s="29"/>
      <c r="K904" s="29"/>
    </row>
    <row r="905" spans="6:11" x14ac:dyDescent="0.3">
      <c r="F905" s="29"/>
      <c r="G905" s="29"/>
      <c r="H905" s="29"/>
      <c r="I905" s="29"/>
      <c r="J905" s="29"/>
      <c r="K905" s="29"/>
    </row>
    <row r="906" spans="6:11" x14ac:dyDescent="0.3">
      <c r="F906" s="29"/>
      <c r="G906" s="29"/>
      <c r="H906" s="29"/>
      <c r="I906" s="29"/>
      <c r="J906" s="29"/>
      <c r="K906" s="29"/>
    </row>
    <row r="907" spans="6:11" x14ac:dyDescent="0.3">
      <c r="F907" s="29"/>
      <c r="G907" s="29"/>
      <c r="H907" s="29"/>
      <c r="I907" s="29"/>
      <c r="J907" s="29"/>
      <c r="K907" s="29"/>
    </row>
    <row r="908" spans="6:11" x14ac:dyDescent="0.3">
      <c r="F908" s="29"/>
      <c r="G908" s="29"/>
      <c r="H908" s="29"/>
      <c r="I908" s="29"/>
      <c r="J908" s="29"/>
      <c r="K908" s="29"/>
    </row>
    <row r="909" spans="6:11" x14ac:dyDescent="0.3">
      <c r="F909" s="29"/>
      <c r="G909" s="29"/>
      <c r="H909" s="29"/>
      <c r="I909" s="29"/>
      <c r="J909" s="29"/>
      <c r="K909" s="29"/>
    </row>
    <row r="910" spans="6:11" x14ac:dyDescent="0.3">
      <c r="F910" s="29"/>
      <c r="G910" s="29"/>
      <c r="H910" s="29"/>
      <c r="I910" s="29"/>
      <c r="J910" s="29"/>
      <c r="K910" s="29"/>
    </row>
    <row r="911" spans="6:11" x14ac:dyDescent="0.3">
      <c r="F911" s="29"/>
      <c r="G911" s="29"/>
      <c r="H911" s="29"/>
      <c r="I911" s="29"/>
      <c r="J911" s="29"/>
      <c r="K911" s="29"/>
    </row>
    <row r="912" spans="6:11" x14ac:dyDescent="0.3">
      <c r="F912" s="29"/>
      <c r="G912" s="29"/>
      <c r="H912" s="29"/>
      <c r="I912" s="29"/>
      <c r="J912" s="29"/>
      <c r="K912" s="29"/>
    </row>
    <row r="913" spans="6:11" x14ac:dyDescent="0.3">
      <c r="F913" s="29"/>
      <c r="G913" s="29"/>
      <c r="H913" s="29"/>
      <c r="I913" s="29"/>
      <c r="J913" s="29"/>
      <c r="K913" s="29"/>
    </row>
    <row r="914" spans="6:11" x14ac:dyDescent="0.3">
      <c r="F914" s="29"/>
      <c r="G914" s="29"/>
      <c r="H914" s="29"/>
      <c r="I914" s="29"/>
      <c r="J914" s="29"/>
      <c r="K914" s="29"/>
    </row>
    <row r="915" spans="6:11" x14ac:dyDescent="0.3">
      <c r="F915" s="29"/>
      <c r="G915" s="29"/>
      <c r="H915" s="29"/>
      <c r="I915" s="29"/>
      <c r="J915" s="29"/>
      <c r="K915" s="29"/>
    </row>
    <row r="916" spans="6:11" x14ac:dyDescent="0.3">
      <c r="F916" s="29"/>
      <c r="G916" s="29"/>
      <c r="H916" s="29"/>
      <c r="I916" s="29"/>
      <c r="J916" s="29"/>
      <c r="K916" s="29"/>
    </row>
    <row r="917" spans="6:11" x14ac:dyDescent="0.3">
      <c r="F917" s="29"/>
      <c r="G917" s="29"/>
      <c r="H917" s="29"/>
      <c r="I917" s="29"/>
      <c r="J917" s="29"/>
      <c r="K917" s="29"/>
    </row>
    <row r="918" spans="6:11" x14ac:dyDescent="0.3">
      <c r="F918" s="29"/>
      <c r="G918" s="29"/>
      <c r="H918" s="29"/>
      <c r="I918" s="29"/>
      <c r="J918" s="29"/>
      <c r="K918" s="29"/>
    </row>
    <row r="919" spans="6:11" x14ac:dyDescent="0.3">
      <c r="F919" s="29"/>
      <c r="G919" s="29"/>
      <c r="H919" s="29"/>
      <c r="I919" s="29"/>
      <c r="J919" s="29"/>
      <c r="K919" s="29"/>
    </row>
    <row r="920" spans="6:11" x14ac:dyDescent="0.3">
      <c r="F920" s="29"/>
      <c r="G920" s="29"/>
      <c r="H920" s="29"/>
      <c r="I920" s="29"/>
      <c r="J920" s="29"/>
      <c r="K920" s="29"/>
    </row>
    <row r="921" spans="6:11" x14ac:dyDescent="0.3">
      <c r="F921" s="29"/>
      <c r="G921" s="29"/>
      <c r="H921" s="29"/>
      <c r="I921" s="29"/>
      <c r="J921" s="29"/>
      <c r="K921" s="29"/>
    </row>
    <row r="922" spans="6:11" x14ac:dyDescent="0.3">
      <c r="F922" s="29"/>
      <c r="G922" s="29"/>
      <c r="H922" s="29"/>
      <c r="I922" s="29"/>
      <c r="J922" s="29"/>
      <c r="K922" s="29"/>
    </row>
    <row r="923" spans="6:11" x14ac:dyDescent="0.3">
      <c r="F923" s="29"/>
      <c r="G923" s="29"/>
      <c r="H923" s="29"/>
      <c r="I923" s="29"/>
      <c r="J923" s="29"/>
      <c r="K923" s="29"/>
    </row>
    <row r="924" spans="6:11" x14ac:dyDescent="0.3">
      <c r="F924" s="29"/>
      <c r="G924" s="29"/>
      <c r="H924" s="29"/>
      <c r="I924" s="29"/>
      <c r="J924" s="29"/>
      <c r="K924" s="29"/>
    </row>
    <row r="925" spans="6:11" x14ac:dyDescent="0.3">
      <c r="F925" s="29"/>
      <c r="G925" s="29"/>
      <c r="H925" s="29"/>
      <c r="I925" s="29"/>
      <c r="J925" s="29"/>
      <c r="K925" s="29"/>
    </row>
    <row r="926" spans="6:11" x14ac:dyDescent="0.3">
      <c r="F926" s="29"/>
      <c r="G926" s="29"/>
      <c r="H926" s="29"/>
      <c r="I926" s="29"/>
      <c r="J926" s="29"/>
      <c r="K926" s="29"/>
    </row>
    <row r="927" spans="6:11" x14ac:dyDescent="0.3">
      <c r="F927" s="29"/>
      <c r="G927" s="29"/>
      <c r="H927" s="29"/>
      <c r="I927" s="29"/>
      <c r="J927" s="29"/>
      <c r="K927" s="29"/>
    </row>
    <row r="928" spans="6:11" x14ac:dyDescent="0.3">
      <c r="F928" s="29"/>
      <c r="G928" s="29"/>
      <c r="H928" s="29"/>
      <c r="I928" s="29"/>
      <c r="J928" s="29"/>
      <c r="K928" s="29"/>
    </row>
    <row r="929" spans="6:11" x14ac:dyDescent="0.3">
      <c r="F929" s="29"/>
      <c r="G929" s="29"/>
      <c r="H929" s="29"/>
      <c r="I929" s="29"/>
      <c r="J929" s="29"/>
      <c r="K929" s="29"/>
    </row>
    <row r="930" spans="6:11" x14ac:dyDescent="0.3">
      <c r="F930" s="29"/>
      <c r="G930" s="29"/>
      <c r="H930" s="29"/>
      <c r="I930" s="29"/>
      <c r="J930" s="29"/>
      <c r="K930" s="29"/>
    </row>
    <row r="931" spans="6:11" x14ac:dyDescent="0.3">
      <c r="F931" s="29"/>
      <c r="G931" s="29"/>
      <c r="H931" s="29"/>
      <c r="I931" s="29"/>
      <c r="J931" s="29"/>
      <c r="K931" s="29"/>
    </row>
    <row r="932" spans="6:11" x14ac:dyDescent="0.3">
      <c r="F932" s="29"/>
      <c r="G932" s="29"/>
      <c r="H932" s="29"/>
      <c r="I932" s="29"/>
      <c r="J932" s="29"/>
      <c r="K932" s="29"/>
    </row>
    <row r="933" spans="6:11" x14ac:dyDescent="0.3">
      <c r="F933" s="29"/>
      <c r="G933" s="29"/>
      <c r="H933" s="29"/>
      <c r="I933" s="29"/>
      <c r="J933" s="29"/>
      <c r="K933" s="29"/>
    </row>
    <row r="934" spans="6:11" x14ac:dyDescent="0.3">
      <c r="F934" s="29"/>
      <c r="G934" s="29"/>
      <c r="H934" s="29"/>
      <c r="I934" s="29"/>
      <c r="J934" s="29"/>
      <c r="K934" s="29"/>
    </row>
    <row r="935" spans="6:11" x14ac:dyDescent="0.3">
      <c r="F935" s="29"/>
      <c r="G935" s="29"/>
      <c r="H935" s="29"/>
      <c r="I935" s="29"/>
      <c r="J935" s="29"/>
      <c r="K935" s="29"/>
    </row>
    <row r="936" spans="6:11" x14ac:dyDescent="0.3">
      <c r="F936" s="29"/>
      <c r="G936" s="29"/>
      <c r="H936" s="29"/>
      <c r="I936" s="29"/>
      <c r="J936" s="29"/>
      <c r="K936" s="29"/>
    </row>
    <row r="937" spans="6:11" x14ac:dyDescent="0.3">
      <c r="F937" s="29"/>
      <c r="G937" s="29"/>
      <c r="H937" s="29"/>
      <c r="I937" s="29"/>
      <c r="J937" s="29"/>
      <c r="K937" s="29"/>
    </row>
    <row r="938" spans="6:11" x14ac:dyDescent="0.3">
      <c r="F938" s="29"/>
      <c r="G938" s="29"/>
      <c r="H938" s="29"/>
      <c r="I938" s="29"/>
      <c r="J938" s="29"/>
      <c r="K938" s="29"/>
    </row>
    <row r="939" spans="6:11" x14ac:dyDescent="0.3">
      <c r="F939" s="29"/>
      <c r="G939" s="29"/>
      <c r="H939" s="29"/>
      <c r="I939" s="29"/>
      <c r="J939" s="29"/>
      <c r="K939" s="29"/>
    </row>
    <row r="940" spans="6:11" x14ac:dyDescent="0.3">
      <c r="F940" s="29"/>
      <c r="G940" s="29"/>
      <c r="H940" s="29"/>
      <c r="I940" s="29"/>
      <c r="J940" s="29"/>
      <c r="K940" s="29"/>
    </row>
    <row r="941" spans="6:11" x14ac:dyDescent="0.3">
      <c r="F941" s="29"/>
      <c r="G941" s="29"/>
      <c r="H941" s="29"/>
      <c r="I941" s="29"/>
      <c r="J941" s="29"/>
      <c r="K941" s="29"/>
    </row>
    <row r="942" spans="6:11" x14ac:dyDescent="0.3">
      <c r="F942" s="29"/>
      <c r="G942" s="29"/>
      <c r="H942" s="29"/>
      <c r="I942" s="29"/>
      <c r="J942" s="29"/>
      <c r="K942" s="29"/>
    </row>
    <row r="943" spans="6:11" x14ac:dyDescent="0.3">
      <c r="F943" s="29"/>
      <c r="G943" s="29"/>
      <c r="H943" s="29"/>
      <c r="I943" s="29"/>
      <c r="J943" s="29"/>
      <c r="K943" s="29"/>
    </row>
    <row r="944" spans="6:11" x14ac:dyDescent="0.3">
      <c r="F944" s="29"/>
      <c r="G944" s="29"/>
      <c r="H944" s="29"/>
      <c r="I944" s="29"/>
      <c r="J944" s="29"/>
      <c r="K944" s="29"/>
    </row>
    <row r="945" spans="6:11" x14ac:dyDescent="0.3">
      <c r="F945" s="29"/>
      <c r="G945" s="29"/>
      <c r="H945" s="29"/>
      <c r="I945" s="29"/>
      <c r="J945" s="29"/>
      <c r="K945" s="29"/>
    </row>
    <row r="946" spans="6:11" x14ac:dyDescent="0.3">
      <c r="F946" s="29"/>
      <c r="G946" s="29"/>
      <c r="H946" s="29"/>
      <c r="I946" s="29"/>
      <c r="J946" s="29"/>
      <c r="K946" s="29"/>
    </row>
    <row r="947" spans="6:11" x14ac:dyDescent="0.3">
      <c r="F947" s="29"/>
      <c r="G947" s="29"/>
      <c r="H947" s="29"/>
      <c r="I947" s="29"/>
      <c r="J947" s="29"/>
      <c r="K947" s="29"/>
    </row>
    <row r="948" spans="6:11" x14ac:dyDescent="0.3">
      <c r="F948" s="29"/>
      <c r="G948" s="29"/>
      <c r="H948" s="29"/>
      <c r="I948" s="29"/>
      <c r="J948" s="29"/>
      <c r="K948" s="29"/>
    </row>
    <row r="949" spans="6:11" x14ac:dyDescent="0.3">
      <c r="F949" s="29"/>
      <c r="G949" s="29"/>
      <c r="H949" s="29"/>
      <c r="I949" s="29"/>
      <c r="J949" s="29"/>
      <c r="K949" s="29"/>
    </row>
    <row r="950" spans="6:11" x14ac:dyDescent="0.3">
      <c r="F950" s="29"/>
      <c r="G950" s="29"/>
      <c r="H950" s="29"/>
      <c r="I950" s="29"/>
      <c r="J950" s="29"/>
      <c r="K950" s="29"/>
    </row>
    <row r="951" spans="6:11" x14ac:dyDescent="0.3">
      <c r="F951" s="29"/>
      <c r="G951" s="29"/>
      <c r="H951" s="29"/>
      <c r="I951" s="29"/>
      <c r="J951" s="29"/>
      <c r="K951" s="29"/>
    </row>
    <row r="952" spans="6:11" x14ac:dyDescent="0.3">
      <c r="F952" s="29"/>
      <c r="G952" s="29"/>
      <c r="H952" s="29"/>
      <c r="I952" s="29"/>
      <c r="J952" s="29"/>
      <c r="K952" s="29"/>
    </row>
    <row r="953" spans="6:11" x14ac:dyDescent="0.3">
      <c r="F953" s="29"/>
      <c r="G953" s="29"/>
      <c r="H953" s="29"/>
      <c r="I953" s="29"/>
      <c r="J953" s="29"/>
      <c r="K953" s="29"/>
    </row>
    <row r="954" spans="6:11" x14ac:dyDescent="0.3">
      <c r="F954" s="29"/>
      <c r="G954" s="29"/>
      <c r="H954" s="29"/>
      <c r="I954" s="29"/>
      <c r="J954" s="29"/>
      <c r="K954" s="29"/>
    </row>
    <row r="955" spans="6:11" x14ac:dyDescent="0.3">
      <c r="F955" s="29"/>
      <c r="G955" s="29"/>
      <c r="H955" s="29"/>
      <c r="I955" s="29"/>
      <c r="J955" s="29"/>
      <c r="K955" s="29"/>
    </row>
    <row r="956" spans="6:11" x14ac:dyDescent="0.3">
      <c r="F956" s="29"/>
      <c r="G956" s="29"/>
      <c r="H956" s="29"/>
      <c r="I956" s="29"/>
      <c r="J956" s="29"/>
      <c r="K956" s="29"/>
    </row>
    <row r="957" spans="6:11" x14ac:dyDescent="0.3">
      <c r="F957" s="29"/>
      <c r="G957" s="29"/>
      <c r="H957" s="29"/>
      <c r="I957" s="29"/>
      <c r="J957" s="29"/>
      <c r="K957" s="29"/>
    </row>
    <row r="958" spans="6:11" x14ac:dyDescent="0.3">
      <c r="F958" s="29"/>
      <c r="G958" s="29"/>
      <c r="H958" s="29"/>
      <c r="I958" s="29"/>
      <c r="J958" s="29"/>
      <c r="K958" s="29"/>
    </row>
    <row r="959" spans="6:11" x14ac:dyDescent="0.3">
      <c r="F959" s="29"/>
      <c r="G959" s="29"/>
      <c r="H959" s="29"/>
      <c r="I959" s="29"/>
      <c r="J959" s="29"/>
      <c r="K959" s="29"/>
    </row>
    <row r="960" spans="6:11" x14ac:dyDescent="0.3">
      <c r="F960" s="29"/>
      <c r="G960" s="29"/>
      <c r="H960" s="29"/>
      <c r="I960" s="29"/>
      <c r="J960" s="29"/>
      <c r="K960" s="29"/>
    </row>
    <row r="961" spans="6:11" x14ac:dyDescent="0.3">
      <c r="F961" s="29"/>
      <c r="G961" s="29"/>
      <c r="H961" s="29"/>
      <c r="I961" s="29"/>
      <c r="J961" s="29"/>
      <c r="K961" s="29"/>
    </row>
    <row r="962" spans="6:11" x14ac:dyDescent="0.3">
      <c r="F962" s="29"/>
      <c r="G962" s="29"/>
      <c r="H962" s="29"/>
      <c r="I962" s="29"/>
      <c r="J962" s="29"/>
      <c r="K962" s="29"/>
    </row>
    <row r="963" spans="6:11" x14ac:dyDescent="0.3">
      <c r="F963" s="29"/>
      <c r="G963" s="29"/>
      <c r="H963" s="29"/>
      <c r="I963" s="29"/>
      <c r="J963" s="29"/>
      <c r="K963" s="29"/>
    </row>
    <row r="964" spans="6:11" x14ac:dyDescent="0.3">
      <c r="F964" s="29"/>
      <c r="G964" s="29"/>
      <c r="H964" s="29"/>
      <c r="I964" s="29"/>
      <c r="J964" s="29"/>
      <c r="K964" s="29"/>
    </row>
    <row r="965" spans="6:11" x14ac:dyDescent="0.3">
      <c r="F965" s="29"/>
      <c r="G965" s="29"/>
      <c r="H965" s="29"/>
      <c r="I965" s="29"/>
      <c r="J965" s="29"/>
      <c r="K965" s="29"/>
    </row>
    <row r="966" spans="6:11" x14ac:dyDescent="0.3">
      <c r="F966" s="29"/>
      <c r="G966" s="29"/>
      <c r="H966" s="29"/>
      <c r="I966" s="29"/>
      <c r="J966" s="29"/>
      <c r="K966" s="29"/>
    </row>
    <row r="967" spans="6:11" x14ac:dyDescent="0.3">
      <c r="F967" s="29"/>
      <c r="G967" s="29"/>
      <c r="H967" s="29"/>
      <c r="I967" s="29"/>
      <c r="J967" s="29"/>
      <c r="K967" s="29"/>
    </row>
    <row r="968" spans="6:11" x14ac:dyDescent="0.3">
      <c r="F968" s="29"/>
      <c r="G968" s="29"/>
      <c r="H968" s="29"/>
      <c r="I968" s="29"/>
      <c r="J968" s="29"/>
      <c r="K968" s="29"/>
    </row>
    <row r="969" spans="6:11" x14ac:dyDescent="0.3">
      <c r="F969" s="29"/>
      <c r="G969" s="29"/>
      <c r="H969" s="29"/>
      <c r="I969" s="29"/>
      <c r="J969" s="29"/>
      <c r="K969" s="29"/>
    </row>
    <row r="970" spans="6:11" x14ac:dyDescent="0.3">
      <c r="F970" s="29"/>
      <c r="G970" s="29"/>
      <c r="H970" s="29"/>
      <c r="I970" s="29"/>
      <c r="J970" s="29"/>
      <c r="K970" s="29"/>
    </row>
    <row r="971" spans="6:11" x14ac:dyDescent="0.3">
      <c r="F971" s="29"/>
      <c r="G971" s="29"/>
      <c r="H971" s="29"/>
      <c r="I971" s="29"/>
      <c r="J971" s="29"/>
      <c r="K971" s="29"/>
    </row>
    <row r="972" spans="6:11" x14ac:dyDescent="0.3">
      <c r="F972" s="29"/>
      <c r="G972" s="29"/>
      <c r="H972" s="29"/>
      <c r="I972" s="29"/>
      <c r="J972" s="29"/>
      <c r="K972" s="29"/>
    </row>
    <row r="973" spans="6:11" x14ac:dyDescent="0.3">
      <c r="F973" s="29"/>
      <c r="G973" s="29"/>
      <c r="H973" s="29"/>
      <c r="I973" s="29"/>
      <c r="J973" s="29"/>
      <c r="K973" s="29"/>
    </row>
    <row r="974" spans="6:11" x14ac:dyDescent="0.3">
      <c r="F974" s="29"/>
      <c r="G974" s="29"/>
      <c r="H974" s="29"/>
      <c r="I974" s="29"/>
      <c r="J974" s="29"/>
      <c r="K974" s="29"/>
    </row>
    <row r="975" spans="6:11" x14ac:dyDescent="0.3">
      <c r="F975" s="29"/>
      <c r="G975" s="29"/>
      <c r="H975" s="29"/>
      <c r="I975" s="29"/>
      <c r="J975" s="29"/>
      <c r="K975" s="29"/>
    </row>
    <row r="976" spans="6:11" x14ac:dyDescent="0.3">
      <c r="F976" s="29"/>
      <c r="G976" s="29"/>
      <c r="H976" s="29"/>
      <c r="I976" s="29"/>
      <c r="J976" s="29"/>
      <c r="K976" s="29"/>
    </row>
    <row r="977" spans="6:11" x14ac:dyDescent="0.3">
      <c r="F977" s="29"/>
      <c r="G977" s="29"/>
      <c r="H977" s="29"/>
      <c r="I977" s="29"/>
      <c r="J977" s="29"/>
      <c r="K977" s="29"/>
    </row>
    <row r="978" spans="6:11" x14ac:dyDescent="0.3">
      <c r="F978" s="29"/>
      <c r="G978" s="29"/>
      <c r="H978" s="29"/>
      <c r="I978" s="29"/>
      <c r="J978" s="29"/>
      <c r="K978" s="29"/>
    </row>
    <row r="979" spans="6:11" x14ac:dyDescent="0.3">
      <c r="F979" s="29"/>
      <c r="G979" s="29"/>
      <c r="H979" s="29"/>
      <c r="I979" s="29"/>
      <c r="J979" s="29"/>
      <c r="K979" s="29"/>
    </row>
    <row r="980" spans="6:11" x14ac:dyDescent="0.3">
      <c r="F980" s="29"/>
      <c r="G980" s="29"/>
      <c r="H980" s="29"/>
      <c r="I980" s="29"/>
      <c r="J980" s="29"/>
      <c r="K980" s="29"/>
    </row>
    <row r="981" spans="6:11" x14ac:dyDescent="0.3">
      <c r="F981" s="29"/>
      <c r="G981" s="29"/>
      <c r="H981" s="29"/>
      <c r="I981" s="29"/>
      <c r="J981" s="29"/>
      <c r="K981" s="29"/>
    </row>
    <row r="982" spans="6:11" x14ac:dyDescent="0.3">
      <c r="F982" s="29"/>
      <c r="G982" s="29"/>
      <c r="H982" s="29"/>
      <c r="I982" s="29"/>
      <c r="J982" s="29"/>
      <c r="K982" s="29"/>
    </row>
    <row r="983" spans="6:11" x14ac:dyDescent="0.3">
      <c r="F983" s="29"/>
      <c r="G983" s="29"/>
      <c r="H983" s="29"/>
      <c r="I983" s="29"/>
      <c r="J983" s="29"/>
      <c r="K983" s="29"/>
    </row>
    <row r="984" spans="6:11" x14ac:dyDescent="0.3">
      <c r="F984" s="29"/>
      <c r="G984" s="29"/>
      <c r="H984" s="29"/>
      <c r="I984" s="29"/>
      <c r="J984" s="29"/>
      <c r="K984" s="29"/>
    </row>
    <row r="985" spans="6:11" x14ac:dyDescent="0.3">
      <c r="F985" s="29"/>
      <c r="G985" s="29"/>
      <c r="H985" s="29"/>
      <c r="I985" s="29"/>
      <c r="J985" s="29"/>
      <c r="K985" s="29"/>
    </row>
    <row r="986" spans="6:11" x14ac:dyDescent="0.3">
      <c r="F986" s="29"/>
      <c r="G986" s="29"/>
      <c r="H986" s="29"/>
      <c r="I986" s="29"/>
      <c r="J986" s="29"/>
      <c r="K986" s="29"/>
    </row>
    <row r="987" spans="6:11" x14ac:dyDescent="0.3">
      <c r="F987" s="29"/>
      <c r="G987" s="29"/>
      <c r="H987" s="29"/>
      <c r="I987" s="29"/>
      <c r="J987" s="29"/>
      <c r="K987" s="29"/>
    </row>
    <row r="988" spans="6:11" x14ac:dyDescent="0.3">
      <c r="F988" s="29"/>
      <c r="G988" s="29"/>
      <c r="H988" s="29"/>
      <c r="I988" s="29"/>
      <c r="J988" s="29"/>
      <c r="K988" s="29"/>
    </row>
    <row r="989" spans="6:11" x14ac:dyDescent="0.3">
      <c r="F989" s="29"/>
      <c r="G989" s="29"/>
      <c r="H989" s="29"/>
      <c r="I989" s="29"/>
      <c r="J989" s="29"/>
      <c r="K989" s="29"/>
    </row>
    <row r="990" spans="6:11" x14ac:dyDescent="0.3">
      <c r="F990" s="29"/>
      <c r="G990" s="29"/>
      <c r="H990" s="29"/>
      <c r="I990" s="29"/>
      <c r="J990" s="29"/>
      <c r="K990" s="29"/>
    </row>
    <row r="991" spans="6:11" x14ac:dyDescent="0.3">
      <c r="F991" s="29"/>
      <c r="G991" s="29"/>
      <c r="H991" s="29"/>
      <c r="I991" s="29"/>
      <c r="J991" s="29"/>
      <c r="K991" s="29"/>
    </row>
    <row r="992" spans="6:11" x14ac:dyDescent="0.3">
      <c r="F992" s="29"/>
      <c r="G992" s="29"/>
      <c r="H992" s="29"/>
      <c r="I992" s="29"/>
      <c r="J992" s="29"/>
      <c r="K992" s="29"/>
    </row>
    <row r="993" spans="6:11" x14ac:dyDescent="0.3">
      <c r="F993" s="29"/>
      <c r="G993" s="29"/>
      <c r="H993" s="29"/>
      <c r="I993" s="29"/>
      <c r="J993" s="29"/>
      <c r="K993" s="29"/>
    </row>
    <row r="994" spans="6:11" x14ac:dyDescent="0.3">
      <c r="F994" s="29"/>
      <c r="G994" s="29"/>
      <c r="H994" s="29"/>
      <c r="I994" s="29"/>
      <c r="J994" s="29"/>
      <c r="K994" s="29"/>
    </row>
    <row r="995" spans="6:11" x14ac:dyDescent="0.3">
      <c r="F995" s="29"/>
      <c r="G995" s="29"/>
      <c r="H995" s="29"/>
      <c r="I995" s="29"/>
      <c r="J995" s="29"/>
      <c r="K995" s="29"/>
    </row>
    <row r="996" spans="6:11" x14ac:dyDescent="0.3">
      <c r="F996" s="29"/>
      <c r="G996" s="29"/>
      <c r="H996" s="29"/>
      <c r="I996" s="29"/>
      <c r="J996" s="29"/>
      <c r="K996" s="29"/>
    </row>
    <row r="997" spans="6:11" x14ac:dyDescent="0.3">
      <c r="F997" s="29"/>
      <c r="G997" s="29"/>
      <c r="H997" s="29"/>
      <c r="I997" s="29"/>
      <c r="J997" s="29"/>
      <c r="K997" s="29"/>
    </row>
    <row r="998" spans="6:11" x14ac:dyDescent="0.3">
      <c r="F998" s="29"/>
      <c r="G998" s="29"/>
      <c r="H998" s="29"/>
      <c r="I998" s="29"/>
      <c r="J998" s="29"/>
      <c r="K998" s="29"/>
    </row>
    <row r="999" spans="6:11" x14ac:dyDescent="0.3">
      <c r="F999" s="29"/>
      <c r="G999" s="29"/>
      <c r="H999" s="29"/>
      <c r="I999" s="29"/>
      <c r="J999" s="29"/>
      <c r="K999" s="29"/>
    </row>
    <row r="1000" spans="6:11" x14ac:dyDescent="0.3">
      <c r="F1000" s="29"/>
      <c r="G1000" s="29"/>
      <c r="H1000" s="29"/>
      <c r="I1000" s="29"/>
      <c r="J1000" s="29"/>
      <c r="K1000" s="29"/>
    </row>
    <row r="1001" spans="6:11" x14ac:dyDescent="0.3">
      <c r="F1001" s="29"/>
      <c r="G1001" s="29"/>
      <c r="H1001" s="29"/>
      <c r="I1001" s="29"/>
      <c r="J1001" s="29"/>
      <c r="K1001" s="29"/>
    </row>
    <row r="1002" spans="6:11" x14ac:dyDescent="0.3">
      <c r="F1002" s="29"/>
      <c r="G1002" s="29"/>
      <c r="H1002" s="29"/>
      <c r="I1002" s="29"/>
      <c r="J1002" s="29"/>
      <c r="K1002" s="29"/>
    </row>
    <row r="1003" spans="6:11" x14ac:dyDescent="0.3">
      <c r="F1003" s="29"/>
      <c r="G1003" s="29"/>
      <c r="H1003" s="29"/>
      <c r="I1003" s="29"/>
      <c r="J1003" s="29"/>
      <c r="K1003" s="29"/>
    </row>
    <row r="1004" spans="6:11" x14ac:dyDescent="0.3">
      <c r="F1004" s="29"/>
      <c r="G1004" s="29"/>
      <c r="H1004" s="29"/>
      <c r="I1004" s="29"/>
      <c r="J1004" s="29"/>
      <c r="K1004" s="29"/>
    </row>
    <row r="1005" spans="6:11" x14ac:dyDescent="0.3">
      <c r="F1005" s="29"/>
      <c r="G1005" s="29"/>
      <c r="H1005" s="29"/>
      <c r="I1005" s="29"/>
      <c r="J1005" s="29"/>
      <c r="K1005" s="29"/>
    </row>
    <row r="1006" spans="6:11" x14ac:dyDescent="0.3">
      <c r="F1006" s="29"/>
      <c r="G1006" s="29"/>
      <c r="H1006" s="29"/>
      <c r="I1006" s="29"/>
      <c r="J1006" s="29"/>
      <c r="K1006" s="29"/>
    </row>
    <row r="1007" spans="6:11" x14ac:dyDescent="0.3">
      <c r="F1007" s="29"/>
      <c r="G1007" s="29"/>
      <c r="H1007" s="29"/>
      <c r="I1007" s="29"/>
      <c r="J1007" s="29"/>
      <c r="K1007" s="29"/>
    </row>
    <row r="1008" spans="6:11" x14ac:dyDescent="0.3">
      <c r="F1008" s="29"/>
      <c r="G1008" s="29"/>
      <c r="H1008" s="29"/>
      <c r="I1008" s="29"/>
      <c r="J1008" s="29"/>
      <c r="K1008" s="29"/>
    </row>
    <row r="1009" spans="6:11" x14ac:dyDescent="0.3">
      <c r="F1009" s="29"/>
      <c r="G1009" s="29"/>
      <c r="H1009" s="29"/>
      <c r="I1009" s="29"/>
      <c r="J1009" s="29"/>
      <c r="K1009" s="29"/>
    </row>
    <row r="1010" spans="6:11" x14ac:dyDescent="0.3">
      <c r="F1010" s="29"/>
      <c r="G1010" s="29"/>
      <c r="H1010" s="29"/>
      <c r="I1010" s="29"/>
      <c r="J1010" s="29"/>
      <c r="K1010" s="29"/>
    </row>
    <row r="1011" spans="6:11" x14ac:dyDescent="0.3">
      <c r="F1011" s="29"/>
      <c r="G1011" s="29"/>
      <c r="H1011" s="29"/>
      <c r="I1011" s="29"/>
      <c r="J1011" s="29"/>
      <c r="K1011" s="29"/>
    </row>
    <row r="1012" spans="6:11" x14ac:dyDescent="0.3">
      <c r="F1012" s="29"/>
      <c r="G1012" s="29"/>
      <c r="H1012" s="29"/>
      <c r="I1012" s="29"/>
      <c r="J1012" s="29"/>
      <c r="K1012" s="29"/>
    </row>
    <row r="1013" spans="6:11" x14ac:dyDescent="0.3">
      <c r="F1013" s="29"/>
      <c r="G1013" s="29"/>
      <c r="H1013" s="29"/>
      <c r="I1013" s="29"/>
      <c r="J1013" s="29"/>
      <c r="K1013" s="29"/>
    </row>
    <row r="1014" spans="6:11" x14ac:dyDescent="0.3">
      <c r="F1014" s="29"/>
      <c r="G1014" s="29"/>
      <c r="H1014" s="29"/>
      <c r="I1014" s="29"/>
      <c r="J1014" s="29"/>
      <c r="K1014" s="29"/>
    </row>
    <row r="1015" spans="6:11" x14ac:dyDescent="0.3">
      <c r="F1015" s="29"/>
      <c r="G1015" s="29"/>
      <c r="H1015" s="29"/>
      <c r="I1015" s="29"/>
      <c r="J1015" s="29"/>
      <c r="K1015" s="29"/>
    </row>
    <row r="1016" spans="6:11" x14ac:dyDescent="0.3">
      <c r="F1016" s="29"/>
      <c r="G1016" s="29"/>
      <c r="H1016" s="29"/>
      <c r="I1016" s="29"/>
      <c r="J1016" s="29"/>
      <c r="K1016" s="29"/>
    </row>
    <row r="1017" spans="6:11" x14ac:dyDescent="0.3">
      <c r="F1017" s="29"/>
      <c r="G1017" s="29"/>
      <c r="H1017" s="29"/>
      <c r="I1017" s="29"/>
      <c r="J1017" s="29"/>
      <c r="K1017" s="29"/>
    </row>
    <row r="1018" spans="6:11" x14ac:dyDescent="0.3">
      <c r="F1018" s="29"/>
      <c r="G1018" s="29"/>
      <c r="H1018" s="29"/>
      <c r="I1018" s="29"/>
      <c r="J1018" s="29"/>
      <c r="K1018" s="29"/>
    </row>
    <row r="1019" spans="6:11" x14ac:dyDescent="0.3">
      <c r="F1019" s="29"/>
      <c r="G1019" s="29"/>
      <c r="H1019" s="29"/>
      <c r="I1019" s="29"/>
      <c r="J1019" s="29"/>
      <c r="K1019" s="29"/>
    </row>
    <row r="1020" spans="6:11" x14ac:dyDescent="0.3">
      <c r="F1020" s="29"/>
      <c r="G1020" s="29"/>
      <c r="H1020" s="29"/>
      <c r="I1020" s="29"/>
      <c r="J1020" s="29"/>
      <c r="K1020" s="29"/>
    </row>
    <row r="1021" spans="6:11" x14ac:dyDescent="0.3">
      <c r="F1021" s="29"/>
      <c r="G1021" s="29"/>
      <c r="H1021" s="29"/>
      <c r="I1021" s="29"/>
      <c r="J1021" s="29"/>
      <c r="K1021" s="29"/>
    </row>
    <row r="1022" spans="6:11" x14ac:dyDescent="0.3">
      <c r="F1022" s="29"/>
      <c r="G1022" s="29"/>
      <c r="H1022" s="29"/>
      <c r="I1022" s="29"/>
      <c r="J1022" s="29"/>
      <c r="K1022" s="29"/>
    </row>
    <row r="1023" spans="6:11" x14ac:dyDescent="0.3">
      <c r="F1023" s="29"/>
      <c r="G1023" s="29"/>
      <c r="H1023" s="29"/>
      <c r="I1023" s="29"/>
      <c r="J1023" s="29"/>
      <c r="K1023" s="29"/>
    </row>
    <row r="1024" spans="6:11" x14ac:dyDescent="0.3">
      <c r="F1024" s="29"/>
      <c r="G1024" s="29"/>
      <c r="H1024" s="29"/>
      <c r="I1024" s="29"/>
      <c r="J1024" s="29"/>
      <c r="K1024" s="29"/>
    </row>
    <row r="1025" spans="6:11" x14ac:dyDescent="0.3">
      <c r="F1025" s="29"/>
      <c r="G1025" s="29"/>
      <c r="H1025" s="29"/>
      <c r="I1025" s="29"/>
      <c r="J1025" s="29"/>
      <c r="K1025" s="29"/>
    </row>
    <row r="1026" spans="6:11" x14ac:dyDescent="0.3">
      <c r="F1026" s="29"/>
      <c r="G1026" s="29"/>
      <c r="H1026" s="29"/>
      <c r="I1026" s="29"/>
      <c r="J1026" s="29"/>
      <c r="K1026" s="29"/>
    </row>
    <row r="1027" spans="6:11" x14ac:dyDescent="0.3">
      <c r="F1027" s="29"/>
      <c r="G1027" s="29"/>
      <c r="H1027" s="29"/>
      <c r="I1027" s="29"/>
      <c r="J1027" s="29"/>
      <c r="K1027" s="29"/>
    </row>
    <row r="1028" spans="6:11" x14ac:dyDescent="0.3">
      <c r="F1028" s="29"/>
      <c r="G1028" s="29"/>
      <c r="H1028" s="29"/>
      <c r="I1028" s="29"/>
      <c r="J1028" s="29"/>
      <c r="K1028" s="29"/>
    </row>
    <row r="1029" spans="6:11" x14ac:dyDescent="0.3">
      <c r="F1029" s="29"/>
      <c r="G1029" s="29"/>
      <c r="H1029" s="29"/>
      <c r="I1029" s="29"/>
      <c r="J1029" s="29"/>
      <c r="K1029" s="29"/>
    </row>
    <row r="1030" spans="6:11" x14ac:dyDescent="0.3">
      <c r="F1030" s="29"/>
      <c r="G1030" s="29"/>
      <c r="H1030" s="29"/>
      <c r="I1030" s="29"/>
      <c r="J1030" s="29"/>
      <c r="K1030" s="29"/>
    </row>
    <row r="1031" spans="6:11" x14ac:dyDescent="0.3">
      <c r="F1031" s="29"/>
      <c r="G1031" s="29"/>
      <c r="H1031" s="29"/>
      <c r="I1031" s="29"/>
      <c r="J1031" s="29"/>
      <c r="K1031" s="29"/>
    </row>
    <row r="1032" spans="6:11" x14ac:dyDescent="0.3">
      <c r="F1032" s="29"/>
      <c r="G1032" s="29"/>
      <c r="H1032" s="29"/>
      <c r="I1032" s="29"/>
      <c r="J1032" s="29"/>
      <c r="K1032" s="29"/>
    </row>
    <row r="1033" spans="6:11" x14ac:dyDescent="0.3">
      <c r="F1033" s="29"/>
      <c r="G1033" s="29"/>
      <c r="H1033" s="29"/>
      <c r="I1033" s="29"/>
      <c r="J1033" s="29"/>
      <c r="K1033" s="29"/>
    </row>
    <row r="1034" spans="6:11" x14ac:dyDescent="0.3">
      <c r="F1034" s="29"/>
      <c r="G1034" s="29"/>
      <c r="H1034" s="29"/>
      <c r="I1034" s="29"/>
      <c r="J1034" s="29"/>
      <c r="K1034" s="29"/>
    </row>
    <row r="1035" spans="6:11" x14ac:dyDescent="0.3">
      <c r="F1035" s="29"/>
      <c r="G1035" s="29"/>
      <c r="H1035" s="29"/>
      <c r="I1035" s="29"/>
      <c r="J1035" s="29"/>
      <c r="K1035" s="29"/>
    </row>
    <row r="1036" spans="6:11" x14ac:dyDescent="0.3">
      <c r="F1036" s="29"/>
      <c r="G1036" s="29"/>
      <c r="H1036" s="29"/>
      <c r="I1036" s="29"/>
      <c r="J1036" s="29"/>
      <c r="K1036" s="29"/>
    </row>
    <row r="1037" spans="6:11" x14ac:dyDescent="0.3">
      <c r="F1037" s="29"/>
      <c r="G1037" s="29"/>
      <c r="H1037" s="29"/>
      <c r="I1037" s="29"/>
      <c r="J1037" s="29"/>
      <c r="K1037" s="29"/>
    </row>
    <row r="1038" spans="6:11" x14ac:dyDescent="0.3">
      <c r="F1038" s="29"/>
      <c r="G1038" s="29"/>
      <c r="H1038" s="29"/>
      <c r="I1038" s="29"/>
      <c r="J1038" s="29"/>
      <c r="K1038" s="29"/>
    </row>
    <row r="1039" spans="6:11" x14ac:dyDescent="0.3">
      <c r="F1039" s="29"/>
      <c r="G1039" s="29"/>
      <c r="H1039" s="29"/>
      <c r="I1039" s="29"/>
      <c r="J1039" s="29"/>
      <c r="K1039" s="29"/>
    </row>
    <row r="1040" spans="6:11" x14ac:dyDescent="0.3">
      <c r="F1040" s="29"/>
      <c r="G1040" s="29"/>
      <c r="H1040" s="29"/>
      <c r="I1040" s="29"/>
      <c r="J1040" s="29"/>
      <c r="K1040" s="29"/>
    </row>
    <row r="1041" spans="6:11" x14ac:dyDescent="0.3">
      <c r="F1041" s="29"/>
      <c r="G1041" s="29"/>
      <c r="H1041" s="29"/>
      <c r="I1041" s="29"/>
      <c r="J1041" s="29"/>
      <c r="K1041" s="29"/>
    </row>
    <row r="1042" spans="6:11" x14ac:dyDescent="0.3">
      <c r="F1042" s="29"/>
      <c r="G1042" s="29"/>
      <c r="H1042" s="29"/>
      <c r="I1042" s="29"/>
      <c r="J1042" s="29"/>
      <c r="K1042" s="29"/>
    </row>
    <row r="1043" spans="6:11" x14ac:dyDescent="0.3">
      <c r="F1043" s="29"/>
      <c r="G1043" s="29"/>
      <c r="H1043" s="29"/>
      <c r="I1043" s="29"/>
      <c r="J1043" s="29"/>
      <c r="K1043" s="29"/>
    </row>
    <row r="1044" spans="6:11" x14ac:dyDescent="0.3">
      <c r="F1044" s="29"/>
      <c r="G1044" s="29"/>
      <c r="H1044" s="29"/>
      <c r="I1044" s="29"/>
      <c r="J1044" s="29"/>
      <c r="K1044" s="29"/>
    </row>
    <row r="1045" spans="6:11" x14ac:dyDescent="0.3">
      <c r="F1045" s="29"/>
      <c r="G1045" s="29"/>
      <c r="H1045" s="29"/>
      <c r="I1045" s="29"/>
      <c r="J1045" s="29"/>
      <c r="K1045" s="29"/>
    </row>
    <row r="1046" spans="6:11" x14ac:dyDescent="0.3">
      <c r="F1046" s="29"/>
      <c r="G1046" s="29"/>
      <c r="H1046" s="29"/>
      <c r="I1046" s="29"/>
      <c r="J1046" s="29"/>
      <c r="K1046" s="29"/>
    </row>
    <row r="1047" spans="6:11" x14ac:dyDescent="0.3">
      <c r="F1047" s="29"/>
      <c r="G1047" s="29"/>
      <c r="H1047" s="29"/>
      <c r="I1047" s="29"/>
      <c r="J1047" s="29"/>
      <c r="K1047" s="29"/>
    </row>
    <row r="1048" spans="6:11" x14ac:dyDescent="0.3">
      <c r="F1048" s="29"/>
      <c r="G1048" s="29"/>
      <c r="H1048" s="29"/>
      <c r="I1048" s="29"/>
      <c r="J1048" s="29"/>
      <c r="K1048" s="29"/>
    </row>
    <row r="1049" spans="6:11" x14ac:dyDescent="0.3">
      <c r="F1049" s="29"/>
      <c r="G1049" s="29"/>
      <c r="H1049" s="29"/>
      <c r="I1049" s="29"/>
      <c r="J1049" s="29"/>
      <c r="K1049" s="29"/>
    </row>
    <row r="1050" spans="6:11" x14ac:dyDescent="0.3">
      <c r="F1050" s="29"/>
      <c r="G1050" s="29"/>
      <c r="H1050" s="29"/>
      <c r="I1050" s="29"/>
      <c r="J1050" s="29"/>
      <c r="K1050" s="29"/>
    </row>
    <row r="1051" spans="6:11" x14ac:dyDescent="0.3">
      <c r="F1051" s="29"/>
      <c r="G1051" s="29"/>
      <c r="H1051" s="29"/>
      <c r="I1051" s="29"/>
      <c r="J1051" s="29"/>
      <c r="K1051" s="29"/>
    </row>
    <row r="1052" spans="6:11" x14ac:dyDescent="0.3">
      <c r="F1052" s="29"/>
      <c r="G1052" s="29"/>
      <c r="H1052" s="29"/>
      <c r="I1052" s="29"/>
      <c r="J1052" s="29"/>
      <c r="K1052" s="29"/>
    </row>
    <row r="1053" spans="6:11" x14ac:dyDescent="0.3">
      <c r="F1053" s="29"/>
      <c r="G1053" s="29"/>
      <c r="H1053" s="29"/>
      <c r="I1053" s="29"/>
      <c r="J1053" s="29"/>
      <c r="K1053" s="29"/>
    </row>
    <row r="1054" spans="6:11" x14ac:dyDescent="0.3">
      <c r="F1054" s="29"/>
      <c r="G1054" s="29"/>
      <c r="H1054" s="29"/>
      <c r="I1054" s="29"/>
      <c r="J1054" s="29"/>
      <c r="K1054" s="29"/>
    </row>
    <row r="1055" spans="6:11" x14ac:dyDescent="0.3">
      <c r="F1055" s="29"/>
      <c r="G1055" s="29"/>
      <c r="H1055" s="29"/>
      <c r="I1055" s="29"/>
      <c r="J1055" s="29"/>
      <c r="K1055" s="29"/>
    </row>
    <row r="1056" spans="6:11" x14ac:dyDescent="0.3">
      <c r="F1056" s="29"/>
      <c r="G1056" s="29"/>
      <c r="H1056" s="29"/>
      <c r="I1056" s="29"/>
      <c r="J1056" s="29"/>
      <c r="K1056" s="29"/>
    </row>
    <row r="1057" spans="6:11" x14ac:dyDescent="0.3">
      <c r="F1057" s="29"/>
      <c r="G1057" s="29"/>
      <c r="H1057" s="29"/>
      <c r="I1057" s="29"/>
      <c r="J1057" s="29"/>
      <c r="K1057" s="29"/>
    </row>
    <row r="1058" spans="6:11" x14ac:dyDescent="0.3">
      <c r="F1058" s="29"/>
      <c r="G1058" s="29"/>
      <c r="H1058" s="29"/>
      <c r="I1058" s="29"/>
      <c r="J1058" s="29"/>
      <c r="K1058" s="29"/>
    </row>
    <row r="1059" spans="6:11" x14ac:dyDescent="0.3">
      <c r="F1059" s="29"/>
      <c r="G1059" s="29"/>
      <c r="H1059" s="29"/>
      <c r="I1059" s="29"/>
      <c r="J1059" s="29"/>
      <c r="K1059" s="29"/>
    </row>
    <row r="1060" spans="6:11" x14ac:dyDescent="0.3">
      <c r="F1060" s="29"/>
      <c r="G1060" s="29"/>
      <c r="H1060" s="29"/>
      <c r="I1060" s="29"/>
      <c r="J1060" s="29"/>
      <c r="K1060" s="29"/>
    </row>
    <row r="1061" spans="6:11" x14ac:dyDescent="0.3">
      <c r="F1061" s="29"/>
      <c r="G1061" s="29"/>
      <c r="H1061" s="29"/>
      <c r="I1061" s="29"/>
      <c r="J1061" s="29"/>
      <c r="K1061" s="29"/>
    </row>
    <row r="1062" spans="6:11" x14ac:dyDescent="0.3">
      <c r="F1062" s="29"/>
      <c r="G1062" s="29"/>
      <c r="H1062" s="29"/>
      <c r="I1062" s="29"/>
      <c r="J1062" s="29"/>
      <c r="K1062" s="29"/>
    </row>
    <row r="1063" spans="6:11" x14ac:dyDescent="0.3">
      <c r="F1063" s="29"/>
      <c r="G1063" s="29"/>
      <c r="H1063" s="29"/>
      <c r="I1063" s="29"/>
      <c r="J1063" s="29"/>
      <c r="K1063" s="29"/>
    </row>
    <row r="1064" spans="6:11" x14ac:dyDescent="0.3">
      <c r="F1064" s="29"/>
      <c r="G1064" s="29"/>
      <c r="H1064" s="29"/>
      <c r="I1064" s="29"/>
      <c r="J1064" s="29"/>
      <c r="K1064" s="29"/>
    </row>
    <row r="1065" spans="6:11" x14ac:dyDescent="0.3">
      <c r="F1065" s="29"/>
      <c r="G1065" s="29"/>
      <c r="H1065" s="29"/>
      <c r="I1065" s="29"/>
      <c r="J1065" s="29"/>
      <c r="K1065" s="29"/>
    </row>
    <row r="1066" spans="6:11" x14ac:dyDescent="0.3">
      <c r="F1066" s="29"/>
      <c r="G1066" s="29"/>
      <c r="H1066" s="29"/>
      <c r="I1066" s="29"/>
      <c r="J1066" s="29"/>
      <c r="K1066" s="29"/>
    </row>
    <row r="1067" spans="6:11" x14ac:dyDescent="0.3">
      <c r="F1067" s="29"/>
      <c r="G1067" s="29"/>
      <c r="H1067" s="29"/>
      <c r="I1067" s="29"/>
      <c r="J1067" s="29"/>
      <c r="K1067" s="29"/>
    </row>
    <row r="1068" spans="6:11" x14ac:dyDescent="0.3">
      <c r="F1068" s="29"/>
      <c r="G1068" s="29"/>
      <c r="H1068" s="29"/>
      <c r="I1068" s="29"/>
      <c r="J1068" s="29"/>
      <c r="K1068" s="29"/>
    </row>
    <row r="1069" spans="6:11" x14ac:dyDescent="0.3">
      <c r="F1069" s="29"/>
      <c r="G1069" s="29"/>
      <c r="H1069" s="29"/>
      <c r="I1069" s="29"/>
      <c r="J1069" s="29"/>
      <c r="K1069" s="29"/>
    </row>
    <row r="1070" spans="6:11" x14ac:dyDescent="0.3">
      <c r="F1070" s="29"/>
      <c r="G1070" s="29"/>
      <c r="H1070" s="29"/>
      <c r="I1070" s="29"/>
      <c r="J1070" s="29"/>
      <c r="K1070" s="29"/>
    </row>
    <row r="1071" spans="6:11" x14ac:dyDescent="0.3">
      <c r="F1071" s="29"/>
      <c r="G1071" s="29"/>
      <c r="H1071" s="29"/>
      <c r="I1071" s="29"/>
      <c r="J1071" s="29"/>
      <c r="K1071" s="29"/>
    </row>
    <row r="1072" spans="6:11" x14ac:dyDescent="0.3">
      <c r="F1072" s="29"/>
      <c r="G1072" s="29"/>
      <c r="H1072" s="29"/>
      <c r="I1072" s="29"/>
      <c r="J1072" s="29"/>
      <c r="K1072" s="29"/>
    </row>
    <row r="1073" spans="6:11" x14ac:dyDescent="0.3">
      <c r="F1073" s="29"/>
      <c r="G1073" s="29"/>
      <c r="H1073" s="29"/>
      <c r="I1073" s="29"/>
      <c r="J1073" s="29"/>
      <c r="K1073" s="29"/>
    </row>
    <row r="1074" spans="6:11" x14ac:dyDescent="0.3">
      <c r="F1074" s="29"/>
      <c r="G1074" s="29"/>
      <c r="H1074" s="29"/>
      <c r="I1074" s="29"/>
      <c r="J1074" s="29"/>
      <c r="K1074" s="29"/>
    </row>
    <row r="1075" spans="6:11" x14ac:dyDescent="0.3">
      <c r="F1075" s="29"/>
      <c r="G1075" s="29"/>
      <c r="H1075" s="29"/>
      <c r="I1075" s="29"/>
      <c r="J1075" s="29"/>
      <c r="K1075" s="29"/>
    </row>
    <row r="1076" spans="6:11" x14ac:dyDescent="0.3">
      <c r="F1076" s="29"/>
      <c r="G1076" s="29"/>
      <c r="H1076" s="29"/>
      <c r="I1076" s="29"/>
      <c r="J1076" s="29"/>
      <c r="K1076" s="29"/>
    </row>
    <row r="1077" spans="6:11" x14ac:dyDescent="0.3">
      <c r="F1077" s="29"/>
      <c r="G1077" s="29"/>
      <c r="H1077" s="29"/>
      <c r="I1077" s="29"/>
      <c r="J1077" s="29"/>
      <c r="K1077" s="29"/>
    </row>
    <row r="1078" spans="6:11" x14ac:dyDescent="0.3">
      <c r="F1078" s="29"/>
      <c r="G1078" s="29"/>
      <c r="H1078" s="29"/>
      <c r="I1078" s="29"/>
      <c r="J1078" s="29"/>
      <c r="K1078" s="29"/>
    </row>
    <row r="1079" spans="6:11" x14ac:dyDescent="0.3">
      <c r="F1079" s="29"/>
      <c r="G1079" s="29"/>
      <c r="H1079" s="29"/>
      <c r="I1079" s="29"/>
      <c r="J1079" s="29"/>
      <c r="K1079" s="29"/>
    </row>
    <row r="1080" spans="6:11" x14ac:dyDescent="0.3">
      <c r="F1080" s="29"/>
      <c r="G1080" s="29"/>
      <c r="H1080" s="29"/>
      <c r="I1080" s="29"/>
      <c r="J1080" s="29"/>
      <c r="K1080" s="29"/>
    </row>
    <row r="1081" spans="6:11" x14ac:dyDescent="0.3">
      <c r="F1081" s="29"/>
      <c r="G1081" s="29"/>
      <c r="H1081" s="29"/>
      <c r="I1081" s="29"/>
      <c r="J1081" s="29"/>
      <c r="K1081" s="29"/>
    </row>
    <row r="1082" spans="6:11" x14ac:dyDescent="0.3">
      <c r="F1082" s="29"/>
      <c r="G1082" s="29"/>
      <c r="H1082" s="29"/>
      <c r="I1082" s="29"/>
      <c r="J1082" s="29"/>
      <c r="K1082" s="29"/>
    </row>
    <row r="1083" spans="6:11" x14ac:dyDescent="0.3">
      <c r="F1083" s="29"/>
      <c r="G1083" s="29"/>
      <c r="H1083" s="29"/>
      <c r="I1083" s="29"/>
      <c r="J1083" s="29"/>
      <c r="K1083" s="29"/>
    </row>
    <row r="1084" spans="6:11" x14ac:dyDescent="0.3">
      <c r="F1084" s="29"/>
      <c r="G1084" s="29"/>
      <c r="H1084" s="29"/>
      <c r="I1084" s="29"/>
      <c r="J1084" s="29"/>
      <c r="K1084" s="29"/>
    </row>
    <row r="1085" spans="6:11" x14ac:dyDescent="0.3">
      <c r="F1085" s="29"/>
      <c r="G1085" s="29"/>
      <c r="H1085" s="29"/>
      <c r="I1085" s="29"/>
      <c r="J1085" s="29"/>
      <c r="K1085" s="29"/>
    </row>
    <row r="1086" spans="6:11" x14ac:dyDescent="0.3">
      <c r="F1086" s="29"/>
      <c r="G1086" s="29"/>
      <c r="H1086" s="29"/>
      <c r="I1086" s="29"/>
      <c r="J1086" s="29"/>
      <c r="K1086" s="29"/>
    </row>
    <row r="1087" spans="6:11" x14ac:dyDescent="0.3">
      <c r="F1087" s="29"/>
      <c r="G1087" s="29"/>
      <c r="H1087" s="29"/>
      <c r="I1087" s="29"/>
      <c r="J1087" s="29"/>
      <c r="K1087" s="29"/>
    </row>
    <row r="1088" spans="6:11" x14ac:dyDescent="0.3">
      <c r="F1088" s="29"/>
      <c r="G1088" s="29"/>
      <c r="H1088" s="29"/>
      <c r="I1088" s="29"/>
      <c r="J1088" s="29"/>
      <c r="K1088" s="29"/>
    </row>
    <row r="1089" spans="6:11" x14ac:dyDescent="0.3">
      <c r="F1089" s="29"/>
      <c r="G1089" s="29"/>
      <c r="H1089" s="29"/>
      <c r="I1089" s="29"/>
      <c r="J1089" s="29"/>
      <c r="K1089" s="29"/>
    </row>
    <row r="1090" spans="6:11" x14ac:dyDescent="0.3">
      <c r="F1090" s="29"/>
      <c r="G1090" s="29"/>
      <c r="H1090" s="29"/>
      <c r="I1090" s="29"/>
      <c r="J1090" s="29"/>
      <c r="K1090" s="29"/>
    </row>
    <row r="1091" spans="6:11" x14ac:dyDescent="0.3">
      <c r="F1091" s="29"/>
      <c r="G1091" s="29"/>
      <c r="H1091" s="29"/>
      <c r="I1091" s="29"/>
      <c r="J1091" s="29"/>
      <c r="K1091" s="29"/>
    </row>
    <row r="1092" spans="6:11" x14ac:dyDescent="0.3">
      <c r="F1092" s="29"/>
      <c r="G1092" s="29"/>
      <c r="H1092" s="29"/>
      <c r="I1092" s="29"/>
      <c r="J1092" s="29"/>
      <c r="K1092" s="29"/>
    </row>
    <row r="1093" spans="6:11" x14ac:dyDescent="0.3">
      <c r="F1093" s="29"/>
      <c r="G1093" s="29"/>
      <c r="H1093" s="29"/>
      <c r="I1093" s="29"/>
      <c r="J1093" s="29"/>
      <c r="K1093" s="29"/>
    </row>
    <row r="1094" spans="6:11" x14ac:dyDescent="0.3">
      <c r="F1094" s="29"/>
      <c r="G1094" s="29"/>
      <c r="H1094" s="29"/>
      <c r="I1094" s="29"/>
      <c r="J1094" s="29"/>
      <c r="K1094" s="29"/>
    </row>
    <row r="1095" spans="6:11" x14ac:dyDescent="0.3">
      <c r="F1095" s="29"/>
      <c r="G1095" s="29"/>
      <c r="H1095" s="29"/>
      <c r="I1095" s="29"/>
      <c r="J1095" s="29"/>
      <c r="K1095" s="29"/>
    </row>
    <row r="1096" spans="6:11" x14ac:dyDescent="0.3">
      <c r="F1096" s="29"/>
      <c r="G1096" s="29"/>
      <c r="H1096" s="29"/>
      <c r="I1096" s="29"/>
      <c r="J1096" s="29"/>
      <c r="K1096" s="29"/>
    </row>
    <row r="1097" spans="6:11" x14ac:dyDescent="0.3">
      <c r="F1097" s="29"/>
      <c r="G1097" s="29"/>
      <c r="H1097" s="29"/>
      <c r="I1097" s="29"/>
      <c r="J1097" s="29"/>
      <c r="K1097" s="29"/>
    </row>
    <row r="1098" spans="6:11" x14ac:dyDescent="0.3">
      <c r="F1098" s="29"/>
      <c r="G1098" s="29"/>
      <c r="H1098" s="29"/>
      <c r="I1098" s="29"/>
      <c r="J1098" s="29"/>
      <c r="K1098" s="29"/>
    </row>
    <row r="1099" spans="6:11" x14ac:dyDescent="0.3">
      <c r="F1099" s="29"/>
      <c r="G1099" s="29"/>
      <c r="H1099" s="29"/>
      <c r="I1099" s="29"/>
      <c r="J1099" s="29"/>
      <c r="K1099" s="29"/>
    </row>
    <row r="1100" spans="6:11" x14ac:dyDescent="0.3">
      <c r="F1100" s="29"/>
      <c r="G1100" s="29"/>
      <c r="H1100" s="29"/>
      <c r="I1100" s="29"/>
      <c r="J1100" s="29"/>
      <c r="K1100" s="29"/>
    </row>
    <row r="1101" spans="6:11" x14ac:dyDescent="0.3">
      <c r="F1101" s="29"/>
      <c r="G1101" s="29"/>
      <c r="H1101" s="29"/>
      <c r="I1101" s="29"/>
      <c r="J1101" s="29"/>
      <c r="K1101" s="29"/>
    </row>
    <row r="1102" spans="6:11" x14ac:dyDescent="0.3">
      <c r="F1102" s="29"/>
      <c r="G1102" s="29"/>
      <c r="H1102" s="29"/>
      <c r="I1102" s="29"/>
      <c r="J1102" s="29"/>
      <c r="K1102" s="29"/>
    </row>
    <row r="1103" spans="6:11" x14ac:dyDescent="0.3">
      <c r="F1103" s="29"/>
      <c r="G1103" s="29"/>
      <c r="H1103" s="29"/>
      <c r="I1103" s="29"/>
      <c r="J1103" s="29"/>
      <c r="K1103" s="29"/>
    </row>
    <row r="1104" spans="6:11" x14ac:dyDescent="0.3">
      <c r="F1104" s="29"/>
      <c r="G1104" s="29"/>
      <c r="H1104" s="29"/>
      <c r="I1104" s="29"/>
      <c r="J1104" s="29"/>
      <c r="K1104" s="29"/>
    </row>
    <row r="1105" spans="6:11" x14ac:dyDescent="0.3">
      <c r="F1105" s="29"/>
      <c r="G1105" s="29"/>
      <c r="H1105" s="29"/>
      <c r="I1105" s="29"/>
      <c r="J1105" s="29"/>
      <c r="K1105" s="29"/>
    </row>
    <row r="1106" spans="6:11" x14ac:dyDescent="0.3">
      <c r="F1106" s="29"/>
      <c r="G1106" s="29"/>
      <c r="H1106" s="29"/>
      <c r="I1106" s="29"/>
      <c r="J1106" s="29"/>
      <c r="K1106" s="29"/>
    </row>
    <row r="1107" spans="6:11" x14ac:dyDescent="0.3">
      <c r="F1107" s="29"/>
      <c r="G1107" s="29"/>
      <c r="H1107" s="29"/>
      <c r="I1107" s="29"/>
      <c r="J1107" s="29"/>
      <c r="K1107" s="29"/>
    </row>
    <row r="1108" spans="6:11" x14ac:dyDescent="0.3">
      <c r="F1108" s="29"/>
      <c r="G1108" s="29"/>
      <c r="H1108" s="29"/>
      <c r="I1108" s="29"/>
      <c r="J1108" s="29"/>
      <c r="K1108" s="29"/>
    </row>
    <row r="1109" spans="6:11" x14ac:dyDescent="0.3">
      <c r="F1109" s="29"/>
      <c r="G1109" s="29"/>
      <c r="H1109" s="29"/>
      <c r="I1109" s="29"/>
      <c r="J1109" s="29"/>
      <c r="K1109" s="29"/>
    </row>
    <row r="1110" spans="6:11" x14ac:dyDescent="0.3">
      <c r="F1110" s="29"/>
      <c r="G1110" s="29"/>
      <c r="H1110" s="29"/>
      <c r="I1110" s="29"/>
      <c r="J1110" s="29"/>
      <c r="K1110" s="29"/>
    </row>
    <row r="1111" spans="6:11" x14ac:dyDescent="0.3">
      <c r="F1111" s="29"/>
      <c r="G1111" s="29"/>
      <c r="H1111" s="29"/>
      <c r="I1111" s="29"/>
      <c r="J1111" s="29"/>
      <c r="K1111" s="29"/>
    </row>
    <row r="1112" spans="6:11" x14ac:dyDescent="0.3">
      <c r="F1112" s="29"/>
      <c r="G1112" s="29"/>
      <c r="H1112" s="29"/>
      <c r="I1112" s="29"/>
      <c r="J1112" s="29"/>
      <c r="K1112" s="29"/>
    </row>
    <row r="1113" spans="6:11" x14ac:dyDescent="0.3">
      <c r="F1113" s="29"/>
      <c r="G1113" s="29"/>
      <c r="H1113" s="29"/>
      <c r="I1113" s="29"/>
      <c r="J1113" s="29"/>
      <c r="K1113" s="29"/>
    </row>
    <row r="1114" spans="6:11" x14ac:dyDescent="0.3">
      <c r="F1114" s="29"/>
      <c r="G1114" s="29"/>
      <c r="H1114" s="29"/>
      <c r="I1114" s="29"/>
      <c r="J1114" s="29"/>
      <c r="K1114" s="29"/>
    </row>
    <row r="1115" spans="6:11" x14ac:dyDescent="0.3">
      <c r="F1115" s="29"/>
      <c r="G1115" s="29"/>
      <c r="H1115" s="29"/>
      <c r="I1115" s="29"/>
      <c r="J1115" s="29"/>
      <c r="K1115" s="29"/>
    </row>
    <row r="1116" spans="6:11" x14ac:dyDescent="0.3">
      <c r="F1116" s="29"/>
      <c r="G1116" s="29"/>
      <c r="H1116" s="29"/>
      <c r="I1116" s="29"/>
      <c r="J1116" s="29"/>
      <c r="K1116" s="29"/>
    </row>
    <row r="1117" spans="6:11" x14ac:dyDescent="0.3">
      <c r="F1117" s="29"/>
      <c r="G1117" s="29"/>
      <c r="H1117" s="29"/>
      <c r="I1117" s="29"/>
      <c r="J1117" s="29"/>
      <c r="K1117" s="29"/>
    </row>
    <row r="1118" spans="6:11" x14ac:dyDescent="0.3">
      <c r="F1118" s="29"/>
      <c r="G1118" s="29"/>
      <c r="H1118" s="29"/>
      <c r="I1118" s="29"/>
      <c r="J1118" s="29"/>
      <c r="K1118" s="29"/>
    </row>
    <row r="1119" spans="6:11" x14ac:dyDescent="0.3">
      <c r="F1119" s="29"/>
      <c r="G1119" s="29"/>
      <c r="H1119" s="29"/>
      <c r="I1119" s="29"/>
      <c r="J1119" s="29"/>
      <c r="K1119" s="29"/>
    </row>
    <row r="1120" spans="6:11" x14ac:dyDescent="0.3">
      <c r="F1120" s="29"/>
      <c r="G1120" s="29"/>
      <c r="H1120" s="29"/>
      <c r="I1120" s="29"/>
      <c r="J1120" s="29"/>
      <c r="K1120" s="29"/>
    </row>
    <row r="1121" spans="6:11" x14ac:dyDescent="0.3">
      <c r="F1121" s="29"/>
      <c r="G1121" s="29"/>
      <c r="H1121" s="29"/>
      <c r="I1121" s="29"/>
      <c r="J1121" s="29"/>
      <c r="K1121" s="29"/>
    </row>
    <row r="1122" spans="6:11" x14ac:dyDescent="0.3">
      <c r="F1122" s="29"/>
      <c r="G1122" s="29"/>
      <c r="H1122" s="29"/>
      <c r="I1122" s="29"/>
      <c r="J1122" s="29"/>
      <c r="K1122" s="29"/>
    </row>
    <row r="1123" spans="6:11" x14ac:dyDescent="0.3">
      <c r="F1123" s="29"/>
      <c r="G1123" s="29"/>
      <c r="H1123" s="29"/>
      <c r="I1123" s="29"/>
      <c r="J1123" s="29"/>
      <c r="K1123" s="29"/>
    </row>
    <row r="1124" spans="6:11" x14ac:dyDescent="0.3">
      <c r="F1124" s="29"/>
      <c r="G1124" s="29"/>
      <c r="H1124" s="29"/>
      <c r="I1124" s="29"/>
      <c r="J1124" s="29"/>
      <c r="K1124" s="29"/>
    </row>
    <row r="1125" spans="6:11" x14ac:dyDescent="0.3">
      <c r="F1125" s="29"/>
      <c r="G1125" s="29"/>
      <c r="H1125" s="29"/>
      <c r="I1125" s="29"/>
      <c r="J1125" s="29"/>
      <c r="K1125" s="29"/>
    </row>
    <row r="1126" spans="6:11" x14ac:dyDescent="0.3">
      <c r="F1126" s="29"/>
      <c r="G1126" s="29"/>
      <c r="H1126" s="29"/>
      <c r="I1126" s="29"/>
      <c r="J1126" s="29"/>
      <c r="K1126" s="29"/>
    </row>
    <row r="1127" spans="6:11" x14ac:dyDescent="0.3">
      <c r="F1127" s="29"/>
      <c r="G1127" s="29"/>
      <c r="H1127" s="29"/>
      <c r="I1127" s="29"/>
      <c r="J1127" s="29"/>
      <c r="K1127" s="29"/>
    </row>
    <row r="1128" spans="6:11" x14ac:dyDescent="0.3">
      <c r="F1128" s="29"/>
      <c r="G1128" s="29"/>
      <c r="H1128" s="29"/>
      <c r="I1128" s="29"/>
      <c r="J1128" s="29"/>
      <c r="K1128" s="29"/>
    </row>
    <row r="1129" spans="6:11" x14ac:dyDescent="0.3">
      <c r="F1129" s="29"/>
      <c r="G1129" s="29"/>
      <c r="H1129" s="29"/>
      <c r="I1129" s="29"/>
      <c r="J1129" s="29"/>
      <c r="K1129" s="29"/>
    </row>
    <row r="1130" spans="6:11" x14ac:dyDescent="0.3">
      <c r="F1130" s="29"/>
      <c r="G1130" s="29"/>
      <c r="H1130" s="29"/>
      <c r="I1130" s="29"/>
      <c r="J1130" s="29"/>
      <c r="K1130" s="29"/>
    </row>
    <row r="1131" spans="6:11" x14ac:dyDescent="0.3">
      <c r="F1131" s="29"/>
      <c r="G1131" s="29"/>
      <c r="H1131" s="29"/>
      <c r="I1131" s="29"/>
      <c r="J1131" s="29"/>
      <c r="K1131" s="29"/>
    </row>
    <row r="1132" spans="6:11" x14ac:dyDescent="0.3">
      <c r="F1132" s="29"/>
      <c r="G1132" s="29"/>
      <c r="H1132" s="29"/>
      <c r="I1132" s="29"/>
      <c r="J1132" s="29"/>
      <c r="K1132" s="29"/>
    </row>
    <row r="1133" spans="6:11" x14ac:dyDescent="0.3">
      <c r="F1133" s="29"/>
      <c r="G1133" s="29"/>
      <c r="H1133" s="29"/>
      <c r="I1133" s="29"/>
      <c r="J1133" s="29"/>
      <c r="K1133" s="29"/>
    </row>
    <row r="1134" spans="6:11" x14ac:dyDescent="0.3">
      <c r="F1134" s="29"/>
      <c r="G1134" s="29"/>
      <c r="H1134" s="29"/>
      <c r="I1134" s="29"/>
      <c r="J1134" s="29"/>
      <c r="K1134" s="29"/>
    </row>
    <row r="1135" spans="6:11" x14ac:dyDescent="0.3">
      <c r="F1135" s="29"/>
      <c r="G1135" s="29"/>
      <c r="H1135" s="29"/>
      <c r="I1135" s="29"/>
      <c r="J1135" s="29"/>
      <c r="K1135" s="29"/>
    </row>
    <row r="1136" spans="6:11" x14ac:dyDescent="0.3">
      <c r="F1136" s="29"/>
      <c r="G1136" s="29"/>
      <c r="H1136" s="29"/>
      <c r="I1136" s="29"/>
      <c r="J1136" s="29"/>
      <c r="K1136" s="29"/>
    </row>
    <row r="1137" spans="6:11" x14ac:dyDescent="0.3">
      <c r="F1137" s="29"/>
      <c r="G1137" s="29"/>
      <c r="H1137" s="29"/>
      <c r="I1137" s="29"/>
      <c r="J1137" s="29"/>
      <c r="K1137" s="29"/>
    </row>
    <row r="1138" spans="6:11" x14ac:dyDescent="0.3">
      <c r="F1138" s="29"/>
      <c r="G1138" s="29"/>
      <c r="H1138" s="29"/>
      <c r="I1138" s="29"/>
      <c r="J1138" s="29"/>
      <c r="K1138" s="29"/>
    </row>
    <row r="1139" spans="6:11" x14ac:dyDescent="0.3">
      <c r="F1139" s="29"/>
      <c r="G1139" s="29"/>
      <c r="H1139" s="29"/>
      <c r="I1139" s="29"/>
      <c r="J1139" s="29"/>
      <c r="K1139" s="29"/>
    </row>
    <row r="1140" spans="6:11" x14ac:dyDescent="0.3">
      <c r="F1140" s="29"/>
      <c r="G1140" s="29"/>
      <c r="H1140" s="29"/>
      <c r="I1140" s="29"/>
      <c r="J1140" s="29"/>
      <c r="K1140" s="29"/>
    </row>
    <row r="1141" spans="6:11" x14ac:dyDescent="0.3">
      <c r="F1141" s="29"/>
      <c r="G1141" s="29"/>
      <c r="H1141" s="29"/>
      <c r="I1141" s="29"/>
      <c r="J1141" s="29"/>
      <c r="K1141" s="29"/>
    </row>
    <row r="1142" spans="6:11" x14ac:dyDescent="0.3">
      <c r="F1142" s="29"/>
      <c r="G1142" s="29"/>
      <c r="H1142" s="29"/>
      <c r="I1142" s="29"/>
      <c r="J1142" s="29"/>
      <c r="K1142" s="29"/>
    </row>
    <row r="1143" spans="6:11" x14ac:dyDescent="0.3">
      <c r="F1143" s="29"/>
      <c r="G1143" s="29"/>
      <c r="H1143" s="29"/>
      <c r="I1143" s="29"/>
      <c r="J1143" s="29"/>
      <c r="K1143" s="29"/>
    </row>
    <row r="1144" spans="6:11" x14ac:dyDescent="0.3">
      <c r="F1144" s="29"/>
      <c r="G1144" s="29"/>
      <c r="H1144" s="29"/>
      <c r="I1144" s="29"/>
      <c r="J1144" s="29"/>
      <c r="K1144" s="29"/>
    </row>
    <row r="1145" spans="6:11" x14ac:dyDescent="0.3">
      <c r="F1145" s="29"/>
      <c r="G1145" s="29"/>
      <c r="H1145" s="29"/>
      <c r="I1145" s="29"/>
      <c r="J1145" s="29"/>
      <c r="K1145" s="29"/>
    </row>
    <row r="1146" spans="6:11" x14ac:dyDescent="0.3">
      <c r="F1146" s="29"/>
      <c r="G1146" s="29"/>
      <c r="H1146" s="29"/>
      <c r="I1146" s="29"/>
      <c r="J1146" s="29"/>
      <c r="K1146" s="29"/>
    </row>
    <row r="1147" spans="6:11" x14ac:dyDescent="0.3">
      <c r="F1147" s="29"/>
      <c r="G1147" s="29"/>
      <c r="H1147" s="29"/>
      <c r="I1147" s="29"/>
      <c r="J1147" s="29"/>
      <c r="K1147" s="29"/>
    </row>
    <row r="1148" spans="6:11" x14ac:dyDescent="0.3">
      <c r="F1148" s="29"/>
      <c r="G1148" s="29"/>
      <c r="H1148" s="29"/>
      <c r="I1148" s="29"/>
      <c r="J1148" s="29"/>
      <c r="K1148" s="29"/>
    </row>
    <row r="1149" spans="6:11" x14ac:dyDescent="0.3">
      <c r="F1149" s="29"/>
      <c r="G1149" s="29"/>
      <c r="H1149" s="29"/>
      <c r="I1149" s="29"/>
      <c r="J1149" s="29"/>
      <c r="K1149" s="29"/>
    </row>
    <row r="1150" spans="6:11" x14ac:dyDescent="0.3">
      <c r="F1150" s="29"/>
      <c r="G1150" s="29"/>
      <c r="H1150" s="29"/>
      <c r="I1150" s="29"/>
      <c r="J1150" s="29"/>
      <c r="K1150" s="29"/>
    </row>
    <row r="1151" spans="6:11" x14ac:dyDescent="0.3">
      <c r="F1151" s="29"/>
      <c r="G1151" s="29"/>
      <c r="H1151" s="29"/>
      <c r="I1151" s="29"/>
      <c r="J1151" s="29"/>
      <c r="K1151" s="29"/>
    </row>
    <row r="1152" spans="6:11" x14ac:dyDescent="0.3">
      <c r="F1152" s="29"/>
      <c r="G1152" s="29"/>
      <c r="H1152" s="29"/>
      <c r="I1152" s="29"/>
      <c r="J1152" s="29"/>
      <c r="K1152" s="29"/>
    </row>
    <row r="1153" spans="6:11" x14ac:dyDescent="0.3">
      <c r="F1153" s="29"/>
      <c r="G1153" s="29"/>
      <c r="H1153" s="29"/>
      <c r="I1153" s="29"/>
      <c r="J1153" s="29"/>
      <c r="K1153" s="29"/>
    </row>
    <row r="1154" spans="6:11" x14ac:dyDescent="0.3">
      <c r="F1154" s="29"/>
      <c r="G1154" s="29"/>
      <c r="H1154" s="29"/>
      <c r="I1154" s="29"/>
      <c r="J1154" s="29"/>
      <c r="K1154" s="29"/>
    </row>
    <row r="1155" spans="6:11" x14ac:dyDescent="0.3">
      <c r="F1155" s="29"/>
      <c r="G1155" s="29"/>
      <c r="H1155" s="29"/>
      <c r="I1155" s="29"/>
      <c r="J1155" s="29"/>
      <c r="K1155" s="29"/>
    </row>
    <row r="1156" spans="6:11" x14ac:dyDescent="0.3">
      <c r="F1156" s="29"/>
      <c r="G1156" s="29"/>
      <c r="H1156" s="29"/>
      <c r="I1156" s="29"/>
      <c r="J1156" s="29"/>
      <c r="K1156" s="29"/>
    </row>
    <row r="1157" spans="6:11" x14ac:dyDescent="0.3">
      <c r="F1157" s="29"/>
      <c r="G1157" s="29"/>
      <c r="H1157" s="29"/>
      <c r="I1157" s="29"/>
      <c r="J1157" s="29"/>
      <c r="K1157" s="29"/>
    </row>
    <row r="1158" spans="6:11" x14ac:dyDescent="0.3">
      <c r="F1158" s="29"/>
      <c r="G1158" s="29"/>
      <c r="H1158" s="29"/>
      <c r="I1158" s="29"/>
      <c r="J1158" s="29"/>
      <c r="K1158" s="29"/>
    </row>
    <row r="1159" spans="6:11" x14ac:dyDescent="0.3">
      <c r="F1159" s="29"/>
      <c r="G1159" s="29"/>
      <c r="H1159" s="29"/>
      <c r="I1159" s="29"/>
      <c r="J1159" s="29"/>
      <c r="K1159" s="29"/>
    </row>
    <row r="1160" spans="6:11" x14ac:dyDescent="0.3">
      <c r="F1160" s="29"/>
      <c r="G1160" s="29"/>
      <c r="H1160" s="29"/>
      <c r="I1160" s="29"/>
      <c r="J1160" s="29"/>
      <c r="K1160" s="29"/>
    </row>
    <row r="1161" spans="6:11" x14ac:dyDescent="0.3">
      <c r="F1161" s="29"/>
      <c r="G1161" s="29"/>
      <c r="H1161" s="29"/>
      <c r="I1161" s="29"/>
      <c r="J1161" s="29"/>
      <c r="K1161" s="29"/>
    </row>
    <row r="1162" spans="6:11" x14ac:dyDescent="0.3">
      <c r="F1162" s="29"/>
      <c r="G1162" s="29"/>
      <c r="H1162" s="29"/>
      <c r="I1162" s="29"/>
      <c r="J1162" s="29"/>
      <c r="K1162" s="29"/>
    </row>
    <row r="1163" spans="6:11" x14ac:dyDescent="0.3">
      <c r="F1163" s="29"/>
      <c r="G1163" s="29"/>
      <c r="H1163" s="29"/>
      <c r="I1163" s="29"/>
      <c r="J1163" s="29"/>
      <c r="K1163" s="29"/>
    </row>
    <row r="1164" spans="6:11" x14ac:dyDescent="0.3">
      <c r="F1164" s="29"/>
      <c r="G1164" s="29"/>
      <c r="H1164" s="29"/>
      <c r="I1164" s="29"/>
      <c r="J1164" s="29"/>
      <c r="K1164" s="29"/>
    </row>
    <row r="1165" spans="6:11" x14ac:dyDescent="0.3">
      <c r="F1165" s="29"/>
      <c r="G1165" s="29"/>
      <c r="H1165" s="29"/>
      <c r="I1165" s="29"/>
      <c r="J1165" s="29"/>
      <c r="K1165" s="29"/>
    </row>
    <row r="1166" spans="6:11" x14ac:dyDescent="0.3">
      <c r="F1166" s="29"/>
      <c r="G1166" s="29"/>
      <c r="H1166" s="29"/>
      <c r="I1166" s="29"/>
      <c r="J1166" s="29"/>
      <c r="K1166" s="29"/>
    </row>
    <row r="1167" spans="6:11" x14ac:dyDescent="0.3">
      <c r="F1167" s="29"/>
      <c r="G1167" s="29"/>
      <c r="H1167" s="29"/>
      <c r="I1167" s="29"/>
      <c r="J1167" s="29"/>
      <c r="K1167" s="29"/>
    </row>
    <row r="1168" spans="6:11" x14ac:dyDescent="0.3">
      <c r="F1168" s="29"/>
      <c r="G1168" s="29"/>
      <c r="H1168" s="29"/>
      <c r="I1168" s="29"/>
      <c r="J1168" s="29"/>
      <c r="K1168" s="29"/>
    </row>
    <row r="1169" spans="6:11" x14ac:dyDescent="0.3">
      <c r="F1169" s="29"/>
      <c r="G1169" s="29"/>
      <c r="H1169" s="29"/>
      <c r="I1169" s="29"/>
      <c r="J1169" s="29"/>
      <c r="K1169" s="29"/>
    </row>
    <row r="1170" spans="6:11" x14ac:dyDescent="0.3">
      <c r="F1170" s="29"/>
      <c r="G1170" s="29"/>
      <c r="H1170" s="29"/>
      <c r="I1170" s="29"/>
      <c r="J1170" s="29"/>
      <c r="K1170" s="29"/>
    </row>
    <row r="1171" spans="6:11" x14ac:dyDescent="0.3">
      <c r="F1171" s="29"/>
      <c r="G1171" s="29"/>
      <c r="H1171" s="29"/>
      <c r="I1171" s="29"/>
      <c r="J1171" s="29"/>
      <c r="K1171" s="29"/>
    </row>
    <row r="1172" spans="6:11" x14ac:dyDescent="0.3">
      <c r="F1172" s="29"/>
      <c r="G1172" s="29"/>
      <c r="H1172" s="29"/>
      <c r="I1172" s="29"/>
      <c r="J1172" s="29"/>
      <c r="K1172" s="29"/>
    </row>
    <row r="1173" spans="6:11" x14ac:dyDescent="0.3">
      <c r="F1173" s="29"/>
      <c r="G1173" s="29"/>
      <c r="H1173" s="29"/>
      <c r="I1173" s="29"/>
      <c r="J1173" s="29"/>
      <c r="K1173" s="29"/>
    </row>
    <row r="1174" spans="6:11" x14ac:dyDescent="0.3">
      <c r="F1174" s="29"/>
      <c r="G1174" s="29"/>
      <c r="H1174" s="29"/>
      <c r="I1174" s="29"/>
      <c r="J1174" s="29"/>
      <c r="K1174" s="29"/>
    </row>
    <row r="1175" spans="6:11" x14ac:dyDescent="0.3">
      <c r="F1175" s="29"/>
      <c r="G1175" s="29"/>
      <c r="H1175" s="29"/>
      <c r="I1175" s="29"/>
      <c r="J1175" s="29"/>
      <c r="K1175" s="29"/>
    </row>
    <row r="1176" spans="6:11" x14ac:dyDescent="0.3">
      <c r="F1176" s="29"/>
      <c r="G1176" s="29"/>
      <c r="H1176" s="29"/>
      <c r="I1176" s="29"/>
      <c r="J1176" s="29"/>
      <c r="K1176" s="29"/>
    </row>
    <row r="1177" spans="6:11" x14ac:dyDescent="0.3">
      <c r="F1177" s="29"/>
      <c r="G1177" s="29"/>
      <c r="H1177" s="29"/>
      <c r="I1177" s="29"/>
      <c r="J1177" s="29"/>
      <c r="K1177" s="29"/>
    </row>
    <row r="1178" spans="6:11" x14ac:dyDescent="0.3">
      <c r="F1178" s="29"/>
      <c r="G1178" s="29"/>
      <c r="H1178" s="29"/>
      <c r="I1178" s="29"/>
      <c r="J1178" s="29"/>
      <c r="K1178" s="29"/>
    </row>
    <row r="1179" spans="6:11" x14ac:dyDescent="0.3">
      <c r="F1179" s="29"/>
      <c r="G1179" s="29"/>
      <c r="H1179" s="29"/>
      <c r="I1179" s="29"/>
      <c r="J1179" s="29"/>
      <c r="K1179" s="29"/>
    </row>
    <row r="1180" spans="6:11" x14ac:dyDescent="0.3">
      <c r="F1180" s="29"/>
      <c r="G1180" s="29"/>
      <c r="H1180" s="29"/>
      <c r="I1180" s="29"/>
      <c r="J1180" s="29"/>
      <c r="K1180" s="29"/>
    </row>
    <row r="1181" spans="6:11" x14ac:dyDescent="0.3">
      <c r="F1181" s="29"/>
      <c r="G1181" s="29"/>
      <c r="H1181" s="29"/>
      <c r="I1181" s="29"/>
      <c r="J1181" s="29"/>
      <c r="K1181" s="29"/>
    </row>
    <row r="1182" spans="6:11" x14ac:dyDescent="0.3">
      <c r="F1182" s="29"/>
      <c r="G1182" s="29"/>
      <c r="H1182" s="29"/>
      <c r="I1182" s="29"/>
      <c r="J1182" s="29"/>
      <c r="K1182" s="29"/>
    </row>
    <row r="1183" spans="6:11" x14ac:dyDescent="0.3">
      <c r="F1183" s="29"/>
      <c r="G1183" s="29"/>
      <c r="H1183" s="29"/>
      <c r="I1183" s="29"/>
      <c r="J1183" s="29"/>
      <c r="K1183" s="29"/>
    </row>
    <row r="1184" spans="6:11" x14ac:dyDescent="0.3">
      <c r="F1184" s="29"/>
      <c r="G1184" s="29"/>
      <c r="H1184" s="29"/>
      <c r="I1184" s="29"/>
      <c r="J1184" s="29"/>
      <c r="K1184" s="29"/>
    </row>
    <row r="1185" spans="6:11" x14ac:dyDescent="0.3">
      <c r="F1185" s="29"/>
      <c r="G1185" s="29"/>
      <c r="H1185" s="29"/>
      <c r="I1185" s="29"/>
      <c r="J1185" s="29"/>
      <c r="K1185" s="29"/>
    </row>
    <row r="1186" spans="6:11" x14ac:dyDescent="0.3">
      <c r="F1186" s="29"/>
      <c r="G1186" s="29"/>
      <c r="H1186" s="29"/>
      <c r="I1186" s="29"/>
      <c r="J1186" s="29"/>
      <c r="K1186" s="29"/>
    </row>
    <row r="1187" spans="6:11" x14ac:dyDescent="0.3">
      <c r="F1187" s="29"/>
      <c r="G1187" s="29"/>
      <c r="H1187" s="29"/>
      <c r="I1187" s="29"/>
      <c r="J1187" s="29"/>
      <c r="K1187" s="29"/>
    </row>
    <row r="1188" spans="6:11" x14ac:dyDescent="0.3">
      <c r="F1188" s="29"/>
      <c r="G1188" s="29"/>
      <c r="H1188" s="29"/>
      <c r="I1188" s="29"/>
      <c r="J1188" s="29"/>
      <c r="K1188" s="29"/>
    </row>
    <row r="1189" spans="6:11" x14ac:dyDescent="0.3">
      <c r="F1189" s="29"/>
      <c r="G1189" s="29"/>
      <c r="H1189" s="29"/>
      <c r="I1189" s="29"/>
      <c r="J1189" s="29"/>
      <c r="K1189" s="29"/>
    </row>
    <row r="1190" spans="6:11" x14ac:dyDescent="0.3">
      <c r="F1190" s="29"/>
      <c r="G1190" s="29"/>
      <c r="H1190" s="29"/>
      <c r="I1190" s="29"/>
      <c r="J1190" s="29"/>
      <c r="K1190" s="29"/>
    </row>
    <row r="1191" spans="6:11" x14ac:dyDescent="0.3">
      <c r="F1191" s="29"/>
      <c r="G1191" s="29"/>
      <c r="H1191" s="29"/>
      <c r="I1191" s="29"/>
      <c r="J1191" s="29"/>
      <c r="K1191" s="29"/>
    </row>
    <row r="1192" spans="6:11" x14ac:dyDescent="0.3">
      <c r="F1192" s="29"/>
      <c r="G1192" s="29"/>
      <c r="H1192" s="29"/>
      <c r="I1192" s="29"/>
      <c r="J1192" s="29"/>
      <c r="K1192" s="29"/>
    </row>
    <row r="1193" spans="6:11" x14ac:dyDescent="0.3">
      <c r="F1193" s="29"/>
      <c r="G1193" s="29"/>
      <c r="H1193" s="29"/>
      <c r="I1193" s="29"/>
      <c r="J1193" s="29"/>
      <c r="K1193" s="29"/>
    </row>
    <row r="1194" spans="6:11" x14ac:dyDescent="0.3">
      <c r="F1194" s="29"/>
      <c r="G1194" s="29"/>
      <c r="H1194" s="29"/>
      <c r="I1194" s="29"/>
      <c r="J1194" s="29"/>
      <c r="K1194" s="29"/>
    </row>
    <row r="1195" spans="6:11" x14ac:dyDescent="0.3">
      <c r="F1195" s="29"/>
      <c r="G1195" s="29"/>
      <c r="H1195" s="29"/>
      <c r="I1195" s="29"/>
      <c r="J1195" s="29"/>
      <c r="K1195" s="29"/>
    </row>
    <row r="1196" spans="6:11" x14ac:dyDescent="0.3">
      <c r="F1196" s="29"/>
      <c r="G1196" s="29"/>
      <c r="H1196" s="29"/>
      <c r="I1196" s="29"/>
      <c r="J1196" s="29"/>
      <c r="K1196" s="29"/>
    </row>
    <row r="1197" spans="6:11" x14ac:dyDescent="0.3">
      <c r="F1197" s="29"/>
      <c r="G1197" s="29"/>
      <c r="H1197" s="29"/>
      <c r="I1197" s="29"/>
      <c r="J1197" s="29"/>
      <c r="K1197" s="29"/>
    </row>
    <row r="1198" spans="6:11" x14ac:dyDescent="0.3">
      <c r="F1198" s="29"/>
      <c r="G1198" s="29"/>
      <c r="H1198" s="29"/>
      <c r="I1198" s="29"/>
      <c r="J1198" s="29"/>
      <c r="K1198" s="29"/>
    </row>
    <row r="1199" spans="6:11" x14ac:dyDescent="0.3">
      <c r="F1199" s="29"/>
      <c r="G1199" s="29"/>
      <c r="H1199" s="29"/>
      <c r="I1199" s="29"/>
      <c r="J1199" s="29"/>
      <c r="K1199" s="29"/>
    </row>
    <row r="1200" spans="6:11" x14ac:dyDescent="0.3">
      <c r="F1200" s="29"/>
      <c r="G1200" s="29"/>
      <c r="H1200" s="29"/>
      <c r="I1200" s="29"/>
      <c r="J1200" s="29"/>
      <c r="K1200" s="29"/>
    </row>
    <row r="1201" spans="6:11" x14ac:dyDescent="0.3">
      <c r="F1201" s="29"/>
      <c r="G1201" s="29"/>
      <c r="H1201" s="29"/>
      <c r="I1201" s="29"/>
      <c r="J1201" s="29"/>
      <c r="K1201" s="29"/>
    </row>
    <row r="1202" spans="6:11" x14ac:dyDescent="0.3">
      <c r="F1202" s="29"/>
      <c r="G1202" s="29"/>
      <c r="H1202" s="29"/>
      <c r="I1202" s="29"/>
      <c r="J1202" s="29"/>
      <c r="K1202" s="29"/>
    </row>
    <row r="1203" spans="6:11" x14ac:dyDescent="0.3">
      <c r="F1203" s="29"/>
      <c r="G1203" s="29"/>
      <c r="H1203" s="29"/>
      <c r="I1203" s="29"/>
      <c r="J1203" s="29"/>
      <c r="K1203" s="29"/>
    </row>
    <row r="1204" spans="6:11" x14ac:dyDescent="0.3">
      <c r="F1204" s="29"/>
      <c r="G1204" s="29"/>
      <c r="H1204" s="29"/>
      <c r="I1204" s="29"/>
      <c r="J1204" s="29"/>
      <c r="K1204" s="29"/>
    </row>
    <row r="1205" spans="6:11" x14ac:dyDescent="0.3">
      <c r="F1205" s="29"/>
      <c r="G1205" s="29"/>
      <c r="H1205" s="29"/>
      <c r="I1205" s="29"/>
      <c r="J1205" s="29"/>
      <c r="K1205" s="29"/>
    </row>
    <row r="1206" spans="6:11" x14ac:dyDescent="0.3">
      <c r="F1206" s="29"/>
      <c r="G1206" s="29"/>
      <c r="H1206" s="29"/>
      <c r="I1206" s="29"/>
      <c r="J1206" s="29"/>
      <c r="K1206" s="29"/>
    </row>
    <row r="1207" spans="6:11" x14ac:dyDescent="0.3">
      <c r="F1207" s="29"/>
      <c r="G1207" s="29"/>
      <c r="H1207" s="29"/>
      <c r="I1207" s="29"/>
      <c r="J1207" s="29"/>
      <c r="K1207" s="29"/>
    </row>
    <row r="1208" spans="6:11" x14ac:dyDescent="0.3">
      <c r="F1208" s="29"/>
      <c r="G1208" s="29"/>
      <c r="H1208" s="29"/>
      <c r="I1208" s="29"/>
      <c r="J1208" s="29"/>
      <c r="K1208" s="29"/>
    </row>
    <row r="1209" spans="6:11" x14ac:dyDescent="0.3">
      <c r="F1209" s="29"/>
      <c r="G1209" s="29"/>
      <c r="H1209" s="29"/>
      <c r="I1209" s="29"/>
      <c r="J1209" s="29"/>
      <c r="K1209" s="29"/>
    </row>
    <row r="1210" spans="6:11" x14ac:dyDescent="0.3">
      <c r="F1210" s="29"/>
      <c r="G1210" s="29"/>
      <c r="H1210" s="29"/>
      <c r="I1210" s="29"/>
      <c r="J1210" s="29"/>
      <c r="K1210" s="29"/>
    </row>
    <row r="1211" spans="6:11" x14ac:dyDescent="0.3">
      <c r="F1211" s="29"/>
      <c r="G1211" s="29"/>
      <c r="H1211" s="29"/>
      <c r="I1211" s="29"/>
      <c r="J1211" s="29"/>
      <c r="K1211" s="29"/>
    </row>
    <row r="1212" spans="6:11" x14ac:dyDescent="0.3">
      <c r="F1212" s="29"/>
      <c r="G1212" s="29"/>
      <c r="H1212" s="29"/>
      <c r="I1212" s="29"/>
      <c r="J1212" s="29"/>
      <c r="K1212" s="29"/>
    </row>
    <row r="1213" spans="6:11" x14ac:dyDescent="0.3">
      <c r="F1213" s="29"/>
      <c r="G1213" s="29"/>
      <c r="H1213" s="29"/>
      <c r="I1213" s="29"/>
      <c r="J1213" s="29"/>
      <c r="K1213" s="29"/>
    </row>
    <row r="1214" spans="6:11" x14ac:dyDescent="0.3">
      <c r="F1214" s="29"/>
      <c r="G1214" s="29"/>
      <c r="H1214" s="29"/>
      <c r="I1214" s="29"/>
      <c r="J1214" s="29"/>
      <c r="K1214" s="29"/>
    </row>
    <row r="1215" spans="6:11" x14ac:dyDescent="0.3">
      <c r="F1215" s="29"/>
      <c r="G1215" s="29"/>
      <c r="H1215" s="29"/>
      <c r="I1215" s="29"/>
      <c r="J1215" s="29"/>
      <c r="K1215" s="29"/>
    </row>
    <row r="1216" spans="6:11" x14ac:dyDescent="0.3">
      <c r="F1216" s="29"/>
      <c r="G1216" s="29"/>
      <c r="H1216" s="29"/>
      <c r="I1216" s="29"/>
      <c r="J1216" s="29"/>
      <c r="K1216" s="29"/>
    </row>
    <row r="1217" spans="6:11" x14ac:dyDescent="0.3">
      <c r="F1217" s="29"/>
      <c r="G1217" s="29"/>
      <c r="H1217" s="29"/>
      <c r="I1217" s="29"/>
      <c r="J1217" s="29"/>
      <c r="K1217" s="29"/>
    </row>
    <row r="1218" spans="6:11" x14ac:dyDescent="0.3">
      <c r="F1218" s="29"/>
      <c r="G1218" s="29"/>
      <c r="H1218" s="29"/>
      <c r="I1218" s="29"/>
      <c r="J1218" s="29"/>
      <c r="K1218" s="29"/>
    </row>
    <row r="1219" spans="6:11" x14ac:dyDescent="0.3">
      <c r="F1219" s="29"/>
      <c r="G1219" s="29"/>
      <c r="H1219" s="29"/>
      <c r="I1219" s="29"/>
      <c r="J1219" s="29"/>
      <c r="K1219" s="29"/>
    </row>
    <row r="1220" spans="6:11" x14ac:dyDescent="0.3">
      <c r="F1220" s="29"/>
      <c r="G1220" s="29"/>
      <c r="H1220" s="29"/>
      <c r="I1220" s="29"/>
      <c r="J1220" s="29"/>
      <c r="K1220" s="29"/>
    </row>
    <row r="1221" spans="6:11" x14ac:dyDescent="0.3">
      <c r="F1221" s="29"/>
      <c r="G1221" s="29"/>
      <c r="H1221" s="29"/>
      <c r="I1221" s="29"/>
      <c r="J1221" s="29"/>
      <c r="K1221" s="29"/>
    </row>
    <row r="1222" spans="6:11" x14ac:dyDescent="0.3">
      <c r="F1222" s="29"/>
      <c r="G1222" s="29"/>
      <c r="H1222" s="29"/>
      <c r="I1222" s="29"/>
      <c r="J1222" s="29"/>
      <c r="K1222" s="29"/>
    </row>
    <row r="1223" spans="6:11" x14ac:dyDescent="0.3">
      <c r="F1223" s="29"/>
      <c r="G1223" s="29"/>
      <c r="H1223" s="29"/>
      <c r="I1223" s="29"/>
      <c r="J1223" s="29"/>
      <c r="K1223" s="29"/>
    </row>
    <row r="1224" spans="6:11" x14ac:dyDescent="0.3">
      <c r="F1224" s="29"/>
      <c r="G1224" s="29"/>
      <c r="H1224" s="29"/>
      <c r="I1224" s="29"/>
      <c r="J1224" s="29"/>
      <c r="K1224" s="29"/>
    </row>
    <row r="1225" spans="6:11" x14ac:dyDescent="0.3">
      <c r="F1225" s="29"/>
      <c r="G1225" s="29"/>
      <c r="H1225" s="29"/>
      <c r="I1225" s="29"/>
      <c r="J1225" s="29"/>
      <c r="K1225" s="29"/>
    </row>
    <row r="1226" spans="6:11" x14ac:dyDescent="0.3">
      <c r="F1226" s="29"/>
      <c r="G1226" s="29"/>
      <c r="H1226" s="29"/>
      <c r="I1226" s="29"/>
      <c r="J1226" s="29"/>
      <c r="K1226" s="29"/>
    </row>
    <row r="1227" spans="6:11" x14ac:dyDescent="0.3">
      <c r="F1227" s="29"/>
      <c r="G1227" s="29"/>
      <c r="H1227" s="29"/>
      <c r="I1227" s="29"/>
      <c r="J1227" s="29"/>
      <c r="K1227" s="29"/>
    </row>
    <row r="1228" spans="6:11" x14ac:dyDescent="0.3">
      <c r="F1228" s="29"/>
      <c r="G1228" s="29"/>
      <c r="H1228" s="29"/>
      <c r="I1228" s="29"/>
      <c r="J1228" s="29"/>
      <c r="K1228" s="29"/>
    </row>
    <row r="1229" spans="6:11" x14ac:dyDescent="0.3">
      <c r="F1229" s="29"/>
      <c r="G1229" s="29"/>
      <c r="H1229" s="29"/>
      <c r="I1229" s="29"/>
      <c r="J1229" s="29"/>
      <c r="K1229" s="29"/>
    </row>
    <row r="1230" spans="6:11" x14ac:dyDescent="0.3">
      <c r="F1230" s="29"/>
      <c r="G1230" s="29"/>
      <c r="H1230" s="29"/>
      <c r="I1230" s="29"/>
      <c r="J1230" s="29"/>
      <c r="K1230" s="29"/>
    </row>
    <row r="1231" spans="6:11" x14ac:dyDescent="0.3">
      <c r="F1231" s="29"/>
      <c r="G1231" s="29"/>
      <c r="H1231" s="29"/>
      <c r="I1231" s="29"/>
      <c r="J1231" s="29"/>
      <c r="K1231" s="29"/>
    </row>
    <row r="1232" spans="6:11" x14ac:dyDescent="0.3">
      <c r="F1232" s="29"/>
      <c r="G1232" s="29"/>
      <c r="H1232" s="29"/>
      <c r="I1232" s="29"/>
      <c r="J1232" s="29"/>
      <c r="K1232" s="29"/>
    </row>
    <row r="1233" spans="6:11" x14ac:dyDescent="0.3">
      <c r="F1233" s="29"/>
      <c r="G1233" s="29"/>
      <c r="H1233" s="29"/>
      <c r="I1233" s="29"/>
      <c r="J1233" s="29"/>
      <c r="K1233" s="29"/>
    </row>
    <row r="1234" spans="6:11" x14ac:dyDescent="0.3">
      <c r="F1234" s="29"/>
      <c r="G1234" s="29"/>
      <c r="H1234" s="29"/>
      <c r="I1234" s="29"/>
      <c r="J1234" s="29"/>
      <c r="K1234" s="29"/>
    </row>
    <row r="1235" spans="6:11" x14ac:dyDescent="0.3">
      <c r="F1235" s="29"/>
      <c r="G1235" s="29"/>
      <c r="H1235" s="29"/>
      <c r="I1235" s="29"/>
      <c r="J1235" s="29"/>
      <c r="K1235" s="29"/>
    </row>
    <row r="1236" spans="6:11" x14ac:dyDescent="0.3">
      <c r="F1236" s="29"/>
      <c r="G1236" s="29"/>
      <c r="H1236" s="29"/>
      <c r="I1236" s="29"/>
      <c r="J1236" s="29"/>
      <c r="K1236" s="29"/>
    </row>
    <row r="1237" spans="6:11" x14ac:dyDescent="0.3">
      <c r="F1237" s="29"/>
      <c r="G1237" s="29"/>
      <c r="H1237" s="29"/>
      <c r="I1237" s="29"/>
      <c r="J1237" s="29"/>
      <c r="K1237" s="29"/>
    </row>
    <row r="1238" spans="6:11" x14ac:dyDescent="0.3">
      <c r="F1238" s="29"/>
      <c r="G1238" s="29"/>
      <c r="H1238" s="29"/>
      <c r="I1238" s="29"/>
      <c r="J1238" s="29"/>
      <c r="K1238" s="29"/>
    </row>
    <row r="1239" spans="6:11" x14ac:dyDescent="0.3">
      <c r="F1239" s="29"/>
      <c r="G1239" s="29"/>
      <c r="H1239" s="29"/>
      <c r="I1239" s="29"/>
      <c r="J1239" s="29"/>
      <c r="K1239" s="29"/>
    </row>
    <row r="1240" spans="6:11" x14ac:dyDescent="0.3">
      <c r="F1240" s="29"/>
      <c r="G1240" s="29"/>
      <c r="H1240" s="29"/>
      <c r="I1240" s="29"/>
      <c r="J1240" s="29"/>
      <c r="K1240" s="29"/>
    </row>
    <row r="1241" spans="6:11" x14ac:dyDescent="0.3">
      <c r="F1241" s="29"/>
      <c r="G1241" s="29"/>
      <c r="H1241" s="29"/>
      <c r="I1241" s="29"/>
      <c r="J1241" s="29"/>
      <c r="K1241" s="29"/>
    </row>
    <row r="1242" spans="6:11" x14ac:dyDescent="0.3">
      <c r="F1242" s="29"/>
      <c r="G1242" s="29"/>
      <c r="H1242" s="29"/>
      <c r="I1242" s="29"/>
      <c r="J1242" s="29"/>
      <c r="K1242" s="29"/>
    </row>
    <row r="1243" spans="6:11" x14ac:dyDescent="0.3">
      <c r="F1243" s="29"/>
      <c r="G1243" s="29"/>
      <c r="H1243" s="29"/>
      <c r="I1243" s="29"/>
      <c r="J1243" s="29"/>
      <c r="K1243" s="29"/>
    </row>
    <row r="1244" spans="6:11" x14ac:dyDescent="0.3">
      <c r="F1244" s="29"/>
      <c r="G1244" s="29"/>
      <c r="H1244" s="29"/>
      <c r="I1244" s="29"/>
      <c r="J1244" s="29"/>
      <c r="K1244" s="29"/>
    </row>
    <row r="1245" spans="6:11" x14ac:dyDescent="0.3">
      <c r="F1245" s="29"/>
      <c r="G1245" s="29"/>
      <c r="H1245" s="29"/>
      <c r="I1245" s="29"/>
      <c r="J1245" s="29"/>
      <c r="K1245" s="29"/>
    </row>
    <row r="1246" spans="6:11" x14ac:dyDescent="0.3">
      <c r="F1246" s="29"/>
      <c r="G1246" s="29"/>
      <c r="H1246" s="29"/>
      <c r="I1246" s="29"/>
      <c r="J1246" s="29"/>
      <c r="K1246" s="29"/>
    </row>
    <row r="1247" spans="6:11" x14ac:dyDescent="0.3">
      <c r="F1247" s="29"/>
      <c r="G1247" s="29"/>
      <c r="H1247" s="29"/>
      <c r="I1247" s="29"/>
      <c r="J1247" s="29"/>
      <c r="K1247" s="29"/>
    </row>
    <row r="1248" spans="6:11" x14ac:dyDescent="0.3">
      <c r="F1248" s="29"/>
      <c r="G1248" s="29"/>
      <c r="H1248" s="29"/>
      <c r="I1248" s="29"/>
      <c r="J1248" s="29"/>
      <c r="K1248" s="29"/>
    </row>
    <row r="1249" spans="6:11" x14ac:dyDescent="0.3">
      <c r="F1249" s="29"/>
      <c r="G1249" s="29"/>
      <c r="H1249" s="29"/>
      <c r="I1249" s="29"/>
      <c r="J1249" s="29"/>
      <c r="K1249" s="29"/>
    </row>
    <row r="1250" spans="6:11" x14ac:dyDescent="0.3">
      <c r="F1250" s="29"/>
      <c r="G1250" s="29"/>
      <c r="H1250" s="29"/>
      <c r="I1250" s="29"/>
      <c r="J1250" s="29"/>
      <c r="K1250" s="29"/>
    </row>
    <row r="1251" spans="6:11" x14ac:dyDescent="0.3">
      <c r="F1251" s="29"/>
      <c r="G1251" s="29"/>
      <c r="H1251" s="29"/>
      <c r="I1251" s="29"/>
      <c r="J1251" s="29"/>
      <c r="K1251" s="29"/>
    </row>
    <row r="1252" spans="6:11" x14ac:dyDescent="0.3">
      <c r="F1252" s="29"/>
      <c r="G1252" s="29"/>
      <c r="H1252" s="29"/>
      <c r="I1252" s="29"/>
      <c r="J1252" s="29"/>
      <c r="K1252" s="29"/>
    </row>
    <row r="1253" spans="6:11" x14ac:dyDescent="0.3">
      <c r="F1253" s="29"/>
      <c r="G1253" s="29"/>
      <c r="H1253" s="29"/>
      <c r="I1253" s="29"/>
      <c r="J1253" s="29"/>
      <c r="K1253" s="29"/>
    </row>
    <row r="1254" spans="6:11" x14ac:dyDescent="0.3">
      <c r="F1254" s="29"/>
      <c r="G1254" s="29"/>
      <c r="H1254" s="29"/>
      <c r="I1254" s="29"/>
      <c r="J1254" s="29"/>
      <c r="K1254" s="29"/>
    </row>
    <row r="1255" spans="6:11" x14ac:dyDescent="0.3">
      <c r="F1255" s="29"/>
      <c r="G1255" s="29"/>
      <c r="H1255" s="29"/>
      <c r="I1255" s="29"/>
      <c r="J1255" s="29"/>
      <c r="K1255" s="29"/>
    </row>
    <row r="1256" spans="6:11" x14ac:dyDescent="0.3">
      <c r="F1256" s="29"/>
      <c r="G1256" s="29"/>
      <c r="H1256" s="29"/>
      <c r="I1256" s="29"/>
      <c r="J1256" s="29"/>
      <c r="K1256" s="29"/>
    </row>
    <row r="1257" spans="6:11" x14ac:dyDescent="0.3">
      <c r="F1257" s="29"/>
      <c r="G1257" s="29"/>
      <c r="H1257" s="29"/>
      <c r="I1257" s="29"/>
      <c r="J1257" s="29"/>
      <c r="K1257" s="29"/>
    </row>
    <row r="1258" spans="6:11" x14ac:dyDescent="0.3">
      <c r="F1258" s="29"/>
      <c r="G1258" s="29"/>
      <c r="H1258" s="29"/>
      <c r="I1258" s="29"/>
      <c r="J1258" s="29"/>
      <c r="K1258" s="29"/>
    </row>
    <row r="1259" spans="6:11" x14ac:dyDescent="0.3">
      <c r="F1259" s="29"/>
      <c r="G1259" s="29"/>
      <c r="H1259" s="29"/>
      <c r="I1259" s="29"/>
      <c r="J1259" s="29"/>
      <c r="K1259" s="29"/>
    </row>
    <row r="1260" spans="6:11" x14ac:dyDescent="0.3">
      <c r="F1260" s="29"/>
      <c r="G1260" s="29"/>
      <c r="H1260" s="29"/>
      <c r="I1260" s="29"/>
      <c r="J1260" s="29"/>
      <c r="K1260" s="29"/>
    </row>
    <row r="1261" spans="6:11" x14ac:dyDescent="0.3">
      <c r="F1261" s="29"/>
      <c r="G1261" s="29"/>
      <c r="H1261" s="29"/>
      <c r="I1261" s="29"/>
      <c r="J1261" s="29"/>
      <c r="K1261" s="29"/>
    </row>
    <row r="1262" spans="6:11" x14ac:dyDescent="0.3">
      <c r="F1262" s="29"/>
      <c r="G1262" s="29"/>
      <c r="H1262" s="29"/>
      <c r="I1262" s="29"/>
      <c r="J1262" s="29"/>
      <c r="K1262" s="29"/>
    </row>
    <row r="1263" spans="6:11" x14ac:dyDescent="0.3">
      <c r="F1263" s="29"/>
      <c r="G1263" s="29"/>
      <c r="H1263" s="29"/>
      <c r="I1263" s="29"/>
      <c r="J1263" s="29"/>
      <c r="K1263" s="29"/>
    </row>
    <row r="1264" spans="6:11" x14ac:dyDescent="0.3">
      <c r="F1264" s="29"/>
      <c r="G1264" s="29"/>
      <c r="H1264" s="29"/>
      <c r="I1264" s="29"/>
      <c r="J1264" s="29"/>
      <c r="K1264" s="29"/>
    </row>
    <row r="1265" spans="6:11" x14ac:dyDescent="0.3">
      <c r="F1265" s="29"/>
      <c r="G1265" s="29"/>
      <c r="H1265" s="29"/>
      <c r="I1265" s="29"/>
      <c r="J1265" s="29"/>
      <c r="K1265" s="29"/>
    </row>
    <row r="1266" spans="6:11" x14ac:dyDescent="0.3">
      <c r="F1266" s="29"/>
      <c r="G1266" s="29"/>
      <c r="H1266" s="29"/>
      <c r="I1266" s="29"/>
      <c r="J1266" s="29"/>
      <c r="K1266" s="29"/>
    </row>
    <row r="1267" spans="6:11" x14ac:dyDescent="0.3">
      <c r="F1267" s="29"/>
      <c r="G1267" s="29"/>
      <c r="H1267" s="29"/>
      <c r="I1267" s="29"/>
      <c r="J1267" s="29"/>
      <c r="K1267" s="29"/>
    </row>
    <row r="1268" spans="6:11" x14ac:dyDescent="0.3">
      <c r="F1268" s="29"/>
      <c r="G1268" s="29"/>
      <c r="H1268" s="29"/>
      <c r="I1268" s="29"/>
      <c r="J1268" s="29"/>
      <c r="K1268" s="29"/>
    </row>
    <row r="1269" spans="6:11" x14ac:dyDescent="0.3">
      <c r="F1269" s="29"/>
      <c r="G1269" s="29"/>
      <c r="H1269" s="29"/>
      <c r="I1269" s="29"/>
      <c r="J1269" s="29"/>
      <c r="K1269" s="29"/>
    </row>
    <row r="1270" spans="6:11" x14ac:dyDescent="0.3">
      <c r="F1270" s="29"/>
      <c r="G1270" s="29"/>
      <c r="H1270" s="29"/>
      <c r="I1270" s="29"/>
      <c r="J1270" s="29"/>
      <c r="K1270" s="29"/>
    </row>
    <row r="1271" spans="6:11" x14ac:dyDescent="0.3">
      <c r="F1271" s="29"/>
      <c r="G1271" s="29"/>
      <c r="H1271" s="29"/>
      <c r="I1271" s="29"/>
      <c r="J1271" s="29"/>
      <c r="K1271" s="29"/>
    </row>
    <row r="1272" spans="6:11" x14ac:dyDescent="0.3">
      <c r="F1272" s="29"/>
      <c r="G1272" s="29"/>
      <c r="H1272" s="29"/>
      <c r="I1272" s="29"/>
      <c r="J1272" s="29"/>
      <c r="K1272" s="29"/>
    </row>
    <row r="1273" spans="6:11" x14ac:dyDescent="0.3">
      <c r="F1273" s="29"/>
      <c r="G1273" s="29"/>
      <c r="H1273" s="29"/>
      <c r="I1273" s="29"/>
      <c r="J1273" s="29"/>
      <c r="K1273" s="29"/>
    </row>
    <row r="1274" spans="6:11" x14ac:dyDescent="0.3">
      <c r="F1274" s="29"/>
      <c r="G1274" s="29"/>
      <c r="H1274" s="29"/>
      <c r="I1274" s="29"/>
      <c r="J1274" s="29"/>
      <c r="K1274" s="29"/>
    </row>
    <row r="1275" spans="6:11" x14ac:dyDescent="0.3">
      <c r="F1275" s="29"/>
      <c r="G1275" s="29"/>
      <c r="H1275" s="29"/>
      <c r="I1275" s="29"/>
      <c r="J1275" s="29"/>
      <c r="K1275" s="29"/>
    </row>
    <row r="1276" spans="6:11" x14ac:dyDescent="0.3">
      <c r="F1276" s="29"/>
      <c r="G1276" s="29"/>
      <c r="H1276" s="29"/>
      <c r="I1276" s="29"/>
      <c r="J1276" s="29"/>
      <c r="K1276" s="29"/>
    </row>
    <row r="1277" spans="6:11" x14ac:dyDescent="0.3">
      <c r="F1277" s="29"/>
      <c r="G1277" s="29"/>
      <c r="H1277" s="29"/>
      <c r="I1277" s="29"/>
      <c r="J1277" s="29"/>
      <c r="K1277" s="29"/>
    </row>
    <row r="1278" spans="6:11" x14ac:dyDescent="0.3">
      <c r="F1278" s="29"/>
      <c r="G1278" s="29"/>
      <c r="H1278" s="29"/>
      <c r="I1278" s="29"/>
      <c r="J1278" s="29"/>
      <c r="K1278" s="29"/>
    </row>
    <row r="1279" spans="6:11" x14ac:dyDescent="0.3">
      <c r="F1279" s="29"/>
      <c r="G1279" s="29"/>
      <c r="H1279" s="29"/>
      <c r="I1279" s="29"/>
      <c r="J1279" s="29"/>
      <c r="K1279" s="29"/>
    </row>
    <row r="1280" spans="6:11" x14ac:dyDescent="0.3">
      <c r="F1280" s="29"/>
      <c r="G1280" s="29"/>
      <c r="H1280" s="29"/>
      <c r="I1280" s="29"/>
      <c r="J1280" s="29"/>
      <c r="K1280" s="29"/>
    </row>
    <row r="1281" spans="6:11" x14ac:dyDescent="0.3">
      <c r="F1281" s="29"/>
      <c r="G1281" s="29"/>
      <c r="H1281" s="29"/>
      <c r="I1281" s="29"/>
      <c r="J1281" s="29"/>
      <c r="K1281" s="29"/>
    </row>
    <row r="1282" spans="6:11" x14ac:dyDescent="0.3">
      <c r="F1282" s="29"/>
      <c r="G1282" s="29"/>
      <c r="H1282" s="29"/>
      <c r="I1282" s="29"/>
      <c r="J1282" s="29"/>
      <c r="K1282" s="29"/>
    </row>
    <row r="1283" spans="6:11" x14ac:dyDescent="0.3">
      <c r="F1283" s="29"/>
      <c r="G1283" s="29"/>
      <c r="H1283" s="29"/>
      <c r="I1283" s="29"/>
      <c r="J1283" s="29"/>
      <c r="K1283" s="29"/>
    </row>
    <row r="1284" spans="6:11" x14ac:dyDescent="0.3">
      <c r="F1284" s="29"/>
      <c r="G1284" s="29"/>
      <c r="H1284" s="29"/>
      <c r="I1284" s="29"/>
      <c r="J1284" s="29"/>
      <c r="K1284" s="29"/>
    </row>
    <row r="1285" spans="6:11" x14ac:dyDescent="0.3">
      <c r="F1285" s="29"/>
      <c r="G1285" s="29"/>
      <c r="H1285" s="29"/>
      <c r="I1285" s="29"/>
      <c r="J1285" s="29"/>
      <c r="K1285" s="29"/>
    </row>
    <row r="1286" spans="6:11" x14ac:dyDescent="0.3">
      <c r="F1286" s="29"/>
      <c r="G1286" s="29"/>
      <c r="H1286" s="29"/>
      <c r="I1286" s="29"/>
      <c r="J1286" s="29"/>
      <c r="K1286" s="29"/>
    </row>
    <row r="1287" spans="6:11" x14ac:dyDescent="0.3">
      <c r="F1287" s="29"/>
      <c r="G1287" s="29"/>
      <c r="H1287" s="29"/>
      <c r="I1287" s="29"/>
      <c r="J1287" s="29"/>
      <c r="K1287" s="29"/>
    </row>
    <row r="1288" spans="6:11" x14ac:dyDescent="0.3">
      <c r="F1288" s="29"/>
      <c r="G1288" s="29"/>
      <c r="H1288" s="29"/>
      <c r="I1288" s="29"/>
      <c r="J1288" s="29"/>
      <c r="K1288" s="29"/>
    </row>
    <row r="1289" spans="6:11" x14ac:dyDescent="0.3">
      <c r="F1289" s="29"/>
      <c r="G1289" s="29"/>
      <c r="H1289" s="29"/>
      <c r="I1289" s="29"/>
      <c r="J1289" s="29"/>
      <c r="K1289" s="29"/>
    </row>
    <row r="1290" spans="6:11" x14ac:dyDescent="0.3">
      <c r="F1290" s="29"/>
      <c r="G1290" s="29"/>
      <c r="H1290" s="29"/>
      <c r="I1290" s="29"/>
      <c r="J1290" s="29"/>
      <c r="K1290" s="29"/>
    </row>
    <row r="1291" spans="6:11" x14ac:dyDescent="0.3">
      <c r="F1291" s="29"/>
      <c r="G1291" s="29"/>
      <c r="H1291" s="29"/>
      <c r="I1291" s="29"/>
      <c r="J1291" s="29"/>
      <c r="K1291" s="29"/>
    </row>
    <row r="1292" spans="6:11" x14ac:dyDescent="0.3">
      <c r="F1292" s="29"/>
      <c r="G1292" s="29"/>
      <c r="H1292" s="29"/>
      <c r="I1292" s="29"/>
      <c r="J1292" s="29"/>
      <c r="K1292" s="29"/>
    </row>
    <row r="1293" spans="6:11" x14ac:dyDescent="0.3">
      <c r="F1293" s="29"/>
      <c r="G1293" s="29"/>
      <c r="H1293" s="29"/>
      <c r="I1293" s="29"/>
      <c r="J1293" s="29"/>
      <c r="K1293" s="29"/>
    </row>
    <row r="1294" spans="6:11" x14ac:dyDescent="0.3">
      <c r="F1294" s="29"/>
      <c r="G1294" s="29"/>
      <c r="H1294" s="29"/>
      <c r="I1294" s="29"/>
      <c r="J1294" s="29"/>
      <c r="K1294" s="29"/>
    </row>
    <row r="1295" spans="6:11" x14ac:dyDescent="0.3">
      <c r="F1295" s="29"/>
      <c r="G1295" s="29"/>
      <c r="H1295" s="29"/>
      <c r="I1295" s="29"/>
      <c r="J1295" s="29"/>
      <c r="K1295" s="29"/>
    </row>
    <row r="1296" spans="6:11" x14ac:dyDescent="0.3">
      <c r="F1296" s="29"/>
      <c r="G1296" s="29"/>
      <c r="H1296" s="29"/>
      <c r="I1296" s="29"/>
      <c r="J1296" s="29"/>
      <c r="K1296" s="29"/>
    </row>
    <row r="1297" spans="6:11" x14ac:dyDescent="0.3">
      <c r="F1297" s="29"/>
      <c r="G1297" s="29"/>
      <c r="H1297" s="29"/>
      <c r="I1297" s="29"/>
      <c r="J1297" s="29"/>
      <c r="K1297" s="29"/>
    </row>
    <row r="1298" spans="6:11" x14ac:dyDescent="0.3">
      <c r="F1298" s="29"/>
      <c r="G1298" s="29"/>
      <c r="H1298" s="29"/>
      <c r="I1298" s="29"/>
      <c r="J1298" s="29"/>
      <c r="K1298" s="29"/>
    </row>
    <row r="1299" spans="6:11" x14ac:dyDescent="0.3">
      <c r="F1299" s="29"/>
      <c r="G1299" s="29"/>
      <c r="H1299" s="29"/>
      <c r="I1299" s="29"/>
      <c r="J1299" s="29"/>
      <c r="K1299" s="29"/>
    </row>
    <row r="1300" spans="6:11" x14ac:dyDescent="0.3">
      <c r="F1300" s="29"/>
      <c r="G1300" s="29"/>
      <c r="H1300" s="29"/>
      <c r="I1300" s="29"/>
      <c r="J1300" s="29"/>
      <c r="K1300" s="29"/>
    </row>
    <row r="1301" spans="6:11" x14ac:dyDescent="0.3">
      <c r="F1301" s="29"/>
      <c r="G1301" s="29"/>
      <c r="H1301" s="29"/>
      <c r="I1301" s="29"/>
      <c r="J1301" s="29"/>
      <c r="K1301" s="29"/>
    </row>
    <row r="1302" spans="6:11" x14ac:dyDescent="0.3">
      <c r="F1302" s="29"/>
      <c r="G1302" s="29"/>
      <c r="H1302" s="29"/>
      <c r="I1302" s="29"/>
      <c r="J1302" s="29"/>
      <c r="K1302" s="29"/>
    </row>
    <row r="1303" spans="6:11" x14ac:dyDescent="0.3">
      <c r="F1303" s="29"/>
      <c r="G1303" s="29"/>
      <c r="H1303" s="29"/>
      <c r="I1303" s="29"/>
      <c r="J1303" s="29"/>
      <c r="K1303" s="29"/>
    </row>
    <row r="1304" spans="6:11" x14ac:dyDescent="0.3">
      <c r="F1304" s="29"/>
      <c r="G1304" s="29"/>
      <c r="H1304" s="29"/>
      <c r="I1304" s="29"/>
      <c r="J1304" s="29"/>
      <c r="K1304" s="29"/>
    </row>
    <row r="1305" spans="6:11" x14ac:dyDescent="0.3">
      <c r="F1305" s="29"/>
      <c r="G1305" s="29"/>
      <c r="H1305" s="29"/>
      <c r="I1305" s="29"/>
      <c r="J1305" s="29"/>
      <c r="K1305" s="29"/>
    </row>
    <row r="1306" spans="6:11" x14ac:dyDescent="0.3">
      <c r="F1306" s="29"/>
      <c r="G1306" s="29"/>
      <c r="H1306" s="29"/>
      <c r="I1306" s="29"/>
      <c r="J1306" s="29"/>
      <c r="K1306" s="29"/>
    </row>
    <row r="1307" spans="6:11" x14ac:dyDescent="0.3">
      <c r="F1307" s="29"/>
      <c r="G1307" s="29"/>
      <c r="H1307" s="29"/>
      <c r="I1307" s="29"/>
      <c r="J1307" s="29"/>
      <c r="K1307" s="29"/>
    </row>
    <row r="1308" spans="6:11" x14ac:dyDescent="0.3">
      <c r="F1308" s="29"/>
      <c r="G1308" s="29"/>
      <c r="H1308" s="29"/>
      <c r="I1308" s="29"/>
      <c r="J1308" s="29"/>
      <c r="K1308" s="29"/>
    </row>
    <row r="1309" spans="6:11" x14ac:dyDescent="0.3">
      <c r="F1309" s="29"/>
      <c r="G1309" s="29"/>
      <c r="H1309" s="29"/>
      <c r="I1309" s="29"/>
      <c r="J1309" s="29"/>
      <c r="K1309" s="29"/>
    </row>
    <row r="1310" spans="6:11" x14ac:dyDescent="0.3">
      <c r="F1310" s="29"/>
      <c r="G1310" s="29"/>
      <c r="H1310" s="29"/>
      <c r="I1310" s="29"/>
      <c r="J1310" s="29"/>
      <c r="K1310" s="29"/>
    </row>
    <row r="1311" spans="6:11" x14ac:dyDescent="0.3">
      <c r="F1311" s="29"/>
      <c r="G1311" s="29"/>
      <c r="H1311" s="29"/>
      <c r="I1311" s="29"/>
      <c r="J1311" s="29"/>
      <c r="K1311" s="29"/>
    </row>
    <row r="1312" spans="6:11" x14ac:dyDescent="0.3">
      <c r="F1312" s="29"/>
      <c r="G1312" s="29"/>
      <c r="H1312" s="29"/>
      <c r="I1312" s="29"/>
      <c r="J1312" s="29"/>
      <c r="K1312" s="29"/>
    </row>
    <row r="1313" spans="6:11" x14ac:dyDescent="0.3">
      <c r="F1313" s="29"/>
      <c r="G1313" s="29"/>
      <c r="H1313" s="29"/>
      <c r="I1313" s="29"/>
      <c r="J1313" s="29"/>
      <c r="K1313" s="29"/>
    </row>
    <row r="1314" spans="6:11" x14ac:dyDescent="0.3">
      <c r="F1314" s="29"/>
      <c r="G1314" s="29"/>
      <c r="H1314" s="29"/>
      <c r="I1314" s="29"/>
      <c r="J1314" s="29"/>
      <c r="K1314" s="29"/>
    </row>
    <row r="1315" spans="6:11" x14ac:dyDescent="0.3">
      <c r="F1315" s="29"/>
      <c r="G1315" s="29"/>
      <c r="H1315" s="29"/>
      <c r="I1315" s="29"/>
      <c r="J1315" s="29"/>
      <c r="K1315" s="29"/>
    </row>
    <row r="1316" spans="6:11" x14ac:dyDescent="0.3">
      <c r="F1316" s="29"/>
      <c r="G1316" s="29"/>
      <c r="H1316" s="29"/>
      <c r="I1316" s="29"/>
      <c r="J1316" s="29"/>
      <c r="K1316" s="29"/>
    </row>
    <row r="1317" spans="6:11" x14ac:dyDescent="0.3">
      <c r="F1317" s="29"/>
      <c r="G1317" s="29"/>
      <c r="H1317" s="29"/>
      <c r="I1317" s="29"/>
      <c r="J1317" s="29"/>
      <c r="K1317" s="29"/>
    </row>
    <row r="1318" spans="6:11" x14ac:dyDescent="0.3">
      <c r="F1318" s="29"/>
      <c r="G1318" s="29"/>
      <c r="H1318" s="29"/>
      <c r="I1318" s="29"/>
      <c r="J1318" s="29"/>
      <c r="K1318" s="29"/>
    </row>
    <row r="1319" spans="6:11" x14ac:dyDescent="0.3">
      <c r="F1319" s="29"/>
      <c r="G1319" s="29"/>
      <c r="H1319" s="29"/>
      <c r="I1319" s="29"/>
      <c r="J1319" s="29"/>
      <c r="K1319" s="29"/>
    </row>
    <row r="1320" spans="6:11" x14ac:dyDescent="0.3">
      <c r="F1320" s="29"/>
      <c r="G1320" s="29"/>
      <c r="H1320" s="29"/>
      <c r="I1320" s="29"/>
      <c r="J1320" s="29"/>
      <c r="K1320" s="29"/>
    </row>
    <row r="1321" spans="6:11" x14ac:dyDescent="0.3">
      <c r="F1321" s="29"/>
      <c r="G1321" s="29"/>
      <c r="H1321" s="29"/>
      <c r="I1321" s="29"/>
      <c r="J1321" s="29"/>
      <c r="K1321" s="29"/>
    </row>
    <row r="1322" spans="6:11" x14ac:dyDescent="0.3">
      <c r="F1322" s="29"/>
      <c r="G1322" s="29"/>
      <c r="H1322" s="29"/>
      <c r="I1322" s="29"/>
      <c r="J1322" s="29"/>
      <c r="K1322" s="29"/>
    </row>
    <row r="1323" spans="6:11" x14ac:dyDescent="0.3">
      <c r="F1323" s="29"/>
      <c r="G1323" s="29"/>
      <c r="H1323" s="29"/>
      <c r="I1323" s="29"/>
      <c r="J1323" s="29"/>
      <c r="K1323" s="29"/>
    </row>
    <row r="1324" spans="6:11" x14ac:dyDescent="0.3">
      <c r="F1324" s="29"/>
      <c r="G1324" s="29"/>
      <c r="H1324" s="29"/>
      <c r="I1324" s="29"/>
      <c r="J1324" s="29"/>
      <c r="K1324" s="29"/>
    </row>
    <row r="1325" spans="6:11" x14ac:dyDescent="0.3">
      <c r="F1325" s="29"/>
      <c r="G1325" s="29"/>
      <c r="H1325" s="29"/>
      <c r="I1325" s="29"/>
      <c r="J1325" s="29"/>
      <c r="K1325" s="29"/>
    </row>
    <row r="1326" spans="6:11" x14ac:dyDescent="0.3">
      <c r="F1326" s="29"/>
      <c r="G1326" s="29"/>
      <c r="H1326" s="29"/>
      <c r="I1326" s="29"/>
      <c r="J1326" s="29"/>
      <c r="K1326" s="29"/>
    </row>
    <row r="1327" spans="6:11" x14ac:dyDescent="0.3">
      <c r="F1327" s="29"/>
      <c r="G1327" s="29"/>
      <c r="H1327" s="29"/>
      <c r="I1327" s="29"/>
      <c r="J1327" s="29"/>
      <c r="K1327" s="29"/>
    </row>
    <row r="1328" spans="6:11" x14ac:dyDescent="0.3">
      <c r="F1328" s="29"/>
      <c r="G1328" s="29"/>
      <c r="H1328" s="29"/>
      <c r="I1328" s="29"/>
      <c r="J1328" s="29"/>
      <c r="K1328" s="29"/>
    </row>
    <row r="1329" spans="6:11" x14ac:dyDescent="0.3">
      <c r="F1329" s="29"/>
      <c r="G1329" s="29"/>
      <c r="H1329" s="29"/>
      <c r="I1329" s="29"/>
      <c r="J1329" s="29"/>
      <c r="K1329" s="29"/>
    </row>
    <row r="1330" spans="6:11" x14ac:dyDescent="0.3">
      <c r="F1330" s="29"/>
      <c r="G1330" s="29"/>
      <c r="H1330" s="29"/>
      <c r="I1330" s="29"/>
      <c r="J1330" s="29"/>
      <c r="K1330" s="29"/>
    </row>
    <row r="1331" spans="6:11" x14ac:dyDescent="0.3">
      <c r="F1331" s="29"/>
      <c r="G1331" s="29"/>
      <c r="H1331" s="29"/>
      <c r="I1331" s="29"/>
      <c r="J1331" s="29"/>
      <c r="K1331" s="29"/>
    </row>
    <row r="1332" spans="6:11" x14ac:dyDescent="0.3">
      <c r="F1332" s="29"/>
      <c r="G1332" s="29"/>
      <c r="H1332" s="29"/>
      <c r="I1332" s="29"/>
      <c r="J1332" s="29"/>
      <c r="K1332" s="29"/>
    </row>
    <row r="1333" spans="6:11" x14ac:dyDescent="0.3">
      <c r="F1333" s="29"/>
      <c r="G1333" s="29"/>
      <c r="H1333" s="29"/>
      <c r="I1333" s="29"/>
      <c r="J1333" s="29"/>
      <c r="K1333" s="29"/>
    </row>
    <row r="1334" spans="6:11" x14ac:dyDescent="0.3">
      <c r="F1334" s="29"/>
      <c r="G1334" s="29"/>
      <c r="H1334" s="29"/>
      <c r="I1334" s="29"/>
      <c r="J1334" s="29"/>
      <c r="K1334" s="29"/>
    </row>
    <row r="1335" spans="6:11" x14ac:dyDescent="0.3">
      <c r="F1335" s="29"/>
      <c r="G1335" s="29"/>
      <c r="H1335" s="29"/>
      <c r="I1335" s="29"/>
      <c r="J1335" s="29"/>
      <c r="K1335" s="29"/>
    </row>
    <row r="1336" spans="6:11" x14ac:dyDescent="0.3">
      <c r="F1336" s="29"/>
      <c r="G1336" s="29"/>
      <c r="H1336" s="29"/>
      <c r="I1336" s="29"/>
      <c r="J1336" s="29"/>
      <c r="K1336" s="29"/>
    </row>
    <row r="1337" spans="6:11" x14ac:dyDescent="0.3">
      <c r="F1337" s="29"/>
      <c r="G1337" s="29"/>
      <c r="H1337" s="29"/>
      <c r="I1337" s="29"/>
      <c r="J1337" s="29"/>
      <c r="K1337" s="29"/>
    </row>
    <row r="1338" spans="6:11" x14ac:dyDescent="0.3">
      <c r="F1338" s="29"/>
      <c r="G1338" s="29"/>
      <c r="H1338" s="29"/>
      <c r="I1338" s="29"/>
      <c r="J1338" s="29"/>
      <c r="K1338" s="29"/>
    </row>
    <row r="1339" spans="6:11" x14ac:dyDescent="0.3">
      <c r="F1339" s="29"/>
      <c r="G1339" s="29"/>
      <c r="H1339" s="29"/>
      <c r="I1339" s="29"/>
      <c r="J1339" s="29"/>
      <c r="K1339" s="29"/>
    </row>
    <row r="1340" spans="6:11" x14ac:dyDescent="0.3">
      <c r="F1340" s="29"/>
      <c r="G1340" s="29"/>
      <c r="H1340" s="29"/>
      <c r="I1340" s="29"/>
      <c r="J1340" s="29"/>
      <c r="K1340" s="29"/>
    </row>
    <row r="1341" spans="6:11" x14ac:dyDescent="0.3">
      <c r="F1341" s="29"/>
      <c r="G1341" s="29"/>
      <c r="H1341" s="29"/>
      <c r="I1341" s="29"/>
      <c r="J1341" s="29"/>
      <c r="K1341" s="29"/>
    </row>
    <row r="1342" spans="6:11" x14ac:dyDescent="0.3">
      <c r="F1342" s="29"/>
      <c r="G1342" s="29"/>
      <c r="H1342" s="29"/>
      <c r="I1342" s="29"/>
      <c r="J1342" s="29"/>
      <c r="K1342" s="29"/>
    </row>
    <row r="1343" spans="6:11" x14ac:dyDescent="0.3">
      <c r="F1343" s="29"/>
      <c r="G1343" s="29"/>
      <c r="H1343" s="29"/>
      <c r="I1343" s="29"/>
      <c r="J1343" s="29"/>
      <c r="K1343" s="29"/>
    </row>
    <row r="1344" spans="6:11" x14ac:dyDescent="0.3">
      <c r="F1344" s="29"/>
      <c r="G1344" s="29"/>
      <c r="H1344" s="29"/>
      <c r="I1344" s="29"/>
      <c r="J1344" s="29"/>
      <c r="K1344" s="29"/>
    </row>
    <row r="1345" spans="6:11" x14ac:dyDescent="0.3">
      <c r="F1345" s="29"/>
      <c r="G1345" s="29"/>
      <c r="H1345" s="29"/>
      <c r="I1345" s="29"/>
      <c r="J1345" s="29"/>
      <c r="K1345" s="29"/>
    </row>
    <row r="1346" spans="6:11" x14ac:dyDescent="0.3">
      <c r="F1346" s="29"/>
      <c r="G1346" s="29"/>
      <c r="H1346" s="29"/>
      <c r="I1346" s="29"/>
      <c r="J1346" s="29"/>
      <c r="K1346" s="29"/>
    </row>
    <row r="1347" spans="6:11" x14ac:dyDescent="0.3">
      <c r="F1347" s="29"/>
      <c r="G1347" s="29"/>
      <c r="H1347" s="29"/>
      <c r="I1347" s="29"/>
      <c r="J1347" s="29"/>
      <c r="K1347" s="29"/>
    </row>
    <row r="1348" spans="6:11" x14ac:dyDescent="0.3">
      <c r="F1348" s="29"/>
      <c r="G1348" s="29"/>
      <c r="H1348" s="29"/>
      <c r="I1348" s="29"/>
      <c r="J1348" s="29"/>
      <c r="K1348" s="29"/>
    </row>
    <row r="1349" spans="6:11" x14ac:dyDescent="0.3">
      <c r="F1349" s="29"/>
      <c r="G1349" s="29"/>
      <c r="H1349" s="29"/>
      <c r="I1349" s="29"/>
      <c r="J1349" s="29"/>
      <c r="K1349" s="29"/>
    </row>
    <row r="1350" spans="6:11" x14ac:dyDescent="0.3">
      <c r="F1350" s="29"/>
      <c r="G1350" s="29"/>
      <c r="H1350" s="29"/>
      <c r="I1350" s="29"/>
      <c r="J1350" s="29"/>
      <c r="K1350" s="29"/>
    </row>
    <row r="1351" spans="6:11" x14ac:dyDescent="0.3">
      <c r="F1351" s="29"/>
      <c r="G1351" s="29"/>
      <c r="H1351" s="29"/>
      <c r="I1351" s="29"/>
      <c r="J1351" s="29"/>
      <c r="K1351" s="29"/>
    </row>
    <row r="1352" spans="6:11" x14ac:dyDescent="0.3">
      <c r="F1352" s="29"/>
      <c r="G1352" s="29"/>
      <c r="H1352" s="29"/>
      <c r="I1352" s="29"/>
      <c r="J1352" s="29"/>
      <c r="K1352" s="29"/>
    </row>
    <row r="1353" spans="6:11" x14ac:dyDescent="0.3">
      <c r="F1353" s="29"/>
      <c r="G1353" s="29"/>
      <c r="H1353" s="29"/>
      <c r="I1353" s="29"/>
      <c r="J1353" s="29"/>
      <c r="K1353" s="29"/>
    </row>
    <row r="1354" spans="6:11" x14ac:dyDescent="0.3">
      <c r="F1354" s="29"/>
      <c r="G1354" s="29"/>
      <c r="H1354" s="29"/>
      <c r="I1354" s="29"/>
      <c r="J1354" s="29"/>
      <c r="K1354" s="29"/>
    </row>
    <row r="1355" spans="6:11" x14ac:dyDescent="0.3">
      <c r="F1355" s="29"/>
      <c r="G1355" s="29"/>
      <c r="H1355" s="29"/>
      <c r="I1355" s="29"/>
      <c r="J1355" s="29"/>
      <c r="K1355" s="29"/>
    </row>
    <row r="1356" spans="6:11" x14ac:dyDescent="0.3">
      <c r="F1356" s="29"/>
      <c r="G1356" s="29"/>
      <c r="H1356" s="29"/>
      <c r="I1356" s="29"/>
      <c r="J1356" s="29"/>
      <c r="K1356" s="29"/>
    </row>
    <row r="1357" spans="6:11" x14ac:dyDescent="0.3">
      <c r="F1357" s="29"/>
      <c r="G1357" s="29"/>
      <c r="H1357" s="29"/>
      <c r="I1357" s="29"/>
      <c r="J1357" s="29"/>
      <c r="K1357" s="29"/>
    </row>
    <row r="1358" spans="6:11" x14ac:dyDescent="0.3">
      <c r="F1358" s="29"/>
      <c r="G1358" s="29"/>
      <c r="H1358" s="29"/>
      <c r="I1358" s="29"/>
      <c r="J1358" s="29"/>
      <c r="K1358" s="29"/>
    </row>
    <row r="1359" spans="6:11" x14ac:dyDescent="0.3">
      <c r="F1359" s="29"/>
      <c r="G1359" s="29"/>
      <c r="H1359" s="29"/>
      <c r="I1359" s="29"/>
      <c r="J1359" s="29"/>
      <c r="K1359" s="29"/>
    </row>
    <row r="1360" spans="6:11" x14ac:dyDescent="0.3">
      <c r="F1360" s="29"/>
      <c r="G1360" s="29"/>
      <c r="H1360" s="29"/>
      <c r="I1360" s="29"/>
      <c r="J1360" s="29"/>
      <c r="K1360" s="29"/>
    </row>
    <row r="1361" spans="6:11" x14ac:dyDescent="0.3">
      <c r="F1361" s="29"/>
      <c r="G1361" s="29"/>
      <c r="H1361" s="29"/>
      <c r="I1361" s="29"/>
      <c r="J1361" s="29"/>
      <c r="K1361" s="29"/>
    </row>
    <row r="1362" spans="6:11" x14ac:dyDescent="0.3">
      <c r="F1362" s="29"/>
      <c r="G1362" s="29"/>
      <c r="H1362" s="29"/>
      <c r="I1362" s="29"/>
      <c r="J1362" s="29"/>
      <c r="K1362" s="29"/>
    </row>
    <row r="1363" spans="6:11" x14ac:dyDescent="0.3">
      <c r="F1363" s="29"/>
      <c r="G1363" s="29"/>
      <c r="H1363" s="29"/>
      <c r="I1363" s="29"/>
      <c r="J1363" s="29"/>
      <c r="K1363" s="29"/>
    </row>
    <row r="1364" spans="6:11" x14ac:dyDescent="0.3">
      <c r="F1364" s="29"/>
      <c r="G1364" s="29"/>
      <c r="H1364" s="29"/>
      <c r="I1364" s="29"/>
      <c r="J1364" s="29"/>
      <c r="K1364" s="29"/>
    </row>
    <row r="1365" spans="6:11" x14ac:dyDescent="0.3">
      <c r="F1365" s="29"/>
      <c r="G1365" s="29"/>
      <c r="H1365" s="29"/>
      <c r="I1365" s="29"/>
      <c r="J1365" s="29"/>
      <c r="K1365" s="29"/>
    </row>
    <row r="1366" spans="6:11" x14ac:dyDescent="0.3">
      <c r="F1366" s="29"/>
      <c r="G1366" s="29"/>
      <c r="H1366" s="29"/>
      <c r="I1366" s="29"/>
      <c r="J1366" s="29"/>
      <c r="K1366" s="29"/>
    </row>
    <row r="1367" spans="6:11" x14ac:dyDescent="0.3">
      <c r="F1367" s="29"/>
      <c r="G1367" s="29"/>
      <c r="H1367" s="29"/>
      <c r="I1367" s="29"/>
      <c r="J1367" s="29"/>
      <c r="K1367" s="29"/>
    </row>
    <row r="1368" spans="6:11" x14ac:dyDescent="0.3">
      <c r="F1368" s="29"/>
      <c r="G1368" s="29"/>
      <c r="H1368" s="29"/>
      <c r="I1368" s="29"/>
      <c r="J1368" s="29"/>
      <c r="K1368" s="29"/>
    </row>
    <row r="1369" spans="6:11" x14ac:dyDescent="0.3">
      <c r="F1369" s="29"/>
      <c r="G1369" s="29"/>
      <c r="H1369" s="29"/>
      <c r="I1369" s="29"/>
      <c r="J1369" s="29"/>
      <c r="K1369" s="29"/>
    </row>
    <row r="1370" spans="6:11" x14ac:dyDescent="0.3">
      <c r="F1370" s="29"/>
      <c r="G1370" s="29"/>
      <c r="H1370" s="29"/>
      <c r="I1370" s="29"/>
      <c r="J1370" s="29"/>
      <c r="K1370" s="29"/>
    </row>
    <row r="1371" spans="6:11" x14ac:dyDescent="0.3">
      <c r="F1371" s="29"/>
      <c r="G1371" s="29"/>
      <c r="H1371" s="29"/>
      <c r="I1371" s="29"/>
      <c r="J1371" s="29"/>
      <c r="K1371" s="29"/>
    </row>
    <row r="1372" spans="6:11" x14ac:dyDescent="0.3">
      <c r="F1372" s="29"/>
      <c r="G1372" s="29"/>
      <c r="H1372" s="29"/>
      <c r="I1372" s="29"/>
      <c r="J1372" s="29"/>
      <c r="K1372" s="29"/>
    </row>
    <row r="1373" spans="6:11" x14ac:dyDescent="0.3">
      <c r="F1373" s="29"/>
      <c r="G1373" s="29"/>
      <c r="H1373" s="29"/>
      <c r="I1373" s="29"/>
      <c r="J1373" s="29"/>
      <c r="K1373" s="29"/>
    </row>
    <row r="1374" spans="6:11" x14ac:dyDescent="0.3">
      <c r="F1374" s="29"/>
      <c r="G1374" s="29"/>
      <c r="H1374" s="29"/>
      <c r="I1374" s="29"/>
      <c r="J1374" s="29"/>
      <c r="K1374" s="29"/>
    </row>
    <row r="1375" spans="6:11" x14ac:dyDescent="0.3">
      <c r="F1375" s="29"/>
      <c r="G1375" s="29"/>
      <c r="H1375" s="29"/>
      <c r="I1375" s="29"/>
      <c r="J1375" s="29"/>
      <c r="K1375" s="29"/>
    </row>
    <row r="1376" spans="6:11" x14ac:dyDescent="0.3">
      <c r="F1376" s="29"/>
      <c r="G1376" s="29"/>
      <c r="H1376" s="29"/>
      <c r="I1376" s="29"/>
      <c r="J1376" s="29"/>
      <c r="K1376" s="29"/>
    </row>
    <row r="1377" spans="6:11" x14ac:dyDescent="0.3">
      <c r="F1377" s="29"/>
      <c r="G1377" s="29"/>
      <c r="H1377" s="29"/>
      <c r="I1377" s="29"/>
      <c r="J1377" s="29"/>
      <c r="K1377" s="29"/>
    </row>
    <row r="1378" spans="6:11" x14ac:dyDescent="0.3">
      <c r="F1378" s="29"/>
      <c r="G1378" s="29"/>
      <c r="H1378" s="29"/>
      <c r="I1378" s="29"/>
      <c r="J1378" s="29"/>
      <c r="K1378" s="29"/>
    </row>
    <row r="1379" spans="6:11" x14ac:dyDescent="0.3">
      <c r="F1379" s="29"/>
      <c r="G1379" s="29"/>
      <c r="H1379" s="29"/>
      <c r="I1379" s="29"/>
      <c r="J1379" s="29"/>
      <c r="K1379" s="29"/>
    </row>
    <row r="1380" spans="6:11" x14ac:dyDescent="0.3">
      <c r="F1380" s="29"/>
      <c r="G1380" s="29"/>
      <c r="H1380" s="29"/>
      <c r="I1380" s="29"/>
      <c r="J1380" s="29"/>
      <c r="K1380" s="29"/>
    </row>
    <row r="1381" spans="6:11" x14ac:dyDescent="0.3">
      <c r="F1381" s="29"/>
      <c r="G1381" s="29"/>
      <c r="H1381" s="29"/>
      <c r="I1381" s="29"/>
      <c r="J1381" s="29"/>
      <c r="K1381" s="29"/>
    </row>
    <row r="1382" spans="6:11" x14ac:dyDescent="0.3">
      <c r="F1382" s="29"/>
      <c r="G1382" s="29"/>
      <c r="H1382" s="29"/>
      <c r="I1382" s="29"/>
      <c r="J1382" s="29"/>
      <c r="K1382" s="29"/>
    </row>
    <row r="1383" spans="6:11" x14ac:dyDescent="0.3">
      <c r="F1383" s="29"/>
      <c r="G1383" s="29"/>
      <c r="H1383" s="29"/>
      <c r="I1383" s="29"/>
      <c r="J1383" s="29"/>
      <c r="K1383" s="29"/>
    </row>
    <row r="1384" spans="6:11" x14ac:dyDescent="0.3">
      <c r="F1384" s="29"/>
      <c r="G1384" s="29"/>
      <c r="H1384" s="29"/>
      <c r="I1384" s="29"/>
      <c r="J1384" s="29"/>
      <c r="K1384" s="29"/>
    </row>
    <row r="1385" spans="6:11" x14ac:dyDescent="0.3">
      <c r="F1385" s="29"/>
      <c r="G1385" s="29"/>
      <c r="H1385" s="29"/>
      <c r="I1385" s="29"/>
      <c r="J1385" s="29"/>
      <c r="K1385" s="29"/>
    </row>
    <row r="1386" spans="6:11" x14ac:dyDescent="0.3">
      <c r="F1386" s="29"/>
      <c r="G1386" s="29"/>
      <c r="H1386" s="29"/>
      <c r="I1386" s="29"/>
      <c r="J1386" s="29"/>
      <c r="K1386" s="29"/>
    </row>
    <row r="1387" spans="6:11" x14ac:dyDescent="0.3">
      <c r="F1387" s="29"/>
      <c r="G1387" s="29"/>
      <c r="H1387" s="29"/>
      <c r="I1387" s="29"/>
      <c r="J1387" s="29"/>
      <c r="K1387" s="29"/>
    </row>
    <row r="1388" spans="6:11" x14ac:dyDescent="0.3">
      <c r="F1388" s="29"/>
      <c r="G1388" s="29"/>
      <c r="H1388" s="29"/>
      <c r="I1388" s="29"/>
      <c r="J1388" s="29"/>
      <c r="K1388" s="29"/>
    </row>
    <row r="1389" spans="6:11" x14ac:dyDescent="0.3">
      <c r="F1389" s="29"/>
      <c r="G1389" s="29"/>
      <c r="H1389" s="29"/>
      <c r="I1389" s="29"/>
      <c r="J1389" s="29"/>
      <c r="K1389" s="29"/>
    </row>
    <row r="1390" spans="6:11" x14ac:dyDescent="0.3">
      <c r="F1390" s="29"/>
      <c r="G1390" s="29"/>
      <c r="H1390" s="29"/>
      <c r="I1390" s="29"/>
      <c r="J1390" s="29"/>
      <c r="K1390" s="29"/>
    </row>
    <row r="1391" spans="6:11" x14ac:dyDescent="0.3">
      <c r="F1391" s="29"/>
      <c r="G1391" s="29"/>
      <c r="H1391" s="29"/>
      <c r="I1391" s="29"/>
      <c r="J1391" s="29"/>
      <c r="K1391" s="29"/>
    </row>
    <row r="1392" spans="6:11" x14ac:dyDescent="0.3">
      <c r="F1392" s="29"/>
      <c r="G1392" s="29"/>
      <c r="H1392" s="29"/>
      <c r="I1392" s="29"/>
      <c r="J1392" s="29"/>
      <c r="K1392" s="29"/>
    </row>
    <row r="1393" spans="6:11" x14ac:dyDescent="0.3">
      <c r="F1393" s="29"/>
      <c r="G1393" s="29"/>
      <c r="H1393" s="29"/>
      <c r="I1393" s="29"/>
      <c r="J1393" s="29"/>
      <c r="K1393" s="29"/>
    </row>
    <row r="1394" spans="6:11" x14ac:dyDescent="0.3">
      <c r="F1394" s="29"/>
      <c r="G1394" s="29"/>
      <c r="H1394" s="29"/>
      <c r="I1394" s="29"/>
      <c r="J1394" s="29"/>
      <c r="K1394" s="29"/>
    </row>
    <row r="1395" spans="6:11" x14ac:dyDescent="0.3">
      <c r="F1395" s="29"/>
      <c r="G1395" s="29"/>
      <c r="H1395" s="29"/>
      <c r="I1395" s="29"/>
      <c r="J1395" s="29"/>
      <c r="K1395" s="29"/>
    </row>
    <row r="1396" spans="6:11" x14ac:dyDescent="0.3">
      <c r="F1396" s="29"/>
      <c r="G1396" s="29"/>
      <c r="H1396" s="29"/>
      <c r="I1396" s="29"/>
      <c r="J1396" s="29"/>
      <c r="K1396" s="29"/>
    </row>
    <row r="1397" spans="6:11" x14ac:dyDescent="0.3">
      <c r="F1397" s="29"/>
      <c r="G1397" s="29"/>
      <c r="H1397" s="29"/>
      <c r="I1397" s="29"/>
      <c r="J1397" s="29"/>
      <c r="K1397" s="29"/>
    </row>
    <row r="1398" spans="6:11" x14ac:dyDescent="0.3">
      <c r="F1398" s="29"/>
      <c r="G1398" s="29"/>
      <c r="H1398" s="29"/>
      <c r="I1398" s="29"/>
      <c r="J1398" s="29"/>
      <c r="K1398" s="29"/>
    </row>
    <row r="1399" spans="6:11" x14ac:dyDescent="0.3">
      <c r="F1399" s="29"/>
      <c r="G1399" s="29"/>
      <c r="H1399" s="29"/>
      <c r="I1399" s="29"/>
      <c r="J1399" s="29"/>
      <c r="K1399" s="29"/>
    </row>
    <row r="1400" spans="6:11" x14ac:dyDescent="0.3">
      <c r="F1400" s="29"/>
      <c r="G1400" s="29"/>
      <c r="H1400" s="29"/>
      <c r="I1400" s="29"/>
      <c r="J1400" s="29"/>
      <c r="K1400" s="29"/>
    </row>
    <row r="1401" spans="6:11" x14ac:dyDescent="0.3">
      <c r="F1401" s="29"/>
      <c r="G1401" s="29"/>
      <c r="H1401" s="29"/>
      <c r="I1401" s="29"/>
      <c r="J1401" s="29"/>
      <c r="K1401" s="29"/>
    </row>
    <row r="1402" spans="6:11" x14ac:dyDescent="0.3">
      <c r="F1402" s="29"/>
      <c r="G1402" s="29"/>
      <c r="H1402" s="29"/>
      <c r="I1402" s="29"/>
      <c r="J1402" s="29"/>
      <c r="K1402" s="29"/>
    </row>
    <row r="1403" spans="6:11" x14ac:dyDescent="0.3">
      <c r="F1403" s="29"/>
      <c r="G1403" s="29"/>
      <c r="H1403" s="29"/>
      <c r="I1403" s="29"/>
      <c r="J1403" s="29"/>
      <c r="K1403" s="29"/>
    </row>
    <row r="1404" spans="6:11" x14ac:dyDescent="0.3">
      <c r="F1404" s="29"/>
      <c r="G1404" s="29"/>
      <c r="H1404" s="29"/>
      <c r="I1404" s="29"/>
      <c r="J1404" s="29"/>
      <c r="K1404" s="29"/>
    </row>
    <row r="1405" spans="6:11" x14ac:dyDescent="0.3">
      <c r="F1405" s="29"/>
      <c r="G1405" s="29"/>
      <c r="H1405" s="29"/>
      <c r="I1405" s="29"/>
      <c r="J1405" s="29"/>
      <c r="K1405" s="29"/>
    </row>
    <row r="1406" spans="6:11" x14ac:dyDescent="0.3">
      <c r="F1406" s="29"/>
      <c r="G1406" s="29"/>
      <c r="H1406" s="29"/>
      <c r="I1406" s="29"/>
      <c r="J1406" s="29"/>
      <c r="K1406" s="29"/>
    </row>
    <row r="1407" spans="6:11" x14ac:dyDescent="0.3">
      <c r="F1407" s="29"/>
      <c r="G1407" s="29"/>
      <c r="H1407" s="29"/>
      <c r="I1407" s="29"/>
      <c r="J1407" s="29"/>
      <c r="K1407" s="29"/>
    </row>
    <row r="1408" spans="6:11" x14ac:dyDescent="0.3">
      <c r="F1408" s="29"/>
      <c r="G1408" s="29"/>
      <c r="H1408" s="29"/>
      <c r="I1408" s="29"/>
      <c r="J1408" s="29"/>
      <c r="K1408" s="29"/>
    </row>
    <row r="1409" spans="6:11" x14ac:dyDescent="0.3">
      <c r="F1409" s="29"/>
      <c r="G1409" s="29"/>
      <c r="H1409" s="29"/>
      <c r="I1409" s="29"/>
      <c r="J1409" s="29"/>
      <c r="K1409" s="29"/>
    </row>
    <row r="1410" spans="6:11" x14ac:dyDescent="0.3">
      <c r="F1410" s="29"/>
      <c r="G1410" s="29"/>
      <c r="H1410" s="29"/>
      <c r="I1410" s="29"/>
      <c r="J1410" s="29"/>
      <c r="K1410" s="29"/>
    </row>
    <row r="1411" spans="6:11" x14ac:dyDescent="0.3">
      <c r="F1411" s="29"/>
      <c r="G1411" s="29"/>
      <c r="H1411" s="29"/>
      <c r="I1411" s="29"/>
      <c r="J1411" s="29"/>
      <c r="K1411" s="29"/>
    </row>
    <row r="1412" spans="6:11" x14ac:dyDescent="0.3">
      <c r="F1412" s="29"/>
      <c r="G1412" s="29"/>
      <c r="H1412" s="29"/>
      <c r="I1412" s="29"/>
      <c r="J1412" s="29"/>
      <c r="K1412" s="29"/>
    </row>
    <row r="1413" spans="6:11" x14ac:dyDescent="0.3">
      <c r="F1413" s="29"/>
      <c r="G1413" s="29"/>
      <c r="H1413" s="29"/>
      <c r="I1413" s="29"/>
      <c r="J1413" s="29"/>
      <c r="K1413" s="29"/>
    </row>
    <row r="1414" spans="6:11" x14ac:dyDescent="0.3">
      <c r="F1414" s="29"/>
      <c r="G1414" s="29"/>
      <c r="H1414" s="29"/>
      <c r="I1414" s="29"/>
      <c r="J1414" s="29"/>
      <c r="K1414" s="29"/>
    </row>
    <row r="1415" spans="6:11" x14ac:dyDescent="0.3">
      <c r="F1415" s="29"/>
      <c r="G1415" s="29"/>
      <c r="H1415" s="29"/>
      <c r="I1415" s="29"/>
      <c r="J1415" s="29"/>
      <c r="K1415" s="29"/>
    </row>
    <row r="1416" spans="6:11" x14ac:dyDescent="0.3">
      <c r="F1416" s="29"/>
      <c r="G1416" s="29"/>
      <c r="H1416" s="29"/>
      <c r="I1416" s="29"/>
      <c r="J1416" s="29"/>
      <c r="K1416" s="29"/>
    </row>
    <row r="1417" spans="6:11" x14ac:dyDescent="0.3">
      <c r="F1417" s="29"/>
      <c r="G1417" s="29"/>
      <c r="H1417" s="29"/>
      <c r="I1417" s="29"/>
      <c r="J1417" s="29"/>
      <c r="K1417" s="29"/>
    </row>
    <row r="1418" spans="6:11" x14ac:dyDescent="0.3">
      <c r="F1418" s="29"/>
      <c r="G1418" s="29"/>
      <c r="H1418" s="29"/>
      <c r="I1418" s="29"/>
      <c r="J1418" s="29"/>
      <c r="K1418" s="29"/>
    </row>
    <row r="1419" spans="6:11" x14ac:dyDescent="0.3">
      <c r="F1419" s="29"/>
      <c r="G1419" s="29"/>
      <c r="H1419" s="29"/>
      <c r="I1419" s="29"/>
      <c r="J1419" s="29"/>
      <c r="K1419" s="29"/>
    </row>
    <row r="1420" spans="6:11" x14ac:dyDescent="0.3">
      <c r="F1420" s="29"/>
      <c r="G1420" s="29"/>
      <c r="H1420" s="29"/>
      <c r="I1420" s="29"/>
      <c r="J1420" s="29"/>
      <c r="K1420" s="29"/>
    </row>
    <row r="1421" spans="6:11" x14ac:dyDescent="0.3">
      <c r="F1421" s="29"/>
      <c r="G1421" s="29"/>
      <c r="H1421" s="29"/>
      <c r="I1421" s="29"/>
      <c r="J1421" s="29"/>
      <c r="K1421" s="29"/>
    </row>
    <row r="1422" spans="6:11" x14ac:dyDescent="0.3">
      <c r="F1422" s="29"/>
      <c r="G1422" s="29"/>
      <c r="H1422" s="29"/>
      <c r="I1422" s="29"/>
      <c r="J1422" s="29"/>
      <c r="K1422" s="29"/>
    </row>
    <row r="1423" spans="6:11" x14ac:dyDescent="0.3">
      <c r="F1423" s="29"/>
      <c r="G1423" s="29"/>
      <c r="H1423" s="29"/>
      <c r="I1423" s="29"/>
      <c r="J1423" s="29"/>
      <c r="K1423" s="29"/>
    </row>
    <row r="1424" spans="6:11" x14ac:dyDescent="0.3">
      <c r="F1424" s="29"/>
      <c r="G1424" s="29"/>
      <c r="H1424" s="29"/>
      <c r="I1424" s="29"/>
      <c r="J1424" s="29"/>
      <c r="K1424" s="29"/>
    </row>
    <row r="1425" spans="6:11" x14ac:dyDescent="0.3">
      <c r="F1425" s="29"/>
      <c r="G1425" s="29"/>
      <c r="H1425" s="29"/>
      <c r="I1425" s="29"/>
      <c r="J1425" s="29"/>
      <c r="K1425" s="29"/>
    </row>
    <row r="1426" spans="6:11" x14ac:dyDescent="0.3">
      <c r="F1426" s="29"/>
      <c r="G1426" s="29"/>
      <c r="H1426" s="29"/>
      <c r="I1426" s="29"/>
      <c r="J1426" s="29"/>
      <c r="K1426" s="29"/>
    </row>
    <row r="1427" spans="6:11" x14ac:dyDescent="0.3">
      <c r="F1427" s="29"/>
      <c r="G1427" s="29"/>
      <c r="H1427" s="29"/>
      <c r="I1427" s="29"/>
      <c r="J1427" s="29"/>
      <c r="K1427" s="29"/>
    </row>
    <row r="1428" spans="6:11" x14ac:dyDescent="0.3">
      <c r="F1428" s="29"/>
      <c r="G1428" s="29"/>
      <c r="H1428" s="29"/>
      <c r="I1428" s="29"/>
      <c r="J1428" s="29"/>
      <c r="K1428" s="29"/>
    </row>
    <row r="1429" spans="6:11" x14ac:dyDescent="0.3">
      <c r="F1429" s="29"/>
      <c r="G1429" s="29"/>
      <c r="H1429" s="29"/>
      <c r="I1429" s="29"/>
      <c r="J1429" s="29"/>
      <c r="K1429" s="29"/>
    </row>
    <row r="1430" spans="6:11" x14ac:dyDescent="0.3">
      <c r="F1430" s="29"/>
      <c r="G1430" s="29"/>
      <c r="H1430" s="29"/>
      <c r="I1430" s="29"/>
      <c r="J1430" s="29"/>
      <c r="K1430" s="29"/>
    </row>
    <row r="1431" spans="6:11" x14ac:dyDescent="0.3">
      <c r="F1431" s="29"/>
      <c r="G1431" s="29"/>
      <c r="H1431" s="29"/>
      <c r="I1431" s="29"/>
      <c r="J1431" s="29"/>
      <c r="K1431" s="29"/>
    </row>
    <row r="1432" spans="6:11" x14ac:dyDescent="0.3">
      <c r="F1432" s="29"/>
      <c r="G1432" s="29"/>
      <c r="H1432" s="29"/>
      <c r="I1432" s="29"/>
      <c r="J1432" s="29"/>
      <c r="K1432" s="29"/>
    </row>
    <row r="1433" spans="6:11" x14ac:dyDescent="0.3">
      <c r="F1433" s="29"/>
      <c r="G1433" s="29"/>
      <c r="H1433" s="29"/>
      <c r="I1433" s="29"/>
      <c r="J1433" s="29"/>
      <c r="K1433" s="29"/>
    </row>
    <row r="1434" spans="6:11" x14ac:dyDescent="0.3">
      <c r="F1434" s="29"/>
      <c r="G1434" s="29"/>
      <c r="H1434" s="29"/>
      <c r="I1434" s="29"/>
      <c r="J1434" s="29"/>
      <c r="K1434" s="29"/>
    </row>
    <row r="1435" spans="6:11" x14ac:dyDescent="0.3">
      <c r="F1435" s="29"/>
      <c r="G1435" s="29"/>
      <c r="H1435" s="29"/>
      <c r="I1435" s="29"/>
      <c r="J1435" s="29"/>
      <c r="K1435" s="29"/>
    </row>
    <row r="1436" spans="6:11" x14ac:dyDescent="0.3">
      <c r="F1436" s="29"/>
      <c r="G1436" s="29"/>
      <c r="H1436" s="29"/>
      <c r="I1436" s="29"/>
      <c r="J1436" s="29"/>
      <c r="K1436" s="29"/>
    </row>
    <row r="1437" spans="6:11" x14ac:dyDescent="0.3">
      <c r="F1437" s="29"/>
      <c r="G1437" s="29"/>
      <c r="H1437" s="29"/>
      <c r="I1437" s="29"/>
      <c r="J1437" s="29"/>
      <c r="K1437" s="29"/>
    </row>
    <row r="1438" spans="6:11" x14ac:dyDescent="0.3">
      <c r="F1438" s="29"/>
      <c r="G1438" s="29"/>
      <c r="H1438" s="29"/>
      <c r="I1438" s="29"/>
      <c r="J1438" s="29"/>
      <c r="K1438" s="29"/>
    </row>
    <row r="1439" spans="6:11" x14ac:dyDescent="0.3">
      <c r="F1439" s="29"/>
      <c r="G1439" s="29"/>
      <c r="H1439" s="29"/>
      <c r="I1439" s="29"/>
      <c r="J1439" s="29"/>
      <c r="K1439" s="29"/>
    </row>
    <row r="1440" spans="6:11" x14ac:dyDescent="0.3">
      <c r="F1440" s="29"/>
      <c r="G1440" s="29"/>
      <c r="H1440" s="29"/>
      <c r="I1440" s="29"/>
      <c r="J1440" s="29"/>
      <c r="K1440" s="29"/>
    </row>
    <row r="1441" spans="6:11" x14ac:dyDescent="0.3">
      <c r="F1441" s="29"/>
      <c r="G1441" s="29"/>
      <c r="H1441" s="29"/>
      <c r="I1441" s="29"/>
      <c r="J1441" s="29"/>
      <c r="K1441" s="29"/>
    </row>
    <row r="1442" spans="6:11" x14ac:dyDescent="0.3">
      <c r="F1442" s="29"/>
      <c r="G1442" s="29"/>
      <c r="H1442" s="29"/>
      <c r="I1442" s="29"/>
      <c r="J1442" s="29"/>
      <c r="K1442" s="29"/>
    </row>
    <row r="1443" spans="6:11" x14ac:dyDescent="0.3">
      <c r="F1443" s="29"/>
      <c r="G1443" s="29"/>
      <c r="H1443" s="29"/>
      <c r="I1443" s="29"/>
      <c r="J1443" s="29"/>
      <c r="K1443" s="29"/>
    </row>
    <row r="1444" spans="6:11" x14ac:dyDescent="0.3">
      <c r="F1444" s="29"/>
      <c r="G1444" s="29"/>
      <c r="H1444" s="29"/>
      <c r="I1444" s="29"/>
      <c r="J1444" s="29"/>
      <c r="K1444" s="29"/>
    </row>
    <row r="1445" spans="6:11" x14ac:dyDescent="0.3">
      <c r="F1445" s="29"/>
      <c r="G1445" s="29"/>
      <c r="H1445" s="29"/>
      <c r="I1445" s="29"/>
      <c r="J1445" s="29"/>
      <c r="K1445" s="29"/>
    </row>
    <row r="1446" spans="6:11" x14ac:dyDescent="0.3">
      <c r="F1446" s="29"/>
      <c r="G1446" s="29"/>
      <c r="H1446" s="29"/>
      <c r="I1446" s="29"/>
      <c r="J1446" s="29"/>
      <c r="K1446" s="29"/>
    </row>
    <row r="1447" spans="6:11" x14ac:dyDescent="0.3">
      <c r="F1447" s="29"/>
      <c r="G1447" s="29"/>
      <c r="H1447" s="29"/>
      <c r="I1447" s="29"/>
      <c r="J1447" s="29"/>
      <c r="K1447" s="29"/>
    </row>
    <row r="1448" spans="6:11" x14ac:dyDescent="0.3">
      <c r="F1448" s="29"/>
      <c r="G1448" s="29"/>
      <c r="H1448" s="29"/>
      <c r="I1448" s="29"/>
      <c r="J1448" s="29"/>
      <c r="K1448" s="29"/>
    </row>
    <row r="1449" spans="6:11" x14ac:dyDescent="0.3">
      <c r="F1449" s="29"/>
      <c r="G1449" s="29"/>
      <c r="H1449" s="29"/>
      <c r="I1449" s="29"/>
      <c r="J1449" s="29"/>
      <c r="K1449" s="29"/>
    </row>
    <row r="1450" spans="6:11" x14ac:dyDescent="0.3">
      <c r="F1450" s="29"/>
      <c r="G1450" s="29"/>
      <c r="H1450" s="29"/>
      <c r="I1450" s="29"/>
      <c r="J1450" s="29"/>
      <c r="K1450" s="29"/>
    </row>
    <row r="1451" spans="6:11" x14ac:dyDescent="0.3">
      <c r="F1451" s="29"/>
      <c r="G1451" s="29"/>
      <c r="H1451" s="29"/>
      <c r="I1451" s="29"/>
      <c r="J1451" s="29"/>
      <c r="K1451" s="29"/>
    </row>
    <row r="1452" spans="6:11" x14ac:dyDescent="0.3">
      <c r="F1452" s="29"/>
      <c r="G1452" s="29"/>
      <c r="H1452" s="29"/>
      <c r="I1452" s="29"/>
      <c r="J1452" s="29"/>
      <c r="K1452" s="29"/>
    </row>
    <row r="1453" spans="6:11" x14ac:dyDescent="0.3">
      <c r="F1453" s="29"/>
      <c r="G1453" s="29"/>
      <c r="H1453" s="29"/>
      <c r="I1453" s="29"/>
      <c r="J1453" s="29"/>
      <c r="K1453" s="29"/>
    </row>
    <row r="1454" spans="6:11" x14ac:dyDescent="0.3">
      <c r="F1454" s="29"/>
      <c r="G1454" s="29"/>
      <c r="H1454" s="29"/>
      <c r="I1454" s="29"/>
      <c r="J1454" s="29"/>
      <c r="K1454" s="29"/>
    </row>
    <row r="1455" spans="6:11" x14ac:dyDescent="0.3">
      <c r="F1455" s="29"/>
      <c r="G1455" s="29"/>
      <c r="H1455" s="29"/>
      <c r="I1455" s="29"/>
      <c r="J1455" s="29"/>
      <c r="K1455" s="29"/>
    </row>
    <row r="1456" spans="6:11" x14ac:dyDescent="0.3">
      <c r="F1456" s="29"/>
      <c r="G1456" s="29"/>
      <c r="H1456" s="29"/>
      <c r="I1456" s="29"/>
      <c r="J1456" s="29"/>
      <c r="K1456" s="29"/>
    </row>
    <row r="1457" spans="6:11" x14ac:dyDescent="0.3">
      <c r="F1457" s="29"/>
      <c r="G1457" s="29"/>
      <c r="H1457" s="29"/>
      <c r="I1457" s="29"/>
      <c r="J1457" s="29"/>
      <c r="K1457" s="29"/>
    </row>
    <row r="1458" spans="6:11" x14ac:dyDescent="0.3">
      <c r="F1458" s="29"/>
      <c r="G1458" s="29"/>
      <c r="H1458" s="29"/>
      <c r="I1458" s="29"/>
      <c r="J1458" s="29"/>
      <c r="K1458" s="29"/>
    </row>
    <row r="1459" spans="6:11" x14ac:dyDescent="0.3">
      <c r="F1459" s="29"/>
      <c r="G1459" s="29"/>
      <c r="H1459" s="29"/>
      <c r="I1459" s="29"/>
      <c r="J1459" s="29"/>
      <c r="K1459" s="29"/>
    </row>
    <row r="1460" spans="6:11" x14ac:dyDescent="0.3">
      <c r="F1460" s="29"/>
      <c r="G1460" s="29"/>
      <c r="H1460" s="29"/>
      <c r="I1460" s="29"/>
      <c r="J1460" s="29"/>
      <c r="K1460" s="29"/>
    </row>
    <row r="1461" spans="6:11" x14ac:dyDescent="0.3">
      <c r="F1461" s="29"/>
      <c r="G1461" s="29"/>
      <c r="H1461" s="29"/>
      <c r="I1461" s="29"/>
      <c r="J1461" s="29"/>
      <c r="K1461" s="29"/>
    </row>
    <row r="1462" spans="6:11" x14ac:dyDescent="0.3">
      <c r="F1462" s="29"/>
      <c r="G1462" s="29"/>
      <c r="H1462" s="29"/>
      <c r="I1462" s="29"/>
      <c r="J1462" s="29"/>
      <c r="K1462" s="29"/>
    </row>
    <row r="1463" spans="6:11" x14ac:dyDescent="0.3">
      <c r="F1463" s="29"/>
      <c r="G1463" s="29"/>
      <c r="H1463" s="29"/>
      <c r="I1463" s="29"/>
      <c r="J1463" s="29"/>
      <c r="K1463" s="29"/>
    </row>
    <row r="1464" spans="6:11" x14ac:dyDescent="0.3">
      <c r="F1464" s="29"/>
      <c r="G1464" s="29"/>
      <c r="H1464" s="29"/>
      <c r="I1464" s="29"/>
      <c r="J1464" s="29"/>
      <c r="K1464" s="29"/>
    </row>
    <row r="1465" spans="6:11" x14ac:dyDescent="0.3">
      <c r="F1465" s="29"/>
      <c r="G1465" s="29"/>
      <c r="H1465" s="29"/>
      <c r="I1465" s="29"/>
      <c r="J1465" s="29"/>
      <c r="K1465" s="29"/>
    </row>
    <row r="1466" spans="6:11" x14ac:dyDescent="0.3">
      <c r="F1466" s="29"/>
      <c r="G1466" s="29"/>
      <c r="H1466" s="29"/>
      <c r="I1466" s="29"/>
      <c r="J1466" s="29"/>
      <c r="K1466" s="29"/>
    </row>
    <row r="1467" spans="6:11" x14ac:dyDescent="0.3">
      <c r="F1467" s="29"/>
      <c r="G1467" s="29"/>
      <c r="H1467" s="29"/>
      <c r="I1467" s="29"/>
      <c r="J1467" s="29"/>
      <c r="K1467" s="29"/>
    </row>
    <row r="1468" spans="6:11" x14ac:dyDescent="0.3">
      <c r="F1468" s="29"/>
      <c r="G1468" s="29"/>
      <c r="H1468" s="29"/>
      <c r="I1468" s="29"/>
      <c r="J1468" s="29"/>
      <c r="K1468" s="29"/>
    </row>
    <row r="1469" spans="6:11" x14ac:dyDescent="0.3">
      <c r="F1469" s="29"/>
      <c r="G1469" s="29"/>
      <c r="H1469" s="29"/>
      <c r="I1469" s="29"/>
      <c r="J1469" s="29"/>
      <c r="K1469" s="29"/>
    </row>
    <row r="1470" spans="6:11" x14ac:dyDescent="0.3">
      <c r="F1470" s="29"/>
      <c r="G1470" s="29"/>
      <c r="H1470" s="29"/>
      <c r="I1470" s="29"/>
      <c r="J1470" s="29"/>
      <c r="K1470" s="29"/>
    </row>
    <row r="1471" spans="6:11" x14ac:dyDescent="0.3">
      <c r="F1471" s="29"/>
      <c r="G1471" s="29"/>
      <c r="H1471" s="29"/>
      <c r="I1471" s="29"/>
      <c r="J1471" s="29"/>
      <c r="K1471" s="29"/>
    </row>
    <row r="1472" spans="6:11" x14ac:dyDescent="0.3">
      <c r="F1472" s="29"/>
      <c r="G1472" s="29"/>
      <c r="H1472" s="29"/>
      <c r="I1472" s="29"/>
      <c r="J1472" s="29"/>
      <c r="K1472" s="29"/>
    </row>
    <row r="1473" spans="6:11" x14ac:dyDescent="0.3">
      <c r="F1473" s="29"/>
      <c r="G1473" s="29"/>
      <c r="H1473" s="29"/>
      <c r="I1473" s="29"/>
      <c r="J1473" s="29"/>
      <c r="K1473" s="29"/>
    </row>
    <row r="1474" spans="6:11" x14ac:dyDescent="0.3">
      <c r="F1474" s="29"/>
      <c r="G1474" s="29"/>
      <c r="H1474" s="29"/>
      <c r="I1474" s="29"/>
      <c r="J1474" s="29"/>
      <c r="K1474" s="29"/>
    </row>
    <row r="1475" spans="6:11" x14ac:dyDescent="0.3">
      <c r="F1475" s="29"/>
      <c r="G1475" s="29"/>
      <c r="H1475" s="29"/>
      <c r="I1475" s="29"/>
      <c r="J1475" s="29"/>
      <c r="K1475" s="29"/>
    </row>
    <row r="1476" spans="6:11" x14ac:dyDescent="0.3">
      <c r="F1476" s="29"/>
      <c r="G1476" s="29"/>
      <c r="H1476" s="29"/>
      <c r="I1476" s="29"/>
      <c r="J1476" s="29"/>
      <c r="K1476" s="29"/>
    </row>
    <row r="1477" spans="6:11" x14ac:dyDescent="0.3">
      <c r="F1477" s="29"/>
      <c r="G1477" s="29"/>
      <c r="H1477" s="29"/>
      <c r="I1477" s="29"/>
      <c r="J1477" s="29"/>
      <c r="K1477" s="29"/>
    </row>
    <row r="1478" spans="6:11" x14ac:dyDescent="0.3">
      <c r="F1478" s="29"/>
      <c r="G1478" s="29"/>
      <c r="H1478" s="29"/>
      <c r="I1478" s="29"/>
      <c r="J1478" s="29"/>
      <c r="K1478" s="29"/>
    </row>
    <row r="1479" spans="6:11" x14ac:dyDescent="0.3">
      <c r="F1479" s="29"/>
      <c r="G1479" s="29"/>
      <c r="H1479" s="29"/>
      <c r="I1479" s="29"/>
      <c r="J1479" s="29"/>
      <c r="K1479" s="29"/>
    </row>
    <row r="1480" spans="6:11" x14ac:dyDescent="0.3">
      <c r="F1480" s="29"/>
      <c r="G1480" s="29"/>
      <c r="H1480" s="29"/>
      <c r="I1480" s="29"/>
      <c r="J1480" s="29"/>
      <c r="K1480" s="29"/>
    </row>
    <row r="1481" spans="6:11" x14ac:dyDescent="0.3">
      <c r="F1481" s="29"/>
      <c r="G1481" s="29"/>
      <c r="H1481" s="29"/>
      <c r="I1481" s="29"/>
      <c r="J1481" s="29"/>
      <c r="K1481" s="29"/>
    </row>
    <row r="1482" spans="6:11" x14ac:dyDescent="0.3">
      <c r="F1482" s="29"/>
      <c r="G1482" s="29"/>
      <c r="H1482" s="29"/>
      <c r="I1482" s="29"/>
      <c r="J1482" s="29"/>
      <c r="K1482" s="29"/>
    </row>
    <row r="1483" spans="6:11" x14ac:dyDescent="0.3">
      <c r="F1483" s="29"/>
      <c r="G1483" s="29"/>
      <c r="H1483" s="29"/>
      <c r="I1483" s="29"/>
      <c r="J1483" s="29"/>
      <c r="K1483" s="29"/>
    </row>
    <row r="1484" spans="6:11" x14ac:dyDescent="0.3">
      <c r="F1484" s="29"/>
      <c r="G1484" s="29"/>
      <c r="H1484" s="29"/>
      <c r="I1484" s="29"/>
      <c r="J1484" s="29"/>
      <c r="K1484" s="29"/>
    </row>
    <row r="1485" spans="6:11" x14ac:dyDescent="0.3">
      <c r="F1485" s="29"/>
      <c r="G1485" s="29"/>
      <c r="H1485" s="29"/>
      <c r="I1485" s="29"/>
      <c r="J1485" s="29"/>
      <c r="K1485" s="29"/>
    </row>
    <row r="1486" spans="6:11" x14ac:dyDescent="0.3">
      <c r="F1486" s="29"/>
      <c r="G1486" s="29"/>
      <c r="H1486" s="29"/>
      <c r="I1486" s="29"/>
      <c r="J1486" s="29"/>
      <c r="K1486" s="29"/>
    </row>
    <row r="1487" spans="6:11" x14ac:dyDescent="0.3">
      <c r="F1487" s="29"/>
      <c r="G1487" s="29"/>
      <c r="H1487" s="29"/>
      <c r="I1487" s="29"/>
      <c r="J1487" s="29"/>
      <c r="K1487" s="29"/>
    </row>
    <row r="1488" spans="6:11" x14ac:dyDescent="0.3">
      <c r="F1488" s="29"/>
      <c r="G1488" s="29"/>
      <c r="H1488" s="29"/>
      <c r="I1488" s="29"/>
      <c r="J1488" s="29"/>
      <c r="K1488" s="29"/>
    </row>
    <row r="1489" spans="6:11" x14ac:dyDescent="0.3">
      <c r="F1489" s="29"/>
      <c r="G1489" s="29"/>
      <c r="H1489" s="29"/>
      <c r="I1489" s="29"/>
      <c r="J1489" s="29"/>
      <c r="K1489" s="29"/>
    </row>
    <row r="1490" spans="6:11" x14ac:dyDescent="0.3">
      <c r="F1490" s="29"/>
      <c r="G1490" s="29"/>
      <c r="H1490" s="29"/>
      <c r="I1490" s="29"/>
      <c r="J1490" s="29"/>
      <c r="K1490" s="29"/>
    </row>
    <row r="1491" spans="6:11" x14ac:dyDescent="0.3">
      <c r="F1491" s="29"/>
      <c r="G1491" s="29"/>
      <c r="H1491" s="29"/>
      <c r="I1491" s="29"/>
      <c r="J1491" s="29"/>
      <c r="K1491" s="29"/>
    </row>
    <row r="1492" spans="6:11" x14ac:dyDescent="0.3">
      <c r="F1492" s="29"/>
      <c r="G1492" s="29"/>
      <c r="H1492" s="29"/>
      <c r="I1492" s="29"/>
      <c r="J1492" s="29"/>
      <c r="K1492" s="29"/>
    </row>
    <row r="1493" spans="6:11" x14ac:dyDescent="0.3">
      <c r="F1493" s="29"/>
      <c r="G1493" s="29"/>
      <c r="H1493" s="29"/>
      <c r="I1493" s="29"/>
      <c r="J1493" s="29"/>
      <c r="K1493" s="29"/>
    </row>
    <row r="1494" spans="6:11" x14ac:dyDescent="0.3">
      <c r="F1494" s="29"/>
      <c r="G1494" s="29"/>
      <c r="H1494" s="29"/>
      <c r="I1494" s="29"/>
      <c r="J1494" s="29"/>
      <c r="K1494" s="29"/>
    </row>
    <row r="1495" spans="6:11" x14ac:dyDescent="0.3">
      <c r="F1495" s="29"/>
      <c r="G1495" s="29"/>
      <c r="H1495" s="29"/>
      <c r="I1495" s="29"/>
      <c r="J1495" s="29"/>
      <c r="K1495" s="29"/>
    </row>
    <row r="1496" spans="6:11" x14ac:dyDescent="0.3">
      <c r="F1496" s="29"/>
      <c r="G1496" s="29"/>
      <c r="H1496" s="29"/>
      <c r="I1496" s="29"/>
      <c r="J1496" s="29"/>
      <c r="K1496" s="29"/>
    </row>
    <row r="1497" spans="6:11" x14ac:dyDescent="0.3">
      <c r="F1497" s="29"/>
      <c r="G1497" s="29"/>
      <c r="H1497" s="29"/>
      <c r="I1497" s="29"/>
      <c r="J1497" s="29"/>
      <c r="K1497" s="29"/>
    </row>
    <row r="1498" spans="6:11" x14ac:dyDescent="0.3">
      <c r="F1498" s="29"/>
      <c r="G1498" s="29"/>
      <c r="H1498" s="29"/>
      <c r="I1498" s="29"/>
      <c r="J1498" s="29"/>
      <c r="K1498" s="29"/>
    </row>
    <row r="1499" spans="6:11" x14ac:dyDescent="0.3">
      <c r="F1499" s="29"/>
      <c r="G1499" s="29"/>
      <c r="H1499" s="29"/>
      <c r="I1499" s="29"/>
      <c r="J1499" s="29"/>
      <c r="K1499" s="29"/>
    </row>
    <row r="1500" spans="6:11" x14ac:dyDescent="0.3">
      <c r="F1500" s="29"/>
      <c r="G1500" s="29"/>
      <c r="H1500" s="29"/>
      <c r="I1500" s="29"/>
      <c r="J1500" s="29"/>
      <c r="K1500" s="29"/>
    </row>
    <row r="1501" spans="6:11" x14ac:dyDescent="0.3">
      <c r="F1501" s="29"/>
      <c r="G1501" s="29"/>
      <c r="H1501" s="29"/>
      <c r="I1501" s="29"/>
      <c r="J1501" s="29"/>
      <c r="K1501" s="29"/>
    </row>
    <row r="1502" spans="6:11" x14ac:dyDescent="0.3">
      <c r="F1502" s="29"/>
      <c r="G1502" s="29"/>
      <c r="H1502" s="29"/>
      <c r="I1502" s="29"/>
      <c r="J1502" s="29"/>
      <c r="K1502" s="29"/>
    </row>
    <row r="1503" spans="6:11" x14ac:dyDescent="0.3">
      <c r="F1503" s="29"/>
      <c r="G1503" s="29"/>
      <c r="H1503" s="29"/>
      <c r="I1503" s="29"/>
      <c r="J1503" s="29"/>
      <c r="K1503" s="29"/>
    </row>
    <row r="1504" spans="6:11" x14ac:dyDescent="0.3">
      <c r="F1504" s="29"/>
      <c r="G1504" s="29"/>
      <c r="H1504" s="29"/>
      <c r="I1504" s="29"/>
      <c r="J1504" s="29"/>
      <c r="K1504" s="29"/>
    </row>
    <row r="1505" spans="6:11" x14ac:dyDescent="0.3">
      <c r="F1505" s="29"/>
      <c r="G1505" s="29"/>
      <c r="H1505" s="29"/>
      <c r="I1505" s="29"/>
      <c r="J1505" s="29"/>
      <c r="K1505" s="29"/>
    </row>
    <row r="1506" spans="6:11" x14ac:dyDescent="0.3">
      <c r="F1506" s="29"/>
      <c r="G1506" s="29"/>
      <c r="H1506" s="29"/>
      <c r="I1506" s="29"/>
      <c r="J1506" s="29"/>
      <c r="K1506" s="29"/>
    </row>
    <row r="1507" spans="6:11" x14ac:dyDescent="0.3">
      <c r="F1507" s="29"/>
      <c r="G1507" s="29"/>
      <c r="H1507" s="29"/>
      <c r="I1507" s="29"/>
      <c r="J1507" s="29"/>
      <c r="K1507" s="29"/>
    </row>
    <row r="1508" spans="6:11" x14ac:dyDescent="0.3">
      <c r="F1508" s="29"/>
      <c r="G1508" s="29"/>
      <c r="H1508" s="29"/>
      <c r="I1508" s="29"/>
      <c r="J1508" s="29"/>
      <c r="K1508" s="29"/>
    </row>
    <row r="1509" spans="6:11" x14ac:dyDescent="0.3">
      <c r="F1509" s="29"/>
      <c r="G1509" s="29"/>
      <c r="H1509" s="29"/>
      <c r="I1509" s="29"/>
      <c r="J1509" s="29"/>
      <c r="K1509" s="29"/>
    </row>
    <row r="1510" spans="6:11" x14ac:dyDescent="0.3">
      <c r="F1510" s="29"/>
      <c r="G1510" s="29"/>
      <c r="H1510" s="29"/>
      <c r="I1510" s="29"/>
      <c r="J1510" s="29"/>
      <c r="K1510" s="29"/>
    </row>
    <row r="1511" spans="6:11" x14ac:dyDescent="0.3">
      <c r="F1511" s="29"/>
      <c r="G1511" s="29"/>
      <c r="H1511" s="29"/>
      <c r="I1511" s="29"/>
      <c r="J1511" s="29"/>
      <c r="K1511" s="29"/>
    </row>
    <row r="1512" spans="6:11" x14ac:dyDescent="0.3">
      <c r="F1512" s="29"/>
      <c r="G1512" s="29"/>
      <c r="H1512" s="29"/>
      <c r="I1512" s="29"/>
      <c r="J1512" s="29"/>
      <c r="K1512" s="29"/>
    </row>
    <row r="1513" spans="6:11" x14ac:dyDescent="0.3">
      <c r="F1513" s="29"/>
      <c r="G1513" s="29"/>
      <c r="H1513" s="29"/>
      <c r="I1513" s="29"/>
      <c r="J1513" s="29"/>
      <c r="K1513" s="29"/>
    </row>
    <row r="1514" spans="6:11" x14ac:dyDescent="0.3">
      <c r="F1514" s="29"/>
      <c r="G1514" s="29"/>
      <c r="H1514" s="29"/>
      <c r="I1514" s="29"/>
      <c r="J1514" s="29"/>
      <c r="K1514" s="29"/>
    </row>
    <row r="1515" spans="6:11" x14ac:dyDescent="0.3">
      <c r="F1515" s="29"/>
      <c r="G1515" s="29"/>
      <c r="H1515" s="29"/>
      <c r="I1515" s="29"/>
      <c r="J1515" s="29"/>
      <c r="K1515" s="29"/>
    </row>
    <row r="1516" spans="6:11" x14ac:dyDescent="0.3">
      <c r="F1516" s="29"/>
      <c r="G1516" s="29"/>
      <c r="H1516" s="29"/>
      <c r="I1516" s="29"/>
      <c r="J1516" s="29"/>
      <c r="K1516" s="29"/>
    </row>
    <row r="1517" spans="6:11" x14ac:dyDescent="0.3">
      <c r="F1517" s="29"/>
      <c r="G1517" s="29"/>
      <c r="H1517" s="29"/>
      <c r="I1517" s="29"/>
      <c r="J1517" s="29"/>
      <c r="K1517" s="29"/>
    </row>
    <row r="1518" spans="6:11" x14ac:dyDescent="0.3">
      <c r="F1518" s="29"/>
      <c r="G1518" s="29"/>
      <c r="H1518" s="29"/>
      <c r="I1518" s="29"/>
      <c r="J1518" s="29"/>
      <c r="K1518" s="29"/>
    </row>
    <row r="1519" spans="6:11" x14ac:dyDescent="0.3">
      <c r="F1519" s="29"/>
      <c r="G1519" s="29"/>
      <c r="H1519" s="29"/>
      <c r="I1519" s="29"/>
      <c r="J1519" s="29"/>
      <c r="K1519" s="29"/>
    </row>
    <row r="1520" spans="6:11" x14ac:dyDescent="0.3">
      <c r="F1520" s="29"/>
      <c r="G1520" s="29"/>
      <c r="H1520" s="29"/>
      <c r="I1520" s="29"/>
      <c r="J1520" s="29"/>
      <c r="K1520" s="29"/>
    </row>
    <row r="1521" spans="6:11" x14ac:dyDescent="0.3">
      <c r="F1521" s="29"/>
      <c r="G1521" s="29"/>
      <c r="H1521" s="29"/>
      <c r="I1521" s="29"/>
      <c r="J1521" s="29"/>
      <c r="K1521" s="29"/>
    </row>
    <row r="1522" spans="6:11" x14ac:dyDescent="0.3">
      <c r="F1522" s="29"/>
      <c r="G1522" s="29"/>
      <c r="H1522" s="29"/>
      <c r="I1522" s="29"/>
      <c r="J1522" s="29"/>
      <c r="K1522" s="29"/>
    </row>
    <row r="1523" spans="6:11" x14ac:dyDescent="0.3">
      <c r="F1523" s="29"/>
      <c r="G1523" s="29"/>
      <c r="H1523" s="29"/>
      <c r="I1523" s="29"/>
      <c r="J1523" s="29"/>
      <c r="K1523" s="29"/>
    </row>
    <row r="1524" spans="6:11" x14ac:dyDescent="0.3">
      <c r="F1524" s="29"/>
      <c r="G1524" s="29"/>
      <c r="H1524" s="29"/>
      <c r="I1524" s="29"/>
      <c r="J1524" s="29"/>
      <c r="K1524" s="29"/>
    </row>
    <row r="1525" spans="6:11" x14ac:dyDescent="0.3">
      <c r="F1525" s="29"/>
      <c r="G1525" s="29"/>
      <c r="H1525" s="29"/>
      <c r="I1525" s="29"/>
      <c r="J1525" s="29"/>
      <c r="K1525" s="29"/>
    </row>
    <row r="1526" spans="6:11" x14ac:dyDescent="0.3">
      <c r="F1526" s="29"/>
      <c r="G1526" s="29"/>
      <c r="H1526" s="29"/>
      <c r="I1526" s="29"/>
      <c r="J1526" s="29"/>
      <c r="K1526" s="29"/>
    </row>
    <row r="1527" spans="6:11" x14ac:dyDescent="0.3">
      <c r="F1527" s="29"/>
      <c r="G1527" s="29"/>
      <c r="H1527" s="29"/>
      <c r="I1527" s="29"/>
      <c r="J1527" s="29"/>
      <c r="K1527" s="29"/>
    </row>
    <row r="1528" spans="6:11" x14ac:dyDescent="0.3">
      <c r="F1528" s="29"/>
      <c r="G1528" s="29"/>
      <c r="H1528" s="29"/>
      <c r="I1528" s="29"/>
      <c r="J1528" s="29"/>
      <c r="K1528" s="29"/>
    </row>
    <row r="1529" spans="6:11" x14ac:dyDescent="0.3">
      <c r="F1529" s="29"/>
      <c r="G1529" s="29"/>
      <c r="H1529" s="29"/>
      <c r="I1529" s="29"/>
      <c r="J1529" s="29"/>
      <c r="K1529" s="29"/>
    </row>
    <row r="1530" spans="6:11" x14ac:dyDescent="0.3">
      <c r="F1530" s="29"/>
      <c r="G1530" s="29"/>
      <c r="H1530" s="29"/>
      <c r="I1530" s="29"/>
      <c r="J1530" s="29"/>
      <c r="K1530" s="29"/>
    </row>
    <row r="1531" spans="6:11" x14ac:dyDescent="0.3">
      <c r="F1531" s="29"/>
      <c r="G1531" s="29"/>
      <c r="H1531" s="29"/>
      <c r="I1531" s="29"/>
      <c r="J1531" s="29"/>
      <c r="K1531" s="29"/>
    </row>
    <row r="1532" spans="6:11" x14ac:dyDescent="0.3">
      <c r="F1532" s="29"/>
      <c r="G1532" s="29"/>
      <c r="H1532" s="29"/>
      <c r="I1532" s="29"/>
      <c r="J1532" s="29"/>
      <c r="K1532" s="29"/>
    </row>
    <row r="1533" spans="6:11" x14ac:dyDescent="0.3">
      <c r="F1533" s="29"/>
      <c r="G1533" s="29"/>
      <c r="H1533" s="29"/>
      <c r="I1533" s="29"/>
      <c r="J1533" s="29"/>
      <c r="K1533" s="29"/>
    </row>
    <row r="1534" spans="6:11" x14ac:dyDescent="0.3">
      <c r="F1534" s="29"/>
      <c r="G1534" s="29"/>
      <c r="H1534" s="29"/>
      <c r="I1534" s="29"/>
      <c r="J1534" s="29"/>
      <c r="K1534" s="29"/>
    </row>
    <row r="1535" spans="6:11" x14ac:dyDescent="0.3">
      <c r="F1535" s="29"/>
      <c r="G1535" s="29"/>
      <c r="H1535" s="29"/>
      <c r="I1535" s="29"/>
      <c r="J1535" s="29"/>
      <c r="K1535" s="29"/>
    </row>
    <row r="1536" spans="6:11" x14ac:dyDescent="0.3">
      <c r="F1536" s="29"/>
      <c r="G1536" s="29"/>
      <c r="H1536" s="29"/>
      <c r="I1536" s="29"/>
      <c r="J1536" s="29"/>
      <c r="K1536" s="29"/>
    </row>
    <row r="1537" spans="6:11" x14ac:dyDescent="0.3">
      <c r="F1537" s="29"/>
      <c r="G1537" s="29"/>
      <c r="H1537" s="29"/>
      <c r="I1537" s="29"/>
      <c r="J1537" s="29"/>
      <c r="K1537" s="29"/>
    </row>
    <row r="1538" spans="6:11" x14ac:dyDescent="0.3">
      <c r="F1538" s="29"/>
      <c r="G1538" s="29"/>
      <c r="H1538" s="29"/>
      <c r="I1538" s="29"/>
      <c r="J1538" s="29"/>
      <c r="K1538" s="29"/>
    </row>
    <row r="1539" spans="6:11" x14ac:dyDescent="0.3">
      <c r="F1539" s="29"/>
      <c r="G1539" s="29"/>
      <c r="H1539" s="29"/>
      <c r="I1539" s="29"/>
      <c r="J1539" s="29"/>
      <c r="K1539" s="29"/>
    </row>
    <row r="1540" spans="6:11" x14ac:dyDescent="0.3">
      <c r="F1540" s="29"/>
      <c r="G1540" s="29"/>
      <c r="H1540" s="29"/>
      <c r="I1540" s="29"/>
      <c r="J1540" s="29"/>
      <c r="K1540" s="29"/>
    </row>
    <row r="1541" spans="6:11" x14ac:dyDescent="0.3">
      <c r="F1541" s="29"/>
      <c r="G1541" s="29"/>
      <c r="H1541" s="29"/>
      <c r="I1541" s="29"/>
      <c r="J1541" s="29"/>
      <c r="K1541" s="29"/>
    </row>
    <row r="1542" spans="6:11" x14ac:dyDescent="0.3">
      <c r="F1542" s="29"/>
      <c r="G1542" s="29"/>
      <c r="H1542" s="29"/>
      <c r="I1542" s="29"/>
      <c r="J1542" s="29"/>
      <c r="K1542" s="29"/>
    </row>
    <row r="1543" spans="6:11" x14ac:dyDescent="0.3">
      <c r="F1543" s="29"/>
      <c r="G1543" s="29"/>
      <c r="H1543" s="29"/>
      <c r="I1543" s="29"/>
      <c r="J1543" s="29"/>
      <c r="K1543" s="29"/>
    </row>
    <row r="1544" spans="6:11" x14ac:dyDescent="0.3">
      <c r="F1544" s="29"/>
      <c r="G1544" s="29"/>
      <c r="H1544" s="29"/>
      <c r="I1544" s="29"/>
      <c r="J1544" s="29"/>
      <c r="K1544" s="29"/>
    </row>
    <row r="1545" spans="6:11" x14ac:dyDescent="0.3">
      <c r="F1545" s="29"/>
      <c r="G1545" s="29"/>
      <c r="H1545" s="29"/>
      <c r="I1545" s="29"/>
      <c r="J1545" s="29"/>
      <c r="K1545" s="29"/>
    </row>
    <row r="1546" spans="6:11" x14ac:dyDescent="0.3">
      <c r="F1546" s="29"/>
      <c r="G1546" s="29"/>
      <c r="H1546" s="29"/>
      <c r="I1546" s="29"/>
      <c r="J1546" s="29"/>
      <c r="K1546" s="29"/>
    </row>
    <row r="1547" spans="6:11" x14ac:dyDescent="0.3">
      <c r="F1547" s="29"/>
      <c r="G1547" s="29"/>
      <c r="H1547" s="29"/>
      <c r="I1547" s="29"/>
      <c r="J1547" s="29"/>
      <c r="K1547" s="29"/>
    </row>
    <row r="1548" spans="6:11" x14ac:dyDescent="0.3">
      <c r="F1548" s="29"/>
      <c r="G1548" s="29"/>
      <c r="H1548" s="29"/>
      <c r="I1548" s="29"/>
      <c r="J1548" s="29"/>
      <c r="K1548" s="29"/>
    </row>
    <row r="1549" spans="6:11" x14ac:dyDescent="0.3">
      <c r="F1549" s="29"/>
      <c r="G1549" s="29"/>
      <c r="H1549" s="29"/>
      <c r="I1549" s="29"/>
      <c r="J1549" s="29"/>
      <c r="K1549" s="29"/>
    </row>
    <row r="1550" spans="6:11" x14ac:dyDescent="0.3">
      <c r="F1550" s="29"/>
      <c r="G1550" s="29"/>
      <c r="H1550" s="29"/>
      <c r="I1550" s="29"/>
      <c r="J1550" s="29"/>
      <c r="K1550" s="29"/>
    </row>
    <row r="1551" spans="6:11" x14ac:dyDescent="0.3">
      <c r="F1551" s="29"/>
      <c r="G1551" s="29"/>
      <c r="H1551" s="29"/>
      <c r="I1551" s="29"/>
      <c r="J1551" s="29"/>
      <c r="K1551" s="29"/>
    </row>
    <row r="1552" spans="6:11" x14ac:dyDescent="0.3">
      <c r="F1552" s="29"/>
      <c r="G1552" s="29"/>
      <c r="H1552" s="29"/>
      <c r="I1552" s="29"/>
      <c r="J1552" s="29"/>
      <c r="K1552" s="29"/>
    </row>
    <row r="1553" spans="6:11" x14ac:dyDescent="0.3">
      <c r="F1553" s="29"/>
      <c r="G1553" s="29"/>
      <c r="H1553" s="29"/>
      <c r="I1553" s="29"/>
      <c r="J1553" s="29"/>
      <c r="K1553" s="29"/>
    </row>
    <row r="1554" spans="6:11" x14ac:dyDescent="0.3">
      <c r="F1554" s="29"/>
      <c r="G1554" s="29"/>
      <c r="H1554" s="29"/>
      <c r="I1554" s="29"/>
      <c r="J1554" s="29"/>
      <c r="K1554" s="29"/>
    </row>
    <row r="1555" spans="6:11" x14ac:dyDescent="0.3">
      <c r="F1555" s="29"/>
      <c r="G1555" s="29"/>
      <c r="H1555" s="29"/>
      <c r="I1555" s="29"/>
      <c r="J1555" s="29"/>
      <c r="K1555" s="29"/>
    </row>
    <row r="1556" spans="6:11" x14ac:dyDescent="0.3">
      <c r="F1556" s="29"/>
      <c r="G1556" s="29"/>
      <c r="H1556" s="29"/>
      <c r="I1556" s="29"/>
      <c r="J1556" s="29"/>
      <c r="K1556" s="29"/>
    </row>
    <row r="1557" spans="6:11" x14ac:dyDescent="0.3">
      <c r="F1557" s="29"/>
      <c r="G1557" s="29"/>
      <c r="H1557" s="29"/>
      <c r="I1557" s="29"/>
      <c r="J1557" s="29"/>
      <c r="K1557" s="29"/>
    </row>
    <row r="1558" spans="6:11" x14ac:dyDescent="0.3">
      <c r="F1558" s="29"/>
      <c r="G1558" s="29"/>
      <c r="H1558" s="29"/>
      <c r="I1558" s="29"/>
      <c r="J1558" s="29"/>
      <c r="K1558" s="29"/>
    </row>
    <row r="1559" spans="6:11" x14ac:dyDescent="0.3">
      <c r="F1559" s="29"/>
      <c r="G1559" s="29"/>
      <c r="H1559" s="29"/>
      <c r="I1559" s="29"/>
      <c r="J1559" s="29"/>
      <c r="K1559" s="29"/>
    </row>
    <row r="1560" spans="6:11" x14ac:dyDescent="0.3">
      <c r="F1560" s="29"/>
      <c r="G1560" s="29"/>
      <c r="H1560" s="29"/>
      <c r="I1560" s="29"/>
      <c r="J1560" s="29"/>
      <c r="K1560" s="29"/>
    </row>
    <row r="1561" spans="6:11" x14ac:dyDescent="0.3">
      <c r="F1561" s="29"/>
      <c r="G1561" s="29"/>
      <c r="H1561" s="29"/>
      <c r="I1561" s="29"/>
      <c r="J1561" s="29"/>
      <c r="K1561" s="29"/>
    </row>
    <row r="1562" spans="6:11" x14ac:dyDescent="0.3">
      <c r="F1562" s="29"/>
      <c r="G1562" s="29"/>
      <c r="H1562" s="29"/>
      <c r="I1562" s="29"/>
      <c r="J1562" s="29"/>
      <c r="K1562" s="29"/>
    </row>
    <row r="1563" spans="6:11" x14ac:dyDescent="0.3">
      <c r="F1563" s="29"/>
      <c r="G1563" s="29"/>
      <c r="H1563" s="29"/>
      <c r="I1563" s="29"/>
      <c r="J1563" s="29"/>
      <c r="K1563" s="29"/>
    </row>
    <row r="1564" spans="6:11" x14ac:dyDescent="0.3">
      <c r="F1564" s="29"/>
      <c r="G1564" s="29"/>
      <c r="H1564" s="29"/>
      <c r="I1564" s="29"/>
      <c r="J1564" s="29"/>
      <c r="K1564" s="29"/>
    </row>
    <row r="1565" spans="6:11" x14ac:dyDescent="0.3">
      <c r="F1565" s="29"/>
      <c r="G1565" s="29"/>
      <c r="H1565" s="29"/>
      <c r="I1565" s="29"/>
      <c r="J1565" s="29"/>
      <c r="K1565" s="29"/>
    </row>
    <row r="1566" spans="6:11" x14ac:dyDescent="0.3">
      <c r="F1566" s="29"/>
      <c r="G1566" s="29"/>
      <c r="H1566" s="29"/>
      <c r="I1566" s="29"/>
      <c r="J1566" s="29"/>
      <c r="K1566" s="29"/>
    </row>
    <row r="1567" spans="6:11" x14ac:dyDescent="0.3">
      <c r="F1567" s="29"/>
      <c r="G1567" s="29"/>
      <c r="H1567" s="29"/>
      <c r="I1567" s="29"/>
      <c r="J1567" s="29"/>
      <c r="K1567" s="29"/>
    </row>
    <row r="1568" spans="6:11" x14ac:dyDescent="0.3">
      <c r="F1568" s="29"/>
      <c r="G1568" s="29"/>
      <c r="H1568" s="29"/>
      <c r="I1568" s="29"/>
      <c r="J1568" s="29"/>
      <c r="K1568" s="29"/>
    </row>
    <row r="1569" spans="6:11" x14ac:dyDescent="0.3">
      <c r="F1569" s="29"/>
      <c r="G1569" s="29"/>
      <c r="H1569" s="29"/>
      <c r="I1569" s="29"/>
      <c r="J1569" s="29"/>
      <c r="K1569" s="29"/>
    </row>
    <row r="1570" spans="6:11" x14ac:dyDescent="0.3">
      <c r="F1570" s="29"/>
      <c r="G1570" s="29"/>
      <c r="H1570" s="29"/>
      <c r="I1570" s="29"/>
      <c r="J1570" s="29"/>
      <c r="K1570" s="29"/>
    </row>
    <row r="1571" spans="6:11" x14ac:dyDescent="0.3">
      <c r="F1571" s="29"/>
      <c r="G1571" s="29"/>
      <c r="H1571" s="29"/>
      <c r="I1571" s="29"/>
      <c r="J1571" s="29"/>
      <c r="K1571" s="29"/>
    </row>
    <row r="1572" spans="6:11" x14ac:dyDescent="0.3">
      <c r="F1572" s="29"/>
      <c r="G1572" s="29"/>
      <c r="H1572" s="29"/>
      <c r="I1572" s="29"/>
      <c r="J1572" s="29"/>
      <c r="K1572" s="29"/>
    </row>
    <row r="1573" spans="6:11" x14ac:dyDescent="0.3">
      <c r="F1573" s="29"/>
      <c r="G1573" s="29"/>
      <c r="H1573" s="29"/>
      <c r="I1573" s="29"/>
      <c r="J1573" s="29"/>
      <c r="K1573" s="29"/>
    </row>
    <row r="1574" spans="6:11" x14ac:dyDescent="0.3">
      <c r="F1574" s="29"/>
      <c r="G1574" s="29"/>
      <c r="H1574" s="29"/>
      <c r="I1574" s="29"/>
      <c r="J1574" s="29"/>
      <c r="K1574" s="29"/>
    </row>
    <row r="1575" spans="6:11" x14ac:dyDescent="0.3">
      <c r="F1575" s="29"/>
      <c r="G1575" s="29"/>
      <c r="H1575" s="29"/>
      <c r="I1575" s="29"/>
      <c r="J1575" s="29"/>
      <c r="K1575" s="29"/>
    </row>
    <row r="1576" spans="6:11" x14ac:dyDescent="0.3">
      <c r="F1576" s="29"/>
      <c r="G1576" s="29"/>
      <c r="H1576" s="29"/>
      <c r="I1576" s="29"/>
      <c r="J1576" s="29"/>
      <c r="K1576" s="29"/>
    </row>
    <row r="1577" spans="6:11" x14ac:dyDescent="0.3">
      <c r="F1577" s="29"/>
      <c r="G1577" s="29"/>
      <c r="H1577" s="29"/>
      <c r="I1577" s="29"/>
      <c r="J1577" s="29"/>
      <c r="K1577" s="29"/>
    </row>
    <row r="1578" spans="6:11" x14ac:dyDescent="0.3">
      <c r="F1578" s="29"/>
      <c r="G1578" s="29"/>
      <c r="H1578" s="29"/>
      <c r="I1578" s="29"/>
      <c r="J1578" s="29"/>
      <c r="K1578" s="29"/>
    </row>
    <row r="1579" spans="6:11" x14ac:dyDescent="0.3">
      <c r="F1579" s="29"/>
      <c r="G1579" s="29"/>
      <c r="H1579" s="29"/>
      <c r="I1579" s="29"/>
      <c r="J1579" s="29"/>
      <c r="K1579" s="29"/>
    </row>
    <row r="1580" spans="6:11" x14ac:dyDescent="0.3">
      <c r="F1580" s="29"/>
      <c r="G1580" s="29"/>
      <c r="H1580" s="29"/>
      <c r="I1580" s="29"/>
      <c r="J1580" s="29"/>
      <c r="K1580" s="29"/>
    </row>
    <row r="1581" spans="6:11" x14ac:dyDescent="0.3">
      <c r="F1581" s="29"/>
      <c r="G1581" s="29"/>
      <c r="H1581" s="29"/>
      <c r="I1581" s="29"/>
      <c r="J1581" s="29"/>
      <c r="K1581" s="29"/>
    </row>
    <row r="1582" spans="6:11" x14ac:dyDescent="0.3">
      <c r="F1582" s="29"/>
      <c r="G1582" s="29"/>
      <c r="H1582" s="29"/>
      <c r="I1582" s="29"/>
      <c r="J1582" s="29"/>
      <c r="K1582" s="29"/>
    </row>
    <row r="1583" spans="6:11" x14ac:dyDescent="0.3">
      <c r="F1583" s="29"/>
      <c r="G1583" s="29"/>
      <c r="H1583" s="29"/>
      <c r="I1583" s="29"/>
      <c r="J1583" s="29"/>
      <c r="K1583" s="29"/>
    </row>
    <row r="1584" spans="6:11" x14ac:dyDescent="0.3">
      <c r="F1584" s="29"/>
      <c r="G1584" s="29"/>
      <c r="H1584" s="29"/>
      <c r="I1584" s="29"/>
      <c r="J1584" s="29"/>
      <c r="K1584" s="29"/>
    </row>
    <row r="1585" spans="6:11" x14ac:dyDescent="0.3">
      <c r="F1585" s="29"/>
      <c r="G1585" s="29"/>
      <c r="H1585" s="29"/>
      <c r="I1585" s="29"/>
      <c r="J1585" s="29"/>
      <c r="K1585" s="29"/>
    </row>
    <row r="1586" spans="6:11" x14ac:dyDescent="0.3">
      <c r="F1586" s="29"/>
      <c r="G1586" s="29"/>
      <c r="H1586" s="29"/>
      <c r="I1586" s="29"/>
      <c r="J1586" s="29"/>
      <c r="K1586" s="29"/>
    </row>
    <row r="1587" spans="6:11" x14ac:dyDescent="0.3">
      <c r="F1587" s="29"/>
      <c r="G1587" s="29"/>
      <c r="H1587" s="29"/>
      <c r="I1587" s="29"/>
      <c r="J1587" s="29"/>
      <c r="K1587" s="29"/>
    </row>
    <row r="1588" spans="6:11" x14ac:dyDescent="0.3">
      <c r="F1588" s="29"/>
      <c r="G1588" s="29"/>
      <c r="H1588" s="29"/>
      <c r="I1588" s="29"/>
      <c r="J1588" s="29"/>
      <c r="K1588" s="29"/>
    </row>
    <row r="1589" spans="6:11" x14ac:dyDescent="0.3">
      <c r="F1589" s="29"/>
      <c r="G1589" s="29"/>
      <c r="H1589" s="29"/>
      <c r="I1589" s="29"/>
      <c r="J1589" s="29"/>
      <c r="K1589" s="29"/>
    </row>
    <row r="1590" spans="6:11" x14ac:dyDescent="0.3">
      <c r="F1590" s="29"/>
      <c r="G1590" s="29"/>
      <c r="H1590" s="29"/>
      <c r="I1590" s="29"/>
      <c r="J1590" s="29"/>
      <c r="K1590" s="29"/>
    </row>
    <row r="1591" spans="6:11" x14ac:dyDescent="0.3">
      <c r="F1591" s="29"/>
      <c r="G1591" s="29"/>
      <c r="H1591" s="29"/>
      <c r="I1591" s="29"/>
      <c r="J1591" s="29"/>
      <c r="K1591" s="29"/>
    </row>
    <row r="1592" spans="6:11" x14ac:dyDescent="0.3">
      <c r="F1592" s="29"/>
      <c r="G1592" s="29"/>
      <c r="H1592" s="29"/>
      <c r="I1592" s="29"/>
      <c r="J1592" s="29"/>
      <c r="K1592" s="29"/>
    </row>
    <row r="1593" spans="6:11" x14ac:dyDescent="0.3">
      <c r="F1593" s="29"/>
      <c r="G1593" s="29"/>
      <c r="H1593" s="29"/>
      <c r="I1593" s="29"/>
      <c r="J1593" s="29"/>
      <c r="K1593" s="29"/>
    </row>
    <row r="1594" spans="6:11" x14ac:dyDescent="0.3">
      <c r="F1594" s="29"/>
      <c r="G1594" s="29"/>
      <c r="H1594" s="29"/>
      <c r="I1594" s="29"/>
      <c r="J1594" s="29"/>
      <c r="K1594" s="29"/>
    </row>
    <row r="1595" spans="6:11" x14ac:dyDescent="0.3">
      <c r="F1595" s="29"/>
      <c r="G1595" s="29"/>
      <c r="H1595" s="29"/>
      <c r="I1595" s="29"/>
      <c r="J1595" s="29"/>
      <c r="K1595" s="29"/>
    </row>
    <row r="1596" spans="6:11" x14ac:dyDescent="0.3">
      <c r="F1596" s="29"/>
      <c r="G1596" s="29"/>
      <c r="H1596" s="29"/>
      <c r="I1596" s="29"/>
      <c r="J1596" s="29"/>
      <c r="K1596" s="29"/>
    </row>
    <row r="1597" spans="6:11" x14ac:dyDescent="0.3">
      <c r="F1597" s="29"/>
      <c r="G1597" s="29"/>
      <c r="H1597" s="29"/>
      <c r="I1597" s="29"/>
      <c r="J1597" s="29"/>
      <c r="K1597" s="29"/>
    </row>
    <row r="1598" spans="6:11" x14ac:dyDescent="0.3">
      <c r="F1598" s="29"/>
      <c r="G1598" s="29"/>
      <c r="H1598" s="29"/>
      <c r="I1598" s="29"/>
      <c r="J1598" s="29"/>
      <c r="K1598" s="29"/>
    </row>
    <row r="1599" spans="6:11" x14ac:dyDescent="0.3">
      <c r="F1599" s="29"/>
      <c r="G1599" s="29"/>
      <c r="H1599" s="29"/>
      <c r="I1599" s="29"/>
      <c r="J1599" s="29"/>
      <c r="K1599" s="29"/>
    </row>
    <row r="1600" spans="6:11" x14ac:dyDescent="0.3">
      <c r="F1600" s="29"/>
      <c r="G1600" s="29"/>
      <c r="H1600" s="29"/>
      <c r="I1600" s="29"/>
      <c r="J1600" s="29"/>
      <c r="K1600" s="29"/>
    </row>
    <row r="1601" spans="6:11" x14ac:dyDescent="0.3">
      <c r="F1601" s="29"/>
      <c r="G1601" s="29"/>
      <c r="H1601" s="29"/>
      <c r="I1601" s="29"/>
      <c r="J1601" s="29"/>
      <c r="K1601" s="29"/>
    </row>
    <row r="1602" spans="6:11" x14ac:dyDescent="0.3">
      <c r="F1602" s="29"/>
      <c r="G1602" s="29"/>
      <c r="H1602" s="29"/>
      <c r="I1602" s="29"/>
      <c r="J1602" s="29"/>
      <c r="K1602" s="29"/>
    </row>
    <row r="1603" spans="6:11" x14ac:dyDescent="0.3">
      <c r="F1603" s="29"/>
      <c r="G1603" s="29"/>
      <c r="H1603" s="29"/>
      <c r="I1603" s="29"/>
      <c r="J1603" s="29"/>
      <c r="K1603" s="29"/>
    </row>
    <row r="1604" spans="6:11" x14ac:dyDescent="0.3">
      <c r="F1604" s="29"/>
      <c r="G1604" s="29"/>
      <c r="H1604" s="29"/>
      <c r="I1604" s="29"/>
      <c r="J1604" s="29"/>
      <c r="K1604" s="29"/>
    </row>
    <row r="1605" spans="6:11" x14ac:dyDescent="0.3">
      <c r="F1605" s="29"/>
      <c r="G1605" s="29"/>
      <c r="H1605" s="29"/>
      <c r="I1605" s="29"/>
      <c r="J1605" s="29"/>
      <c r="K1605" s="29"/>
    </row>
    <row r="1606" spans="6:11" x14ac:dyDescent="0.3">
      <c r="F1606" s="29"/>
      <c r="G1606" s="29"/>
      <c r="H1606" s="29"/>
      <c r="I1606" s="29"/>
      <c r="J1606" s="29"/>
      <c r="K1606" s="29"/>
    </row>
    <row r="1607" spans="6:11" x14ac:dyDescent="0.3">
      <c r="F1607" s="29"/>
      <c r="G1607" s="29"/>
      <c r="H1607" s="29"/>
      <c r="I1607" s="29"/>
      <c r="J1607" s="29"/>
      <c r="K1607" s="29"/>
    </row>
    <row r="1608" spans="6:11" x14ac:dyDescent="0.3">
      <c r="F1608" s="29"/>
      <c r="G1608" s="29"/>
      <c r="H1608" s="29"/>
      <c r="I1608" s="29"/>
      <c r="J1608" s="29"/>
      <c r="K1608" s="29"/>
    </row>
    <row r="1609" spans="6:11" x14ac:dyDescent="0.3">
      <c r="F1609" s="29"/>
      <c r="G1609" s="29"/>
      <c r="H1609" s="29"/>
      <c r="I1609" s="29"/>
      <c r="J1609" s="29"/>
      <c r="K1609" s="29"/>
    </row>
    <row r="1610" spans="6:11" x14ac:dyDescent="0.3">
      <c r="F1610" s="29"/>
      <c r="G1610" s="29"/>
      <c r="H1610" s="29"/>
      <c r="I1610" s="29"/>
      <c r="J1610" s="29"/>
      <c r="K1610" s="29"/>
    </row>
    <row r="1611" spans="6:11" x14ac:dyDescent="0.3">
      <c r="F1611" s="29"/>
      <c r="G1611" s="29"/>
      <c r="H1611" s="29"/>
      <c r="I1611" s="29"/>
      <c r="J1611" s="29"/>
      <c r="K1611" s="29"/>
    </row>
    <row r="1612" spans="6:11" x14ac:dyDescent="0.3">
      <c r="F1612" s="29"/>
      <c r="G1612" s="29"/>
      <c r="H1612" s="29"/>
      <c r="I1612" s="29"/>
      <c r="J1612" s="29"/>
      <c r="K1612" s="29"/>
    </row>
    <row r="1613" spans="6:11" x14ac:dyDescent="0.3">
      <c r="F1613" s="29"/>
      <c r="G1613" s="29"/>
      <c r="H1613" s="29"/>
      <c r="I1613" s="29"/>
      <c r="J1613" s="29"/>
      <c r="K1613" s="29"/>
    </row>
    <row r="1614" spans="6:11" x14ac:dyDescent="0.3">
      <c r="F1614" s="29"/>
      <c r="G1614" s="29"/>
      <c r="H1614" s="29"/>
      <c r="I1614" s="29"/>
      <c r="J1614" s="29"/>
      <c r="K1614" s="29"/>
    </row>
    <row r="1615" spans="6:11" x14ac:dyDescent="0.3">
      <c r="F1615" s="29"/>
      <c r="G1615" s="29"/>
      <c r="H1615" s="29"/>
      <c r="I1615" s="29"/>
      <c r="J1615" s="29"/>
      <c r="K1615" s="29"/>
    </row>
    <row r="1616" spans="6:11" x14ac:dyDescent="0.3">
      <c r="F1616" s="29"/>
      <c r="G1616" s="29"/>
      <c r="H1616" s="29"/>
      <c r="I1616" s="29"/>
      <c r="J1616" s="29"/>
      <c r="K1616" s="29"/>
    </row>
    <row r="1617" spans="6:11" x14ac:dyDescent="0.3">
      <c r="F1617" s="29"/>
      <c r="G1617" s="29"/>
      <c r="H1617" s="29"/>
      <c r="I1617" s="29"/>
      <c r="J1617" s="29"/>
      <c r="K1617" s="29"/>
    </row>
    <row r="1618" spans="6:11" x14ac:dyDescent="0.3">
      <c r="F1618" s="29"/>
      <c r="G1618" s="29"/>
      <c r="H1618" s="29"/>
      <c r="I1618" s="29"/>
      <c r="J1618" s="29"/>
      <c r="K1618" s="29"/>
    </row>
    <row r="1619" spans="6:11" x14ac:dyDescent="0.3">
      <c r="F1619" s="29"/>
      <c r="G1619" s="29"/>
      <c r="H1619" s="29"/>
      <c r="I1619" s="29"/>
      <c r="J1619" s="29"/>
      <c r="K1619" s="29"/>
    </row>
    <row r="1620" spans="6:11" x14ac:dyDescent="0.3">
      <c r="F1620" s="29"/>
      <c r="G1620" s="29"/>
      <c r="H1620" s="29"/>
      <c r="I1620" s="29"/>
      <c r="J1620" s="29"/>
      <c r="K1620" s="29"/>
    </row>
    <row r="1621" spans="6:11" x14ac:dyDescent="0.3">
      <c r="F1621" s="29"/>
      <c r="G1621" s="29"/>
      <c r="H1621" s="29"/>
      <c r="I1621" s="29"/>
      <c r="J1621" s="29"/>
      <c r="K1621" s="29"/>
    </row>
    <row r="1622" spans="6:11" x14ac:dyDescent="0.3">
      <c r="F1622" s="29"/>
      <c r="G1622" s="29"/>
      <c r="H1622" s="29"/>
      <c r="I1622" s="29"/>
      <c r="J1622" s="29"/>
      <c r="K1622" s="29"/>
    </row>
    <row r="1623" spans="6:11" x14ac:dyDescent="0.3">
      <c r="F1623" s="29"/>
      <c r="G1623" s="29"/>
      <c r="H1623" s="29"/>
      <c r="I1623" s="29"/>
      <c r="J1623" s="29"/>
      <c r="K1623" s="29"/>
    </row>
    <row r="1624" spans="6:11" x14ac:dyDescent="0.3">
      <c r="F1624" s="29"/>
      <c r="G1624" s="29"/>
      <c r="H1624" s="29"/>
      <c r="I1624" s="29"/>
      <c r="J1624" s="29"/>
      <c r="K1624" s="29"/>
    </row>
    <row r="1625" spans="6:11" x14ac:dyDescent="0.3">
      <c r="F1625" s="29"/>
      <c r="G1625" s="29"/>
      <c r="H1625" s="29"/>
      <c r="I1625" s="29"/>
      <c r="J1625" s="29"/>
      <c r="K1625" s="29"/>
    </row>
    <row r="1626" spans="6:11" x14ac:dyDescent="0.3">
      <c r="F1626" s="29"/>
      <c r="G1626" s="29"/>
      <c r="H1626" s="29"/>
      <c r="I1626" s="29"/>
      <c r="J1626" s="29"/>
      <c r="K1626" s="29"/>
    </row>
    <row r="1627" spans="6:11" x14ac:dyDescent="0.3">
      <c r="F1627" s="29"/>
      <c r="G1627" s="29"/>
      <c r="H1627" s="29"/>
      <c r="I1627" s="29"/>
      <c r="J1627" s="29"/>
      <c r="K1627" s="29"/>
    </row>
    <row r="1628" spans="6:11" x14ac:dyDescent="0.3">
      <c r="F1628" s="29"/>
      <c r="G1628" s="29"/>
      <c r="H1628" s="29"/>
      <c r="I1628" s="29"/>
      <c r="J1628" s="29"/>
      <c r="K1628" s="29"/>
    </row>
    <row r="1629" spans="6:11" x14ac:dyDescent="0.3">
      <c r="F1629" s="29"/>
      <c r="G1629" s="29"/>
      <c r="H1629" s="29"/>
      <c r="I1629" s="29"/>
      <c r="J1629" s="29"/>
      <c r="K1629" s="29"/>
    </row>
    <row r="1630" spans="6:11" x14ac:dyDescent="0.3">
      <c r="F1630" s="29"/>
      <c r="G1630" s="29"/>
      <c r="H1630" s="29"/>
      <c r="I1630" s="29"/>
      <c r="J1630" s="29"/>
      <c r="K1630" s="29"/>
    </row>
    <row r="1631" spans="6:11" x14ac:dyDescent="0.3">
      <c r="F1631" s="29"/>
      <c r="G1631" s="29"/>
      <c r="H1631" s="29"/>
      <c r="I1631" s="29"/>
      <c r="J1631" s="29"/>
      <c r="K1631" s="29"/>
    </row>
    <row r="1632" spans="6:11" x14ac:dyDescent="0.3">
      <c r="F1632" s="29"/>
      <c r="G1632" s="29"/>
      <c r="H1632" s="29"/>
      <c r="I1632" s="29"/>
      <c r="J1632" s="29"/>
      <c r="K1632" s="29"/>
    </row>
    <row r="1633" spans="6:11" x14ac:dyDescent="0.3">
      <c r="F1633" s="29"/>
      <c r="G1633" s="29"/>
      <c r="H1633" s="29"/>
      <c r="I1633" s="29"/>
      <c r="J1633" s="29"/>
      <c r="K1633" s="29"/>
    </row>
    <row r="1634" spans="6:11" x14ac:dyDescent="0.3">
      <c r="F1634" s="29"/>
      <c r="G1634" s="29"/>
      <c r="H1634" s="29"/>
      <c r="I1634" s="29"/>
      <c r="J1634" s="29"/>
      <c r="K1634" s="29"/>
    </row>
    <row r="1635" spans="6:11" x14ac:dyDescent="0.3">
      <c r="F1635" s="29"/>
      <c r="G1635" s="29"/>
      <c r="H1635" s="29"/>
      <c r="I1635" s="29"/>
      <c r="J1635" s="29"/>
      <c r="K1635" s="29"/>
    </row>
    <row r="1636" spans="6:11" x14ac:dyDescent="0.3">
      <c r="F1636" s="29"/>
      <c r="G1636" s="29"/>
      <c r="H1636" s="29"/>
      <c r="I1636" s="29"/>
      <c r="J1636" s="29"/>
      <c r="K1636" s="29"/>
    </row>
    <row r="1637" spans="6:11" x14ac:dyDescent="0.3">
      <c r="F1637" s="29"/>
      <c r="G1637" s="29"/>
      <c r="H1637" s="29"/>
      <c r="I1637" s="29"/>
      <c r="J1637" s="29"/>
      <c r="K1637" s="29"/>
    </row>
    <row r="1638" spans="6:11" x14ac:dyDescent="0.3">
      <c r="F1638" s="29"/>
      <c r="G1638" s="29"/>
      <c r="H1638" s="29"/>
      <c r="I1638" s="29"/>
      <c r="J1638" s="29"/>
      <c r="K1638" s="29"/>
    </row>
    <row r="1639" spans="6:11" x14ac:dyDescent="0.3">
      <c r="F1639" s="29"/>
      <c r="G1639" s="29"/>
      <c r="H1639" s="29"/>
      <c r="I1639" s="29"/>
      <c r="J1639" s="29"/>
      <c r="K1639" s="29"/>
    </row>
    <row r="1640" spans="6:11" x14ac:dyDescent="0.3">
      <c r="F1640" s="29"/>
      <c r="G1640" s="29"/>
      <c r="H1640" s="29"/>
      <c r="I1640" s="29"/>
      <c r="J1640" s="29"/>
      <c r="K1640" s="29"/>
    </row>
    <row r="1641" spans="6:11" x14ac:dyDescent="0.3">
      <c r="F1641" s="29"/>
      <c r="G1641" s="29"/>
      <c r="H1641" s="29"/>
      <c r="I1641" s="29"/>
      <c r="J1641" s="29"/>
      <c r="K1641" s="29"/>
    </row>
    <row r="1642" spans="6:11" x14ac:dyDescent="0.3">
      <c r="F1642" s="29"/>
      <c r="G1642" s="29"/>
      <c r="H1642" s="29"/>
      <c r="I1642" s="29"/>
      <c r="J1642" s="29"/>
      <c r="K1642" s="29"/>
    </row>
    <row r="1643" spans="6:11" x14ac:dyDescent="0.3">
      <c r="F1643" s="29"/>
      <c r="G1643" s="29"/>
      <c r="H1643" s="29"/>
      <c r="I1643" s="29"/>
      <c r="J1643" s="29"/>
      <c r="K1643" s="29"/>
    </row>
    <row r="1644" spans="6:11" x14ac:dyDescent="0.3">
      <c r="F1644" s="29"/>
      <c r="G1644" s="29"/>
      <c r="H1644" s="29"/>
      <c r="I1644" s="29"/>
      <c r="J1644" s="29"/>
      <c r="K1644" s="29"/>
    </row>
    <row r="1645" spans="6:11" x14ac:dyDescent="0.3">
      <c r="F1645" s="29"/>
      <c r="G1645" s="29"/>
      <c r="H1645" s="29"/>
      <c r="I1645" s="29"/>
      <c r="J1645" s="29"/>
      <c r="K1645" s="29"/>
    </row>
    <row r="1646" spans="6:11" x14ac:dyDescent="0.3">
      <c r="F1646" s="29"/>
      <c r="G1646" s="29"/>
      <c r="H1646" s="29"/>
      <c r="I1646" s="29"/>
      <c r="J1646" s="29"/>
      <c r="K1646" s="29"/>
    </row>
    <row r="1647" spans="6:11" x14ac:dyDescent="0.3">
      <c r="F1647" s="29"/>
      <c r="G1647" s="29"/>
      <c r="H1647" s="29"/>
      <c r="I1647" s="29"/>
      <c r="J1647" s="29"/>
      <c r="K1647" s="29"/>
    </row>
    <row r="1648" spans="6:11" x14ac:dyDescent="0.3">
      <c r="F1648" s="29"/>
      <c r="G1648" s="29"/>
      <c r="H1648" s="29"/>
      <c r="I1648" s="29"/>
      <c r="J1648" s="29"/>
      <c r="K1648" s="29"/>
    </row>
    <row r="1649" spans="6:11" x14ac:dyDescent="0.3">
      <c r="F1649" s="29"/>
      <c r="G1649" s="29"/>
      <c r="H1649" s="29"/>
      <c r="I1649" s="29"/>
      <c r="J1649" s="29"/>
      <c r="K1649" s="29"/>
    </row>
    <row r="1650" spans="6:11" x14ac:dyDescent="0.3">
      <c r="F1650" s="29"/>
      <c r="G1650" s="29"/>
      <c r="H1650" s="29"/>
      <c r="I1650" s="29"/>
      <c r="J1650" s="29"/>
      <c r="K1650" s="29"/>
    </row>
    <row r="1651" spans="6:11" x14ac:dyDescent="0.3">
      <c r="F1651" s="29"/>
      <c r="G1651" s="29"/>
      <c r="H1651" s="29"/>
      <c r="I1651" s="29"/>
      <c r="J1651" s="29"/>
      <c r="K1651" s="29"/>
    </row>
    <row r="1652" spans="6:11" x14ac:dyDescent="0.3">
      <c r="F1652" s="29"/>
      <c r="G1652" s="29"/>
      <c r="H1652" s="29"/>
      <c r="I1652" s="29"/>
      <c r="J1652" s="29"/>
      <c r="K1652" s="29"/>
    </row>
    <row r="1653" spans="6:11" x14ac:dyDescent="0.3">
      <c r="F1653" s="29"/>
      <c r="G1653" s="29"/>
      <c r="H1653" s="29"/>
      <c r="I1653" s="29"/>
      <c r="J1653" s="29"/>
      <c r="K1653" s="29"/>
    </row>
    <row r="1654" spans="6:11" x14ac:dyDescent="0.3">
      <c r="F1654" s="29"/>
      <c r="G1654" s="29"/>
      <c r="H1654" s="29"/>
      <c r="I1654" s="29"/>
      <c r="J1654" s="29"/>
      <c r="K1654" s="29"/>
    </row>
    <row r="1655" spans="6:11" x14ac:dyDescent="0.3">
      <c r="F1655" s="29"/>
      <c r="G1655" s="29"/>
      <c r="H1655" s="29"/>
      <c r="I1655" s="29"/>
      <c r="J1655" s="29"/>
      <c r="K1655" s="29"/>
    </row>
    <row r="1656" spans="6:11" x14ac:dyDescent="0.3">
      <c r="F1656" s="29"/>
      <c r="G1656" s="29"/>
      <c r="H1656" s="29"/>
      <c r="I1656" s="29"/>
      <c r="J1656" s="29"/>
      <c r="K1656" s="29"/>
    </row>
    <row r="1657" spans="6:11" x14ac:dyDescent="0.3">
      <c r="F1657" s="29"/>
      <c r="G1657" s="29"/>
      <c r="H1657" s="29"/>
      <c r="I1657" s="29"/>
      <c r="J1657" s="29"/>
      <c r="K1657" s="29"/>
    </row>
    <row r="1658" spans="6:11" x14ac:dyDescent="0.3">
      <c r="F1658" s="29"/>
      <c r="G1658" s="29"/>
      <c r="H1658" s="29"/>
      <c r="I1658" s="29"/>
      <c r="J1658" s="29"/>
      <c r="K1658" s="29"/>
    </row>
    <row r="1659" spans="6:11" x14ac:dyDescent="0.3">
      <c r="F1659" s="29"/>
      <c r="G1659" s="29"/>
      <c r="H1659" s="29"/>
      <c r="I1659" s="29"/>
      <c r="J1659" s="29"/>
      <c r="K1659" s="29"/>
    </row>
    <row r="1660" spans="6:11" x14ac:dyDescent="0.3">
      <c r="F1660" s="29"/>
      <c r="G1660" s="29"/>
      <c r="H1660" s="29"/>
      <c r="I1660" s="29"/>
      <c r="J1660" s="29"/>
      <c r="K1660" s="29"/>
    </row>
    <row r="1661" spans="6:11" x14ac:dyDescent="0.3">
      <c r="F1661" s="29"/>
      <c r="G1661" s="29"/>
      <c r="H1661" s="29"/>
      <c r="I1661" s="29"/>
      <c r="J1661" s="29"/>
      <c r="K1661" s="29"/>
    </row>
    <row r="1662" spans="6:11" x14ac:dyDescent="0.3">
      <c r="F1662" s="29"/>
      <c r="G1662" s="29"/>
      <c r="H1662" s="29"/>
      <c r="I1662" s="29"/>
      <c r="J1662" s="29"/>
      <c r="K1662" s="29"/>
    </row>
    <row r="1663" spans="6:11" x14ac:dyDescent="0.3">
      <c r="F1663" s="29"/>
      <c r="G1663" s="29"/>
      <c r="H1663" s="29"/>
      <c r="I1663" s="29"/>
      <c r="J1663" s="29"/>
      <c r="K1663" s="29"/>
    </row>
    <row r="1664" spans="6:11" x14ac:dyDescent="0.3">
      <c r="F1664" s="29"/>
      <c r="G1664" s="29"/>
      <c r="H1664" s="29"/>
      <c r="I1664" s="29"/>
      <c r="J1664" s="29"/>
      <c r="K1664" s="29"/>
    </row>
    <row r="1665" spans="6:11" x14ac:dyDescent="0.3">
      <c r="F1665" s="29"/>
      <c r="G1665" s="29"/>
      <c r="H1665" s="29"/>
      <c r="I1665" s="29"/>
      <c r="J1665" s="29"/>
      <c r="K1665" s="29"/>
    </row>
    <row r="1666" spans="6:11" x14ac:dyDescent="0.3">
      <c r="F1666" s="29"/>
      <c r="G1666" s="29"/>
      <c r="H1666" s="29"/>
      <c r="I1666" s="29"/>
      <c r="J1666" s="29"/>
      <c r="K1666" s="29"/>
    </row>
    <row r="1667" spans="6:11" x14ac:dyDescent="0.3">
      <c r="F1667" s="29"/>
      <c r="G1667" s="29"/>
      <c r="H1667" s="29"/>
      <c r="I1667" s="29"/>
      <c r="J1667" s="29"/>
      <c r="K1667" s="29"/>
    </row>
    <row r="1668" spans="6:11" x14ac:dyDescent="0.3">
      <c r="F1668" s="29"/>
      <c r="G1668" s="29"/>
      <c r="H1668" s="29"/>
      <c r="I1668" s="29"/>
      <c r="J1668" s="29"/>
      <c r="K1668" s="29"/>
    </row>
    <row r="1669" spans="6:11" x14ac:dyDescent="0.3">
      <c r="F1669" s="29"/>
      <c r="G1669" s="29"/>
      <c r="H1669" s="29"/>
      <c r="I1669" s="29"/>
      <c r="J1669" s="29"/>
      <c r="K1669" s="29"/>
    </row>
    <row r="1670" spans="6:11" x14ac:dyDescent="0.3">
      <c r="F1670" s="29"/>
      <c r="G1670" s="29"/>
      <c r="H1670" s="29"/>
      <c r="I1670" s="29"/>
      <c r="J1670" s="29"/>
      <c r="K1670" s="29"/>
    </row>
    <row r="1671" spans="6:11" x14ac:dyDescent="0.3">
      <c r="F1671" s="29"/>
      <c r="G1671" s="29"/>
      <c r="H1671" s="29"/>
      <c r="I1671" s="29"/>
      <c r="J1671" s="29"/>
      <c r="K1671" s="29"/>
    </row>
    <row r="1672" spans="6:11" x14ac:dyDescent="0.3">
      <c r="F1672" s="29"/>
      <c r="G1672" s="29"/>
      <c r="H1672" s="29"/>
      <c r="I1672" s="29"/>
      <c r="J1672" s="29"/>
      <c r="K1672" s="29"/>
    </row>
    <row r="1673" spans="6:11" x14ac:dyDescent="0.3">
      <c r="F1673" s="29"/>
      <c r="G1673" s="29"/>
      <c r="H1673" s="29"/>
      <c r="I1673" s="29"/>
      <c r="J1673" s="29"/>
      <c r="K1673" s="29"/>
    </row>
    <row r="1674" spans="6:11" x14ac:dyDescent="0.3">
      <c r="F1674" s="29"/>
      <c r="G1674" s="29"/>
      <c r="H1674" s="29"/>
      <c r="I1674" s="29"/>
      <c r="J1674" s="29"/>
      <c r="K1674" s="29"/>
    </row>
    <row r="1675" spans="6:11" x14ac:dyDescent="0.3">
      <c r="F1675" s="29"/>
      <c r="G1675" s="29"/>
      <c r="H1675" s="29"/>
      <c r="I1675" s="29"/>
      <c r="J1675" s="29"/>
      <c r="K1675" s="29"/>
    </row>
    <row r="1676" spans="6:11" x14ac:dyDescent="0.3">
      <c r="F1676" s="29"/>
      <c r="G1676" s="29"/>
      <c r="H1676" s="29"/>
      <c r="I1676" s="29"/>
      <c r="J1676" s="29"/>
      <c r="K1676" s="29"/>
    </row>
    <row r="1677" spans="6:11" x14ac:dyDescent="0.3">
      <c r="F1677" s="29"/>
      <c r="G1677" s="29"/>
      <c r="H1677" s="29"/>
      <c r="I1677" s="29"/>
      <c r="J1677" s="29"/>
      <c r="K1677" s="29"/>
    </row>
    <row r="1678" spans="6:11" x14ac:dyDescent="0.3">
      <c r="F1678" s="29"/>
      <c r="G1678" s="29"/>
      <c r="H1678" s="29"/>
      <c r="I1678" s="29"/>
      <c r="J1678" s="29"/>
      <c r="K1678" s="29"/>
    </row>
    <row r="1679" spans="6:11" x14ac:dyDescent="0.3">
      <c r="F1679" s="29"/>
      <c r="G1679" s="29"/>
      <c r="H1679" s="29"/>
      <c r="I1679" s="29"/>
      <c r="J1679" s="29"/>
      <c r="K1679" s="29"/>
    </row>
    <row r="1680" spans="6:11" x14ac:dyDescent="0.3">
      <c r="F1680" s="29"/>
      <c r="G1680" s="29"/>
      <c r="H1680" s="29"/>
      <c r="I1680" s="29"/>
      <c r="J1680" s="29"/>
      <c r="K1680" s="29"/>
    </row>
    <row r="1681" spans="6:11" x14ac:dyDescent="0.3">
      <c r="F1681" s="29"/>
      <c r="G1681" s="29"/>
      <c r="H1681" s="29"/>
      <c r="I1681" s="29"/>
      <c r="J1681" s="29"/>
      <c r="K1681" s="29"/>
    </row>
    <row r="1682" spans="6:11" x14ac:dyDescent="0.3">
      <c r="F1682" s="29"/>
      <c r="G1682" s="29"/>
      <c r="H1682" s="29"/>
      <c r="I1682" s="29"/>
      <c r="J1682" s="29"/>
      <c r="K1682" s="29"/>
    </row>
    <row r="1683" spans="6:11" x14ac:dyDescent="0.3">
      <c r="F1683" s="29"/>
      <c r="G1683" s="29"/>
      <c r="H1683" s="29"/>
      <c r="I1683" s="29"/>
      <c r="J1683" s="29"/>
      <c r="K1683" s="29"/>
    </row>
    <row r="1684" spans="6:11" x14ac:dyDescent="0.3">
      <c r="F1684" s="29"/>
      <c r="G1684" s="29"/>
      <c r="H1684" s="29"/>
      <c r="I1684" s="29"/>
      <c r="J1684" s="29"/>
      <c r="K1684" s="29"/>
    </row>
    <row r="1685" spans="6:11" x14ac:dyDescent="0.3">
      <c r="F1685" s="29"/>
      <c r="G1685" s="29"/>
      <c r="H1685" s="29"/>
      <c r="I1685" s="29"/>
      <c r="J1685" s="29"/>
      <c r="K1685" s="29"/>
    </row>
    <row r="1686" spans="6:11" x14ac:dyDescent="0.3">
      <c r="F1686" s="29"/>
      <c r="G1686" s="29"/>
      <c r="H1686" s="29"/>
      <c r="I1686" s="29"/>
      <c r="J1686" s="29"/>
      <c r="K1686" s="29"/>
    </row>
    <row r="1687" spans="6:11" x14ac:dyDescent="0.3">
      <c r="F1687" s="29"/>
      <c r="G1687" s="29"/>
      <c r="H1687" s="29"/>
      <c r="I1687" s="29"/>
      <c r="J1687" s="29"/>
      <c r="K1687" s="29"/>
    </row>
    <row r="1688" spans="6:11" x14ac:dyDescent="0.3">
      <c r="F1688" s="29"/>
      <c r="G1688" s="29"/>
      <c r="H1688" s="29"/>
      <c r="I1688" s="29"/>
      <c r="J1688" s="29"/>
      <c r="K1688" s="29"/>
    </row>
    <row r="1689" spans="6:11" x14ac:dyDescent="0.3">
      <c r="F1689" s="29"/>
      <c r="G1689" s="29"/>
      <c r="H1689" s="29"/>
      <c r="I1689" s="29"/>
      <c r="J1689" s="29"/>
      <c r="K1689" s="29"/>
    </row>
    <row r="1690" spans="6:11" x14ac:dyDescent="0.3">
      <c r="F1690" s="29"/>
      <c r="G1690" s="29"/>
      <c r="H1690" s="29"/>
      <c r="I1690" s="29"/>
      <c r="J1690" s="29"/>
      <c r="K1690" s="29"/>
    </row>
    <row r="1691" spans="6:11" x14ac:dyDescent="0.3">
      <c r="F1691" s="29"/>
      <c r="G1691" s="29"/>
      <c r="H1691" s="29"/>
      <c r="I1691" s="29"/>
      <c r="J1691" s="29"/>
      <c r="K1691" s="29"/>
    </row>
    <row r="1692" spans="6:11" x14ac:dyDescent="0.3">
      <c r="F1692" s="29"/>
      <c r="G1692" s="29"/>
      <c r="H1692" s="29"/>
      <c r="I1692" s="29"/>
      <c r="J1692" s="29"/>
      <c r="K1692" s="29"/>
    </row>
    <row r="1693" spans="6:11" x14ac:dyDescent="0.3">
      <c r="F1693" s="29"/>
      <c r="G1693" s="29"/>
      <c r="H1693" s="29"/>
      <c r="I1693" s="29"/>
      <c r="J1693" s="29"/>
      <c r="K1693" s="29"/>
    </row>
    <row r="1694" spans="6:11" x14ac:dyDescent="0.3">
      <c r="F1694" s="29"/>
      <c r="G1694" s="29"/>
      <c r="H1694" s="29"/>
      <c r="I1694" s="29"/>
      <c r="J1694" s="29"/>
      <c r="K1694" s="29"/>
    </row>
    <row r="1695" spans="6:11" x14ac:dyDescent="0.3">
      <c r="F1695" s="29"/>
      <c r="G1695" s="29"/>
      <c r="H1695" s="29"/>
      <c r="I1695" s="29"/>
      <c r="J1695" s="29"/>
      <c r="K1695" s="29"/>
    </row>
    <row r="1696" spans="6:11" x14ac:dyDescent="0.3">
      <c r="F1696" s="29"/>
      <c r="G1696" s="29"/>
      <c r="H1696" s="29"/>
      <c r="I1696" s="29"/>
      <c r="J1696" s="29"/>
      <c r="K1696" s="29"/>
    </row>
    <row r="1697" spans="6:11" x14ac:dyDescent="0.3">
      <c r="F1697" s="29"/>
      <c r="G1697" s="29"/>
      <c r="H1697" s="29"/>
      <c r="I1697" s="29"/>
      <c r="J1697" s="29"/>
      <c r="K1697" s="29"/>
    </row>
    <row r="1698" spans="6:11" x14ac:dyDescent="0.3">
      <c r="F1698" s="29"/>
      <c r="G1698" s="29"/>
      <c r="H1698" s="29"/>
      <c r="I1698" s="29"/>
      <c r="J1698" s="29"/>
      <c r="K1698" s="29"/>
    </row>
    <row r="1699" spans="6:11" x14ac:dyDescent="0.3">
      <c r="F1699" s="29"/>
      <c r="G1699" s="29"/>
      <c r="H1699" s="29"/>
      <c r="I1699" s="29"/>
      <c r="J1699" s="29"/>
      <c r="K1699" s="29"/>
    </row>
    <row r="1700" spans="6:11" x14ac:dyDescent="0.3">
      <c r="F1700" s="29"/>
      <c r="G1700" s="29"/>
      <c r="H1700" s="29"/>
      <c r="I1700" s="29"/>
      <c r="J1700" s="29"/>
      <c r="K1700" s="29"/>
    </row>
    <row r="1701" spans="6:11" x14ac:dyDescent="0.3">
      <c r="F1701" s="29"/>
      <c r="G1701" s="29"/>
      <c r="H1701" s="29"/>
      <c r="I1701" s="29"/>
      <c r="J1701" s="29"/>
      <c r="K1701" s="29"/>
    </row>
    <row r="1702" spans="6:11" x14ac:dyDescent="0.3">
      <c r="F1702" s="29"/>
      <c r="G1702" s="29"/>
      <c r="H1702" s="29"/>
      <c r="I1702" s="29"/>
      <c r="J1702" s="29"/>
      <c r="K1702" s="29"/>
    </row>
    <row r="1703" spans="6:11" x14ac:dyDescent="0.3">
      <c r="F1703" s="29"/>
      <c r="G1703" s="29"/>
      <c r="H1703" s="29"/>
      <c r="I1703" s="29"/>
      <c r="J1703" s="29"/>
      <c r="K1703" s="29"/>
    </row>
    <row r="1704" spans="6:11" x14ac:dyDescent="0.3">
      <c r="F1704" s="29"/>
      <c r="G1704" s="29"/>
      <c r="H1704" s="29"/>
      <c r="I1704" s="29"/>
      <c r="J1704" s="29"/>
      <c r="K1704" s="29"/>
    </row>
    <row r="1705" spans="6:11" x14ac:dyDescent="0.3">
      <c r="F1705" s="29"/>
      <c r="G1705" s="29"/>
      <c r="H1705" s="29"/>
      <c r="I1705" s="29"/>
      <c r="J1705" s="29"/>
      <c r="K1705" s="29"/>
    </row>
    <row r="1706" spans="6:11" x14ac:dyDescent="0.3">
      <c r="F1706" s="29"/>
      <c r="G1706" s="29"/>
      <c r="H1706" s="29"/>
      <c r="I1706" s="29"/>
      <c r="J1706" s="29"/>
      <c r="K1706" s="29"/>
    </row>
    <row r="1707" spans="6:11" x14ac:dyDescent="0.3">
      <c r="F1707" s="29"/>
      <c r="G1707" s="29"/>
      <c r="H1707" s="29"/>
      <c r="I1707" s="29"/>
      <c r="J1707" s="29"/>
      <c r="K1707" s="29"/>
    </row>
    <row r="1708" spans="6:11" x14ac:dyDescent="0.3">
      <c r="F1708" s="29"/>
      <c r="G1708" s="29"/>
      <c r="H1708" s="29"/>
      <c r="I1708" s="29"/>
      <c r="J1708" s="29"/>
      <c r="K1708" s="29"/>
    </row>
    <row r="1709" spans="6:11" x14ac:dyDescent="0.3">
      <c r="F1709" s="29"/>
      <c r="G1709" s="29"/>
      <c r="H1709" s="29"/>
      <c r="I1709" s="29"/>
      <c r="J1709" s="29"/>
      <c r="K1709" s="29"/>
    </row>
    <row r="1710" spans="6:11" x14ac:dyDescent="0.3">
      <c r="F1710" s="29"/>
      <c r="G1710" s="29"/>
      <c r="H1710" s="29"/>
      <c r="I1710" s="29"/>
      <c r="J1710" s="29"/>
      <c r="K1710" s="29"/>
    </row>
    <row r="1711" spans="6:11" x14ac:dyDescent="0.3">
      <c r="F1711" s="29"/>
      <c r="G1711" s="29"/>
      <c r="H1711" s="29"/>
      <c r="I1711" s="29"/>
      <c r="J1711" s="29"/>
      <c r="K1711" s="29"/>
    </row>
    <row r="1712" spans="6:11" x14ac:dyDescent="0.3">
      <c r="F1712" s="29"/>
      <c r="G1712" s="29"/>
      <c r="H1712" s="29"/>
      <c r="I1712" s="29"/>
      <c r="J1712" s="29"/>
      <c r="K1712" s="29"/>
    </row>
    <row r="1713" spans="6:11" x14ac:dyDescent="0.3">
      <c r="F1713" s="29"/>
      <c r="G1713" s="29"/>
      <c r="H1713" s="29"/>
      <c r="I1713" s="29"/>
      <c r="J1713" s="29"/>
      <c r="K1713" s="29"/>
    </row>
    <row r="1714" spans="6:11" x14ac:dyDescent="0.3">
      <c r="F1714" s="29"/>
      <c r="G1714" s="29"/>
      <c r="H1714" s="29"/>
      <c r="I1714" s="29"/>
      <c r="J1714" s="29"/>
      <c r="K1714" s="29"/>
    </row>
    <row r="1715" spans="6:11" x14ac:dyDescent="0.3">
      <c r="F1715" s="29"/>
      <c r="G1715" s="29"/>
      <c r="H1715" s="29"/>
      <c r="I1715" s="29"/>
      <c r="J1715" s="29"/>
      <c r="K1715" s="29"/>
    </row>
    <row r="1716" spans="6:11" x14ac:dyDescent="0.3">
      <c r="F1716" s="29"/>
      <c r="G1716" s="29"/>
      <c r="H1716" s="29"/>
      <c r="I1716" s="29"/>
      <c r="J1716" s="29"/>
      <c r="K1716" s="29"/>
    </row>
    <row r="1717" spans="6:11" x14ac:dyDescent="0.3">
      <c r="F1717" s="29"/>
      <c r="G1717" s="29"/>
      <c r="H1717" s="29"/>
      <c r="I1717" s="29"/>
      <c r="J1717" s="29"/>
      <c r="K1717" s="29"/>
    </row>
    <row r="1718" spans="6:11" x14ac:dyDescent="0.3">
      <c r="F1718" s="29"/>
      <c r="G1718" s="29"/>
      <c r="H1718" s="29"/>
      <c r="I1718" s="29"/>
      <c r="J1718" s="29"/>
      <c r="K1718" s="29"/>
    </row>
    <row r="1719" spans="6:11" x14ac:dyDescent="0.3">
      <c r="F1719" s="29"/>
      <c r="G1719" s="29"/>
      <c r="H1719" s="29"/>
      <c r="I1719" s="29"/>
      <c r="J1719" s="29"/>
      <c r="K1719" s="29"/>
    </row>
    <row r="1720" spans="6:11" x14ac:dyDescent="0.3">
      <c r="F1720" s="29"/>
      <c r="G1720" s="29"/>
      <c r="H1720" s="29"/>
      <c r="I1720" s="29"/>
      <c r="J1720" s="29"/>
      <c r="K1720" s="29"/>
    </row>
    <row r="1721" spans="6:11" x14ac:dyDescent="0.3">
      <c r="F1721" s="29"/>
      <c r="G1721" s="29"/>
      <c r="H1721" s="29"/>
      <c r="I1721" s="29"/>
      <c r="J1721" s="29"/>
      <c r="K1721" s="29"/>
    </row>
    <row r="1722" spans="6:11" x14ac:dyDescent="0.3">
      <c r="F1722" s="29"/>
      <c r="G1722" s="29"/>
      <c r="H1722" s="29"/>
      <c r="I1722" s="29"/>
      <c r="J1722" s="29"/>
      <c r="K1722" s="29"/>
    </row>
    <row r="1723" spans="6:11" x14ac:dyDescent="0.3">
      <c r="F1723" s="29"/>
      <c r="G1723" s="29"/>
      <c r="H1723" s="29"/>
      <c r="I1723" s="29"/>
      <c r="J1723" s="29"/>
      <c r="K1723" s="29"/>
    </row>
    <row r="1724" spans="6:11" x14ac:dyDescent="0.3">
      <c r="F1724" s="29"/>
      <c r="G1724" s="29"/>
      <c r="H1724" s="29"/>
      <c r="I1724" s="29"/>
      <c r="J1724" s="29"/>
      <c r="K1724" s="29"/>
    </row>
    <row r="1725" spans="6:11" x14ac:dyDescent="0.3">
      <c r="F1725" s="29"/>
      <c r="G1725" s="29"/>
      <c r="H1725" s="29"/>
      <c r="I1725" s="29"/>
      <c r="J1725" s="29"/>
      <c r="K1725" s="29"/>
    </row>
    <row r="1726" spans="6:11" x14ac:dyDescent="0.3">
      <c r="F1726" s="29"/>
      <c r="G1726" s="29"/>
      <c r="H1726" s="29"/>
      <c r="I1726" s="29"/>
      <c r="J1726" s="29"/>
      <c r="K1726" s="29"/>
    </row>
    <row r="1727" spans="6:11" x14ac:dyDescent="0.3">
      <c r="F1727" s="29"/>
      <c r="G1727" s="29"/>
      <c r="H1727" s="29"/>
      <c r="I1727" s="29"/>
      <c r="J1727" s="29"/>
      <c r="K1727" s="29"/>
    </row>
    <row r="1728" spans="6:11" x14ac:dyDescent="0.3">
      <c r="F1728" s="29"/>
      <c r="G1728" s="29"/>
      <c r="H1728" s="29"/>
      <c r="I1728" s="29"/>
      <c r="J1728" s="29"/>
      <c r="K1728" s="29"/>
    </row>
    <row r="1729" spans="6:11" x14ac:dyDescent="0.3">
      <c r="F1729" s="29"/>
      <c r="G1729" s="29"/>
      <c r="H1729" s="29"/>
      <c r="I1729" s="29"/>
      <c r="J1729" s="29"/>
      <c r="K1729" s="29"/>
    </row>
    <row r="1730" spans="6:11" x14ac:dyDescent="0.3">
      <c r="F1730" s="29"/>
      <c r="G1730" s="29"/>
      <c r="H1730" s="29"/>
      <c r="I1730" s="29"/>
      <c r="J1730" s="29"/>
      <c r="K1730" s="29"/>
    </row>
    <row r="1731" spans="6:11" x14ac:dyDescent="0.3">
      <c r="F1731" s="29"/>
      <c r="G1731" s="29"/>
      <c r="H1731" s="29"/>
      <c r="I1731" s="29"/>
      <c r="J1731" s="29"/>
      <c r="K1731" s="29"/>
    </row>
    <row r="1732" spans="6:11" x14ac:dyDescent="0.3">
      <c r="F1732" s="29"/>
      <c r="G1732" s="29"/>
      <c r="H1732" s="29"/>
      <c r="I1732" s="29"/>
      <c r="J1732" s="29"/>
      <c r="K1732" s="29"/>
    </row>
    <row r="1733" spans="6:11" x14ac:dyDescent="0.3">
      <c r="F1733" s="29"/>
      <c r="G1733" s="29"/>
      <c r="H1733" s="29"/>
      <c r="I1733" s="29"/>
      <c r="J1733" s="29"/>
      <c r="K1733" s="29"/>
    </row>
    <row r="1734" spans="6:11" x14ac:dyDescent="0.3">
      <c r="F1734" s="29"/>
      <c r="G1734" s="29"/>
      <c r="H1734" s="29"/>
      <c r="I1734" s="29"/>
      <c r="J1734" s="29"/>
      <c r="K1734" s="29"/>
    </row>
    <row r="1735" spans="6:11" x14ac:dyDescent="0.3">
      <c r="F1735" s="29"/>
      <c r="G1735" s="29"/>
      <c r="H1735" s="29"/>
      <c r="I1735" s="29"/>
      <c r="J1735" s="29"/>
      <c r="K1735" s="29"/>
    </row>
    <row r="1736" spans="6:11" x14ac:dyDescent="0.3">
      <c r="F1736" s="29"/>
      <c r="G1736" s="29"/>
      <c r="H1736" s="29"/>
      <c r="I1736" s="29"/>
      <c r="J1736" s="29"/>
      <c r="K1736" s="29"/>
    </row>
    <row r="1737" spans="6:11" x14ac:dyDescent="0.3">
      <c r="F1737" s="29"/>
      <c r="G1737" s="29"/>
      <c r="H1737" s="29"/>
      <c r="I1737" s="29"/>
      <c r="J1737" s="29"/>
      <c r="K1737" s="29"/>
    </row>
    <row r="1738" spans="6:11" x14ac:dyDescent="0.3">
      <c r="F1738" s="29"/>
      <c r="G1738" s="29"/>
      <c r="H1738" s="29"/>
      <c r="I1738" s="29"/>
      <c r="J1738" s="29"/>
      <c r="K1738" s="29"/>
    </row>
    <row r="1739" spans="6:11" x14ac:dyDescent="0.3">
      <c r="F1739" s="29"/>
      <c r="G1739" s="29"/>
      <c r="H1739" s="29"/>
      <c r="I1739" s="29"/>
      <c r="J1739" s="29"/>
      <c r="K1739" s="29"/>
    </row>
    <row r="1740" spans="6:11" x14ac:dyDescent="0.3">
      <c r="F1740" s="29"/>
      <c r="G1740" s="29"/>
      <c r="H1740" s="29"/>
      <c r="I1740" s="29"/>
      <c r="J1740" s="29"/>
      <c r="K1740" s="29"/>
    </row>
    <row r="1741" spans="6:11" x14ac:dyDescent="0.3">
      <c r="F1741" s="29"/>
      <c r="G1741" s="29"/>
      <c r="H1741" s="29"/>
      <c r="I1741" s="29"/>
      <c r="J1741" s="29"/>
      <c r="K1741" s="29"/>
    </row>
    <row r="1742" spans="6:11" x14ac:dyDescent="0.3">
      <c r="F1742" s="29"/>
      <c r="G1742" s="29"/>
      <c r="H1742" s="29"/>
      <c r="I1742" s="29"/>
      <c r="J1742" s="29"/>
      <c r="K1742" s="29"/>
    </row>
    <row r="1743" spans="6:11" x14ac:dyDescent="0.3">
      <c r="F1743" s="29"/>
      <c r="G1743" s="29"/>
      <c r="H1743" s="29"/>
      <c r="I1743" s="29"/>
      <c r="J1743" s="29"/>
      <c r="K1743" s="29"/>
    </row>
    <row r="1744" spans="6:11" x14ac:dyDescent="0.3">
      <c r="F1744" s="29"/>
      <c r="G1744" s="29"/>
      <c r="H1744" s="29"/>
      <c r="I1744" s="29"/>
      <c r="J1744" s="29"/>
      <c r="K1744" s="29"/>
    </row>
    <row r="1745" spans="6:11" x14ac:dyDescent="0.3">
      <c r="F1745" s="29"/>
      <c r="G1745" s="29"/>
      <c r="H1745" s="29"/>
      <c r="I1745" s="29"/>
      <c r="J1745" s="29"/>
      <c r="K1745" s="29"/>
    </row>
    <row r="1746" spans="6:11" x14ac:dyDescent="0.3">
      <c r="F1746" s="29"/>
      <c r="G1746" s="29"/>
      <c r="H1746" s="29"/>
      <c r="I1746" s="29"/>
      <c r="J1746" s="29"/>
      <c r="K1746" s="29"/>
    </row>
    <row r="1747" spans="6:11" x14ac:dyDescent="0.3">
      <c r="F1747" s="29"/>
      <c r="G1747" s="29"/>
      <c r="H1747" s="29"/>
      <c r="I1747" s="29"/>
      <c r="J1747" s="29"/>
      <c r="K1747" s="29"/>
    </row>
    <row r="1748" spans="6:11" x14ac:dyDescent="0.3">
      <c r="F1748" s="29"/>
      <c r="G1748" s="29"/>
      <c r="H1748" s="29"/>
      <c r="I1748" s="29"/>
      <c r="J1748" s="29"/>
      <c r="K1748" s="29"/>
    </row>
    <row r="1749" spans="6:11" x14ac:dyDescent="0.3">
      <c r="F1749" s="29"/>
      <c r="G1749" s="29"/>
      <c r="H1749" s="29"/>
      <c r="I1749" s="29"/>
      <c r="J1749" s="29"/>
      <c r="K1749" s="29"/>
    </row>
    <row r="1750" spans="6:11" x14ac:dyDescent="0.3">
      <c r="F1750" s="29"/>
      <c r="G1750" s="29"/>
      <c r="H1750" s="29"/>
      <c r="I1750" s="29"/>
      <c r="J1750" s="29"/>
      <c r="K1750" s="29"/>
    </row>
    <row r="1751" spans="6:11" x14ac:dyDescent="0.3">
      <c r="F1751" s="29"/>
      <c r="G1751" s="29"/>
      <c r="H1751" s="29"/>
      <c r="I1751" s="29"/>
      <c r="J1751" s="29"/>
      <c r="K1751" s="29"/>
    </row>
    <row r="1752" spans="6:11" x14ac:dyDescent="0.3">
      <c r="F1752" s="29"/>
      <c r="G1752" s="29"/>
      <c r="H1752" s="29"/>
      <c r="I1752" s="29"/>
      <c r="J1752" s="29"/>
      <c r="K1752" s="29"/>
    </row>
    <row r="1753" spans="6:11" x14ac:dyDescent="0.3">
      <c r="F1753" s="29"/>
      <c r="G1753" s="29"/>
      <c r="H1753" s="29"/>
      <c r="I1753" s="29"/>
      <c r="J1753" s="29"/>
      <c r="K1753" s="29"/>
    </row>
    <row r="1754" spans="6:11" x14ac:dyDescent="0.3">
      <c r="F1754" s="29"/>
      <c r="G1754" s="29"/>
      <c r="H1754" s="29"/>
      <c r="I1754" s="29"/>
      <c r="J1754" s="29"/>
      <c r="K1754" s="29"/>
    </row>
    <row r="1755" spans="6:11" x14ac:dyDescent="0.3">
      <c r="F1755" s="29"/>
      <c r="G1755" s="29"/>
      <c r="H1755" s="29"/>
      <c r="I1755" s="29"/>
      <c r="J1755" s="29"/>
      <c r="K1755" s="29"/>
    </row>
    <row r="1756" spans="6:11" x14ac:dyDescent="0.3">
      <c r="F1756" s="29"/>
      <c r="G1756" s="29"/>
      <c r="H1756" s="29"/>
      <c r="I1756" s="29"/>
      <c r="J1756" s="29"/>
      <c r="K1756" s="29"/>
    </row>
    <row r="1757" spans="6:11" x14ac:dyDescent="0.3">
      <c r="F1757" s="29"/>
      <c r="G1757" s="29"/>
      <c r="H1757" s="29"/>
      <c r="I1757" s="29"/>
      <c r="J1757" s="29"/>
      <c r="K1757" s="29"/>
    </row>
    <row r="1758" spans="6:11" x14ac:dyDescent="0.3">
      <c r="F1758" s="29"/>
      <c r="G1758" s="29"/>
      <c r="H1758" s="29"/>
      <c r="I1758" s="29"/>
      <c r="J1758" s="29"/>
      <c r="K1758" s="29"/>
    </row>
    <row r="1759" spans="6:11" x14ac:dyDescent="0.3">
      <c r="F1759" s="29"/>
      <c r="G1759" s="29"/>
      <c r="H1759" s="29"/>
      <c r="I1759" s="29"/>
      <c r="J1759" s="29"/>
      <c r="K1759" s="29"/>
    </row>
    <row r="1760" spans="6:11" x14ac:dyDescent="0.3">
      <c r="F1760" s="29"/>
      <c r="G1760" s="29"/>
      <c r="H1760" s="29"/>
      <c r="I1760" s="29"/>
      <c r="J1760" s="29"/>
      <c r="K1760" s="29"/>
    </row>
    <row r="1761" spans="6:11" x14ac:dyDescent="0.3">
      <c r="F1761" s="29"/>
      <c r="G1761" s="29"/>
      <c r="H1761" s="29"/>
      <c r="I1761" s="29"/>
      <c r="J1761" s="29"/>
      <c r="K1761" s="29"/>
    </row>
    <row r="1762" spans="6:11" x14ac:dyDescent="0.3">
      <c r="F1762" s="29"/>
      <c r="G1762" s="29"/>
      <c r="H1762" s="29"/>
      <c r="I1762" s="29"/>
      <c r="J1762" s="29"/>
      <c r="K1762" s="29"/>
    </row>
    <row r="1763" spans="6:11" x14ac:dyDescent="0.3">
      <c r="F1763" s="29"/>
      <c r="G1763" s="29"/>
      <c r="H1763" s="29"/>
      <c r="I1763" s="29"/>
      <c r="J1763" s="29"/>
      <c r="K1763" s="29"/>
    </row>
    <row r="1764" spans="6:11" x14ac:dyDescent="0.3">
      <c r="F1764" s="29"/>
      <c r="G1764" s="29"/>
      <c r="H1764" s="29"/>
      <c r="I1764" s="29"/>
      <c r="J1764" s="29"/>
      <c r="K1764" s="29"/>
    </row>
    <row r="1765" spans="6:11" x14ac:dyDescent="0.3">
      <c r="F1765" s="29"/>
      <c r="G1765" s="29"/>
      <c r="H1765" s="29"/>
      <c r="I1765" s="29"/>
      <c r="J1765" s="29"/>
      <c r="K1765" s="29"/>
    </row>
    <row r="1766" spans="6:11" x14ac:dyDescent="0.3">
      <c r="F1766" s="29"/>
      <c r="G1766" s="29"/>
      <c r="H1766" s="29"/>
      <c r="I1766" s="29"/>
      <c r="J1766" s="29"/>
      <c r="K1766" s="29"/>
    </row>
    <row r="1767" spans="6:11" x14ac:dyDescent="0.3">
      <c r="F1767" s="29"/>
      <c r="G1767" s="29"/>
      <c r="H1767" s="29"/>
      <c r="I1767" s="29"/>
      <c r="J1767" s="29"/>
      <c r="K1767" s="29"/>
    </row>
    <row r="1768" spans="6:11" x14ac:dyDescent="0.3">
      <c r="F1768" s="29"/>
      <c r="G1768" s="29"/>
      <c r="H1768" s="29"/>
      <c r="I1768" s="29"/>
      <c r="J1768" s="29"/>
      <c r="K1768" s="29"/>
    </row>
    <row r="1769" spans="6:11" x14ac:dyDescent="0.3">
      <c r="F1769" s="29"/>
      <c r="G1769" s="29"/>
      <c r="H1769" s="29"/>
      <c r="I1769" s="29"/>
      <c r="J1769" s="29"/>
      <c r="K1769" s="29"/>
    </row>
    <row r="1770" spans="6:11" x14ac:dyDescent="0.3">
      <c r="F1770" s="29"/>
      <c r="G1770" s="29"/>
      <c r="H1770" s="29"/>
      <c r="I1770" s="29"/>
      <c r="J1770" s="29"/>
      <c r="K1770" s="29"/>
    </row>
    <row r="1771" spans="6:11" x14ac:dyDescent="0.3">
      <c r="F1771" s="29"/>
      <c r="G1771" s="29"/>
      <c r="H1771" s="29"/>
      <c r="I1771" s="29"/>
      <c r="J1771" s="29"/>
      <c r="K1771" s="29"/>
    </row>
    <row r="1772" spans="6:11" x14ac:dyDescent="0.3">
      <c r="F1772" s="29"/>
      <c r="G1772" s="29"/>
      <c r="H1772" s="29"/>
      <c r="I1772" s="29"/>
      <c r="J1772" s="29"/>
      <c r="K1772" s="29"/>
    </row>
    <row r="1773" spans="6:11" x14ac:dyDescent="0.3">
      <c r="F1773" s="29"/>
      <c r="G1773" s="29"/>
      <c r="H1773" s="29"/>
      <c r="I1773" s="29"/>
      <c r="J1773" s="29"/>
      <c r="K1773" s="29"/>
    </row>
    <row r="1774" spans="6:11" x14ac:dyDescent="0.3">
      <c r="F1774" s="29"/>
      <c r="G1774" s="29"/>
      <c r="H1774" s="29"/>
      <c r="I1774" s="29"/>
      <c r="J1774" s="29"/>
      <c r="K1774" s="29"/>
    </row>
    <row r="1775" spans="6:11" x14ac:dyDescent="0.3">
      <c r="F1775" s="29"/>
      <c r="G1775" s="29"/>
      <c r="H1775" s="29"/>
      <c r="I1775" s="29"/>
      <c r="J1775" s="29"/>
      <c r="K1775" s="29"/>
    </row>
    <row r="1776" spans="6:11" x14ac:dyDescent="0.3">
      <c r="F1776" s="29"/>
      <c r="G1776" s="29"/>
      <c r="H1776" s="29"/>
      <c r="I1776" s="29"/>
      <c r="J1776" s="29"/>
      <c r="K1776" s="29"/>
    </row>
    <row r="1777" spans="6:11" x14ac:dyDescent="0.3">
      <c r="F1777" s="29"/>
      <c r="G1777" s="29"/>
      <c r="H1777" s="29"/>
      <c r="I1777" s="29"/>
      <c r="J1777" s="29"/>
      <c r="K1777" s="29"/>
    </row>
    <row r="1778" spans="6:11" x14ac:dyDescent="0.3">
      <c r="F1778" s="29"/>
      <c r="G1778" s="29"/>
      <c r="H1778" s="29"/>
      <c r="I1778" s="29"/>
      <c r="J1778" s="29"/>
      <c r="K1778" s="29"/>
    </row>
    <row r="1779" spans="6:11" x14ac:dyDescent="0.3">
      <c r="F1779" s="29"/>
      <c r="G1779" s="29"/>
      <c r="H1779" s="29"/>
      <c r="I1779" s="29"/>
      <c r="J1779" s="29"/>
      <c r="K1779" s="29"/>
    </row>
    <row r="1780" spans="6:11" x14ac:dyDescent="0.3">
      <c r="F1780" s="29"/>
      <c r="G1780" s="29"/>
      <c r="H1780" s="29"/>
      <c r="I1780" s="29"/>
      <c r="J1780" s="29"/>
      <c r="K1780" s="29"/>
    </row>
    <row r="1781" spans="6:11" x14ac:dyDescent="0.3">
      <c r="F1781" s="29"/>
      <c r="G1781" s="29"/>
      <c r="H1781" s="29"/>
      <c r="I1781" s="29"/>
      <c r="J1781" s="29"/>
      <c r="K1781" s="29"/>
    </row>
    <row r="1782" spans="6:11" x14ac:dyDescent="0.3">
      <c r="F1782" s="29"/>
      <c r="G1782" s="29"/>
      <c r="H1782" s="29"/>
      <c r="I1782" s="29"/>
      <c r="J1782" s="29"/>
      <c r="K1782" s="29"/>
    </row>
    <row r="1783" spans="6:11" x14ac:dyDescent="0.3">
      <c r="F1783" s="29"/>
      <c r="G1783" s="29"/>
      <c r="H1783" s="29"/>
      <c r="I1783" s="29"/>
      <c r="J1783" s="29"/>
      <c r="K1783" s="29"/>
    </row>
    <row r="1784" spans="6:11" x14ac:dyDescent="0.3">
      <c r="F1784" s="29"/>
      <c r="G1784" s="29"/>
      <c r="H1784" s="29"/>
      <c r="I1784" s="29"/>
      <c r="J1784" s="29"/>
      <c r="K1784" s="29"/>
    </row>
    <row r="1785" spans="6:11" x14ac:dyDescent="0.3">
      <c r="F1785" s="29"/>
      <c r="G1785" s="29"/>
      <c r="H1785" s="29"/>
      <c r="I1785" s="29"/>
      <c r="J1785" s="29"/>
      <c r="K1785" s="29"/>
    </row>
    <row r="1786" spans="6:11" x14ac:dyDescent="0.3">
      <c r="F1786" s="29"/>
      <c r="G1786" s="29"/>
      <c r="H1786" s="29"/>
      <c r="I1786" s="29"/>
      <c r="J1786" s="29"/>
      <c r="K1786" s="29"/>
    </row>
    <row r="1787" spans="6:11" x14ac:dyDescent="0.3">
      <c r="F1787" s="29"/>
      <c r="G1787" s="29"/>
      <c r="H1787" s="29"/>
      <c r="I1787" s="29"/>
      <c r="J1787" s="29"/>
      <c r="K1787" s="29"/>
    </row>
    <row r="1788" spans="6:11" x14ac:dyDescent="0.3">
      <c r="F1788" s="29"/>
      <c r="G1788" s="29"/>
      <c r="H1788" s="29"/>
      <c r="I1788" s="29"/>
      <c r="J1788" s="29"/>
      <c r="K1788" s="29"/>
    </row>
    <row r="1789" spans="6:11" x14ac:dyDescent="0.3">
      <c r="F1789" s="29"/>
      <c r="G1789" s="29"/>
      <c r="H1789" s="29"/>
      <c r="I1789" s="29"/>
      <c r="J1789" s="29"/>
      <c r="K1789" s="29"/>
    </row>
    <row r="1790" spans="6:11" x14ac:dyDescent="0.3">
      <c r="F1790" s="29"/>
      <c r="G1790" s="29"/>
      <c r="H1790" s="29"/>
      <c r="I1790" s="29"/>
      <c r="J1790" s="29"/>
      <c r="K1790" s="29"/>
    </row>
    <row r="1791" spans="6:11" x14ac:dyDescent="0.3">
      <c r="F1791" s="29"/>
      <c r="G1791" s="29"/>
      <c r="H1791" s="29"/>
      <c r="I1791" s="29"/>
      <c r="J1791" s="29"/>
      <c r="K1791" s="29"/>
    </row>
    <row r="1792" spans="6:11" x14ac:dyDescent="0.3">
      <c r="F1792" s="29"/>
      <c r="G1792" s="29"/>
      <c r="H1792" s="29"/>
      <c r="I1792" s="29"/>
      <c r="J1792" s="29"/>
      <c r="K1792" s="29"/>
    </row>
    <row r="1793" spans="6:11" x14ac:dyDescent="0.3">
      <c r="F1793" s="29"/>
      <c r="G1793" s="29"/>
      <c r="H1793" s="29"/>
      <c r="I1793" s="29"/>
      <c r="J1793" s="29"/>
      <c r="K1793" s="29"/>
    </row>
    <row r="1794" spans="6:11" x14ac:dyDescent="0.3">
      <c r="F1794" s="29"/>
      <c r="G1794" s="29"/>
      <c r="H1794" s="29"/>
      <c r="I1794" s="29"/>
      <c r="J1794" s="29"/>
      <c r="K1794" s="29"/>
    </row>
    <row r="1795" spans="6:11" x14ac:dyDescent="0.3">
      <c r="F1795" s="29"/>
      <c r="G1795" s="29"/>
      <c r="H1795" s="29"/>
      <c r="I1795" s="29"/>
      <c r="J1795" s="29"/>
      <c r="K1795" s="29"/>
    </row>
    <row r="1796" spans="6:11" x14ac:dyDescent="0.3">
      <c r="F1796" s="29"/>
      <c r="G1796" s="29"/>
      <c r="H1796" s="29"/>
      <c r="I1796" s="29"/>
      <c r="J1796" s="29"/>
      <c r="K1796" s="29"/>
    </row>
    <row r="1797" spans="6:11" x14ac:dyDescent="0.3">
      <c r="F1797" s="29"/>
      <c r="G1797" s="29"/>
      <c r="H1797" s="29"/>
      <c r="I1797" s="29"/>
      <c r="J1797" s="29"/>
      <c r="K1797" s="29"/>
    </row>
    <row r="1798" spans="6:11" x14ac:dyDescent="0.3">
      <c r="F1798" s="29"/>
      <c r="G1798" s="29"/>
      <c r="H1798" s="29"/>
      <c r="I1798" s="29"/>
      <c r="J1798" s="29"/>
      <c r="K1798" s="29"/>
    </row>
    <row r="1799" spans="6:11" x14ac:dyDescent="0.3">
      <c r="F1799" s="29"/>
      <c r="G1799" s="29"/>
      <c r="H1799" s="29"/>
      <c r="I1799" s="29"/>
      <c r="J1799" s="29"/>
      <c r="K1799" s="29"/>
    </row>
    <row r="1800" spans="6:11" x14ac:dyDescent="0.3">
      <c r="F1800" s="29"/>
      <c r="G1800" s="29"/>
      <c r="H1800" s="29"/>
      <c r="I1800" s="29"/>
      <c r="J1800" s="29"/>
      <c r="K1800" s="29"/>
    </row>
    <row r="1801" spans="6:11" x14ac:dyDescent="0.3">
      <c r="F1801" s="29"/>
      <c r="G1801" s="29"/>
      <c r="H1801" s="29"/>
      <c r="I1801" s="29"/>
      <c r="J1801" s="29"/>
      <c r="K1801" s="29"/>
    </row>
    <row r="1802" spans="6:11" x14ac:dyDescent="0.3">
      <c r="F1802" s="29"/>
      <c r="G1802" s="29"/>
      <c r="H1802" s="29"/>
      <c r="I1802" s="29"/>
      <c r="J1802" s="29"/>
      <c r="K1802" s="29"/>
    </row>
    <row r="1803" spans="6:11" x14ac:dyDescent="0.3">
      <c r="F1803" s="29"/>
      <c r="G1803" s="29"/>
      <c r="H1803" s="29"/>
      <c r="I1803" s="29"/>
      <c r="J1803" s="29"/>
      <c r="K1803" s="29"/>
    </row>
    <row r="1804" spans="6:11" x14ac:dyDescent="0.3">
      <c r="F1804" s="29"/>
      <c r="G1804" s="29"/>
      <c r="H1804" s="29"/>
      <c r="I1804" s="29"/>
      <c r="J1804" s="29"/>
      <c r="K1804" s="29"/>
    </row>
    <row r="1805" spans="6:11" x14ac:dyDescent="0.3">
      <c r="F1805" s="29"/>
      <c r="G1805" s="29"/>
      <c r="H1805" s="29"/>
      <c r="I1805" s="29"/>
      <c r="J1805" s="29"/>
      <c r="K1805" s="29"/>
    </row>
    <row r="1806" spans="6:11" x14ac:dyDescent="0.3">
      <c r="F1806" s="29"/>
      <c r="G1806" s="29"/>
      <c r="H1806" s="29"/>
      <c r="I1806" s="29"/>
      <c r="J1806" s="29"/>
      <c r="K1806" s="29"/>
    </row>
    <row r="1807" spans="6:11" x14ac:dyDescent="0.3">
      <c r="F1807" s="29"/>
      <c r="G1807" s="29"/>
      <c r="H1807" s="29"/>
      <c r="I1807" s="29"/>
      <c r="J1807" s="29"/>
      <c r="K1807" s="29"/>
    </row>
    <row r="1808" spans="6:11" x14ac:dyDescent="0.3">
      <c r="F1808" s="29"/>
      <c r="G1808" s="29"/>
      <c r="H1808" s="29"/>
      <c r="I1808" s="29"/>
      <c r="J1808" s="29"/>
      <c r="K1808" s="29"/>
    </row>
    <row r="1809" spans="6:11" x14ac:dyDescent="0.3">
      <c r="F1809" s="29"/>
      <c r="G1809" s="29"/>
      <c r="H1809" s="29"/>
      <c r="I1809" s="29"/>
      <c r="J1809" s="29"/>
      <c r="K1809" s="29"/>
    </row>
    <row r="1810" spans="6:11" x14ac:dyDescent="0.3">
      <c r="F1810" s="29"/>
      <c r="G1810" s="29"/>
      <c r="H1810" s="29"/>
      <c r="I1810" s="29"/>
      <c r="J1810" s="29"/>
      <c r="K1810" s="29"/>
    </row>
    <row r="1811" spans="6:11" x14ac:dyDescent="0.3">
      <c r="F1811" s="29"/>
      <c r="G1811" s="29"/>
      <c r="H1811" s="29"/>
      <c r="I1811" s="29"/>
      <c r="J1811" s="29"/>
      <c r="K1811" s="29"/>
    </row>
    <row r="1812" spans="6:11" x14ac:dyDescent="0.3">
      <c r="F1812" s="29"/>
      <c r="G1812" s="29"/>
      <c r="H1812" s="29"/>
      <c r="I1812" s="29"/>
      <c r="J1812" s="29"/>
      <c r="K1812" s="29"/>
    </row>
    <row r="1813" spans="6:11" x14ac:dyDescent="0.3">
      <c r="F1813" s="29"/>
      <c r="G1813" s="29"/>
      <c r="H1813" s="29"/>
      <c r="I1813" s="29"/>
      <c r="J1813" s="29"/>
      <c r="K1813" s="29"/>
    </row>
    <row r="1814" spans="6:11" x14ac:dyDescent="0.3">
      <c r="F1814" s="29"/>
      <c r="G1814" s="29"/>
      <c r="H1814" s="29"/>
      <c r="I1814" s="29"/>
      <c r="J1814" s="29"/>
      <c r="K1814" s="29"/>
    </row>
    <row r="1815" spans="6:11" x14ac:dyDescent="0.3">
      <c r="F1815" s="29"/>
      <c r="G1815" s="29"/>
      <c r="H1815" s="29"/>
      <c r="I1815" s="29"/>
      <c r="J1815" s="29"/>
      <c r="K1815" s="29"/>
    </row>
    <row r="1816" spans="6:11" x14ac:dyDescent="0.3">
      <c r="F1816" s="29"/>
      <c r="G1816" s="29"/>
      <c r="H1816" s="29"/>
      <c r="I1816" s="29"/>
      <c r="J1816" s="29"/>
      <c r="K1816" s="29"/>
    </row>
    <row r="1817" spans="6:11" x14ac:dyDescent="0.3">
      <c r="F1817" s="29"/>
      <c r="G1817" s="29"/>
      <c r="H1817" s="29"/>
      <c r="I1817" s="29"/>
      <c r="J1817" s="29"/>
      <c r="K1817" s="29"/>
    </row>
    <row r="1818" spans="6:11" x14ac:dyDescent="0.3">
      <c r="F1818" s="29"/>
      <c r="G1818" s="29"/>
      <c r="H1818" s="29"/>
      <c r="I1818" s="29"/>
      <c r="J1818" s="29"/>
      <c r="K1818" s="29"/>
    </row>
    <row r="1819" spans="6:11" x14ac:dyDescent="0.3">
      <c r="F1819" s="29"/>
      <c r="G1819" s="29"/>
      <c r="H1819" s="29"/>
      <c r="I1819" s="29"/>
      <c r="J1819" s="29"/>
      <c r="K1819" s="29"/>
    </row>
    <row r="1820" spans="6:11" x14ac:dyDescent="0.3">
      <c r="F1820" s="29"/>
      <c r="G1820" s="29"/>
      <c r="H1820" s="29"/>
      <c r="I1820" s="29"/>
      <c r="J1820" s="29"/>
      <c r="K1820" s="29"/>
    </row>
    <row r="1821" spans="6:11" x14ac:dyDescent="0.3">
      <c r="F1821" s="29"/>
      <c r="G1821" s="29"/>
      <c r="H1821" s="29"/>
      <c r="I1821" s="29"/>
      <c r="J1821" s="29"/>
      <c r="K1821" s="29"/>
    </row>
    <row r="1822" spans="6:11" x14ac:dyDescent="0.3">
      <c r="F1822" s="29"/>
      <c r="G1822" s="29"/>
      <c r="H1822" s="29"/>
      <c r="I1822" s="29"/>
      <c r="J1822" s="29"/>
      <c r="K1822" s="29"/>
    </row>
    <row r="1823" spans="6:11" x14ac:dyDescent="0.3">
      <c r="F1823" s="29"/>
      <c r="G1823" s="29"/>
      <c r="H1823" s="29"/>
      <c r="I1823" s="29"/>
      <c r="J1823" s="29"/>
      <c r="K1823" s="29"/>
    </row>
    <row r="1824" spans="6:11" x14ac:dyDescent="0.3">
      <c r="F1824" s="29"/>
      <c r="G1824" s="29"/>
      <c r="H1824" s="29"/>
      <c r="I1824" s="29"/>
      <c r="J1824" s="29"/>
      <c r="K1824" s="29"/>
    </row>
    <row r="1825" spans="6:11" x14ac:dyDescent="0.3">
      <c r="F1825" s="29"/>
      <c r="G1825" s="29"/>
      <c r="H1825" s="29"/>
      <c r="I1825" s="29"/>
      <c r="J1825" s="29"/>
      <c r="K1825" s="29"/>
    </row>
    <row r="1826" spans="6:11" x14ac:dyDescent="0.3">
      <c r="F1826" s="29"/>
      <c r="G1826" s="29"/>
      <c r="H1826" s="29"/>
      <c r="I1826" s="29"/>
      <c r="J1826" s="29"/>
      <c r="K1826" s="29"/>
    </row>
    <row r="1827" spans="6:11" x14ac:dyDescent="0.3">
      <c r="F1827" s="29"/>
      <c r="G1827" s="29"/>
      <c r="H1827" s="29"/>
      <c r="I1827" s="29"/>
      <c r="J1827" s="29"/>
      <c r="K1827" s="29"/>
    </row>
    <row r="1828" spans="6:11" x14ac:dyDescent="0.3">
      <c r="F1828" s="29"/>
      <c r="G1828" s="29"/>
      <c r="H1828" s="29"/>
      <c r="I1828" s="29"/>
      <c r="J1828" s="29"/>
      <c r="K1828" s="29"/>
    </row>
    <row r="1829" spans="6:11" x14ac:dyDescent="0.3">
      <c r="F1829" s="29"/>
      <c r="G1829" s="29"/>
      <c r="H1829" s="29"/>
      <c r="I1829" s="29"/>
      <c r="J1829" s="29"/>
      <c r="K1829" s="29"/>
    </row>
    <row r="1830" spans="6:11" x14ac:dyDescent="0.3">
      <c r="F1830" s="29"/>
      <c r="G1830" s="29"/>
      <c r="H1830" s="29"/>
      <c r="I1830" s="29"/>
      <c r="J1830" s="29"/>
      <c r="K1830" s="29"/>
    </row>
    <row r="1831" spans="6:11" x14ac:dyDescent="0.3">
      <c r="F1831" s="29"/>
      <c r="G1831" s="29"/>
      <c r="H1831" s="29"/>
      <c r="I1831" s="29"/>
      <c r="J1831" s="29"/>
      <c r="K1831" s="29"/>
    </row>
    <row r="1832" spans="6:11" x14ac:dyDescent="0.3">
      <c r="F1832" s="29"/>
      <c r="G1832" s="29"/>
      <c r="H1832" s="29"/>
      <c r="I1832" s="29"/>
      <c r="J1832" s="29"/>
      <c r="K1832" s="29"/>
    </row>
    <row r="1833" spans="6:11" x14ac:dyDescent="0.3">
      <c r="F1833" s="29"/>
      <c r="G1833" s="29"/>
      <c r="H1833" s="29"/>
      <c r="I1833" s="29"/>
      <c r="J1833" s="29"/>
      <c r="K1833" s="29"/>
    </row>
    <row r="1834" spans="6:11" x14ac:dyDescent="0.3">
      <c r="F1834" s="29"/>
      <c r="G1834" s="29"/>
      <c r="H1834" s="29"/>
      <c r="I1834" s="29"/>
      <c r="J1834" s="29"/>
      <c r="K1834" s="29"/>
    </row>
    <row r="1835" spans="6:11" x14ac:dyDescent="0.3">
      <c r="F1835" s="29"/>
      <c r="G1835" s="29"/>
      <c r="H1835" s="29"/>
      <c r="I1835" s="29"/>
      <c r="J1835" s="29"/>
      <c r="K1835" s="29"/>
    </row>
    <row r="1836" spans="6:11" x14ac:dyDescent="0.3">
      <c r="F1836" s="29"/>
      <c r="G1836" s="29"/>
      <c r="H1836" s="29"/>
      <c r="I1836" s="29"/>
      <c r="J1836" s="29"/>
      <c r="K1836" s="29"/>
    </row>
    <row r="1837" spans="6:11" x14ac:dyDescent="0.3">
      <c r="F1837" s="29"/>
      <c r="G1837" s="29"/>
      <c r="H1837" s="29"/>
      <c r="I1837" s="29"/>
      <c r="J1837" s="29"/>
      <c r="K1837" s="29"/>
    </row>
    <row r="1838" spans="6:11" x14ac:dyDescent="0.3">
      <c r="F1838" s="29"/>
      <c r="G1838" s="29"/>
      <c r="H1838" s="29"/>
      <c r="I1838" s="29"/>
      <c r="J1838" s="29"/>
      <c r="K1838" s="29"/>
    </row>
    <row r="1839" spans="6:11" x14ac:dyDescent="0.3">
      <c r="F1839" s="29"/>
      <c r="G1839" s="29"/>
      <c r="H1839" s="29"/>
      <c r="I1839" s="29"/>
      <c r="J1839" s="29"/>
      <c r="K1839" s="29"/>
    </row>
    <row r="1840" spans="6:11" x14ac:dyDescent="0.3">
      <c r="F1840" s="29"/>
      <c r="G1840" s="29"/>
      <c r="H1840" s="29"/>
      <c r="I1840" s="29"/>
      <c r="J1840" s="29"/>
      <c r="K1840" s="29"/>
    </row>
    <row r="1841" spans="6:11" x14ac:dyDescent="0.3">
      <c r="F1841" s="29"/>
      <c r="G1841" s="29"/>
      <c r="H1841" s="29"/>
      <c r="I1841" s="29"/>
      <c r="J1841" s="29"/>
      <c r="K1841" s="29"/>
    </row>
    <row r="1842" spans="6:11" x14ac:dyDescent="0.3">
      <c r="F1842" s="29"/>
      <c r="G1842" s="29"/>
      <c r="H1842" s="29"/>
      <c r="I1842" s="29"/>
      <c r="J1842" s="29"/>
      <c r="K1842" s="29"/>
    </row>
    <row r="1843" spans="6:11" x14ac:dyDescent="0.3">
      <c r="F1843" s="29"/>
      <c r="G1843" s="29"/>
      <c r="H1843" s="29"/>
      <c r="I1843" s="29"/>
      <c r="J1843" s="29"/>
      <c r="K1843" s="29"/>
    </row>
    <row r="1844" spans="6:11" x14ac:dyDescent="0.3">
      <c r="F1844" s="29"/>
      <c r="G1844" s="29"/>
      <c r="H1844" s="29"/>
      <c r="I1844" s="29"/>
      <c r="J1844" s="29"/>
      <c r="K1844" s="29"/>
    </row>
    <row r="1845" spans="6:11" x14ac:dyDescent="0.3">
      <c r="F1845" s="29"/>
      <c r="G1845" s="29"/>
      <c r="H1845" s="29"/>
      <c r="I1845" s="29"/>
      <c r="J1845" s="29"/>
      <c r="K1845" s="29"/>
    </row>
    <row r="1846" spans="6:11" x14ac:dyDescent="0.3">
      <c r="F1846" s="29"/>
      <c r="G1846" s="29"/>
      <c r="H1846" s="29"/>
      <c r="I1846" s="29"/>
      <c r="J1846" s="29"/>
      <c r="K1846" s="29"/>
    </row>
    <row r="1847" spans="6:11" x14ac:dyDescent="0.3">
      <c r="F1847" s="29"/>
      <c r="G1847" s="29"/>
      <c r="H1847" s="29"/>
      <c r="I1847" s="29"/>
      <c r="J1847" s="29"/>
      <c r="K1847" s="29"/>
    </row>
    <row r="1848" spans="6:11" x14ac:dyDescent="0.3">
      <c r="F1848" s="29"/>
      <c r="G1848" s="29"/>
      <c r="H1848" s="29"/>
      <c r="I1848" s="29"/>
      <c r="J1848" s="29"/>
      <c r="K1848" s="29"/>
    </row>
    <row r="1849" spans="6:11" x14ac:dyDescent="0.3">
      <c r="F1849" s="29"/>
      <c r="G1849" s="29"/>
      <c r="H1849" s="29"/>
      <c r="I1849" s="29"/>
      <c r="J1849" s="29"/>
      <c r="K1849" s="29"/>
    </row>
    <row r="1850" spans="6:11" x14ac:dyDescent="0.3">
      <c r="F1850" s="29"/>
      <c r="G1850" s="29"/>
      <c r="H1850" s="29"/>
      <c r="I1850" s="29"/>
      <c r="J1850" s="29"/>
      <c r="K1850" s="29"/>
    </row>
    <row r="1851" spans="6:11" x14ac:dyDescent="0.3">
      <c r="F1851" s="29"/>
      <c r="G1851" s="29"/>
      <c r="H1851" s="29"/>
      <c r="I1851" s="29"/>
      <c r="J1851" s="29"/>
      <c r="K1851" s="29"/>
    </row>
    <row r="1852" spans="6:11" x14ac:dyDescent="0.3">
      <c r="F1852" s="29"/>
      <c r="G1852" s="29"/>
      <c r="H1852" s="29"/>
      <c r="I1852" s="29"/>
      <c r="J1852" s="29"/>
      <c r="K1852" s="29"/>
    </row>
    <row r="1853" spans="6:11" x14ac:dyDescent="0.3">
      <c r="F1853" s="29"/>
      <c r="G1853" s="29"/>
      <c r="H1853" s="29"/>
      <c r="I1853" s="29"/>
      <c r="J1853" s="29"/>
      <c r="K1853" s="29"/>
    </row>
    <row r="1854" spans="6:11" x14ac:dyDescent="0.3">
      <c r="F1854" s="29"/>
      <c r="G1854" s="29"/>
      <c r="H1854" s="29"/>
      <c r="I1854" s="29"/>
      <c r="J1854" s="29"/>
      <c r="K1854" s="29"/>
    </row>
    <row r="1855" spans="6:11" x14ac:dyDescent="0.3">
      <c r="F1855" s="29"/>
      <c r="G1855" s="29"/>
      <c r="H1855" s="29"/>
      <c r="I1855" s="29"/>
      <c r="J1855" s="29"/>
      <c r="K1855" s="29"/>
    </row>
    <row r="1856" spans="6:11" x14ac:dyDescent="0.3">
      <c r="F1856" s="29"/>
      <c r="G1856" s="29"/>
      <c r="H1856" s="29"/>
      <c r="I1856" s="29"/>
      <c r="J1856" s="29"/>
      <c r="K1856" s="29"/>
    </row>
    <row r="1857" spans="6:11" x14ac:dyDescent="0.3">
      <c r="F1857" s="29"/>
      <c r="G1857" s="29"/>
      <c r="H1857" s="29"/>
      <c r="I1857" s="29"/>
      <c r="J1857" s="29"/>
      <c r="K1857" s="29"/>
    </row>
    <row r="1858" spans="6:11" x14ac:dyDescent="0.3">
      <c r="F1858" s="29"/>
      <c r="G1858" s="29"/>
      <c r="H1858" s="29"/>
      <c r="I1858" s="29"/>
      <c r="J1858" s="29"/>
      <c r="K1858" s="29"/>
    </row>
    <row r="1859" spans="6:11" x14ac:dyDescent="0.3">
      <c r="F1859" s="29"/>
      <c r="G1859" s="29"/>
      <c r="H1859" s="29"/>
      <c r="I1859" s="29"/>
      <c r="J1859" s="29"/>
      <c r="K1859" s="29"/>
    </row>
    <row r="1860" spans="6:11" x14ac:dyDescent="0.3">
      <c r="F1860" s="29"/>
      <c r="G1860" s="29"/>
      <c r="H1860" s="29"/>
      <c r="I1860" s="29"/>
      <c r="J1860" s="29"/>
      <c r="K1860" s="29"/>
    </row>
    <row r="1861" spans="6:11" x14ac:dyDescent="0.3">
      <c r="F1861" s="29"/>
      <c r="G1861" s="29"/>
      <c r="H1861" s="29"/>
      <c r="I1861" s="29"/>
      <c r="J1861" s="29"/>
      <c r="K1861" s="29"/>
    </row>
    <row r="1862" spans="6:11" x14ac:dyDescent="0.3">
      <c r="F1862" s="29"/>
      <c r="G1862" s="29"/>
      <c r="H1862" s="29"/>
      <c r="I1862" s="29"/>
      <c r="J1862" s="29"/>
      <c r="K1862" s="29"/>
    </row>
    <row r="1863" spans="6:11" x14ac:dyDescent="0.3">
      <c r="F1863" s="29"/>
      <c r="G1863" s="29"/>
      <c r="H1863" s="29"/>
      <c r="I1863" s="29"/>
      <c r="J1863" s="29"/>
      <c r="K1863" s="29"/>
    </row>
    <row r="1864" spans="6:11" x14ac:dyDescent="0.3">
      <c r="F1864" s="29"/>
      <c r="G1864" s="29"/>
      <c r="H1864" s="29"/>
      <c r="I1864" s="29"/>
      <c r="J1864" s="29"/>
      <c r="K1864" s="29"/>
    </row>
    <row r="1865" spans="6:11" x14ac:dyDescent="0.3">
      <c r="F1865" s="29"/>
      <c r="G1865" s="29"/>
      <c r="H1865" s="29"/>
      <c r="I1865" s="29"/>
      <c r="J1865" s="29"/>
      <c r="K1865" s="29"/>
    </row>
    <row r="1866" spans="6:11" x14ac:dyDescent="0.3">
      <c r="F1866" s="29"/>
      <c r="G1866" s="29"/>
      <c r="H1866" s="29"/>
      <c r="I1866" s="29"/>
      <c r="J1866" s="29"/>
      <c r="K1866" s="29"/>
    </row>
    <row r="1867" spans="6:11" x14ac:dyDescent="0.3">
      <c r="F1867" s="29"/>
      <c r="G1867" s="29"/>
      <c r="H1867" s="29"/>
      <c r="I1867" s="29"/>
      <c r="J1867" s="29"/>
      <c r="K1867" s="29"/>
    </row>
    <row r="1868" spans="6:11" x14ac:dyDescent="0.3">
      <c r="F1868" s="29"/>
      <c r="G1868" s="29"/>
      <c r="H1868" s="29"/>
      <c r="I1868" s="29"/>
      <c r="J1868" s="29"/>
      <c r="K1868" s="29"/>
    </row>
    <row r="1869" spans="6:11" x14ac:dyDescent="0.3">
      <c r="F1869" s="29"/>
      <c r="G1869" s="29"/>
      <c r="H1869" s="29"/>
      <c r="I1869" s="29"/>
      <c r="J1869" s="29"/>
      <c r="K1869" s="29"/>
    </row>
    <row r="1870" spans="6:11" x14ac:dyDescent="0.3">
      <c r="F1870" s="29"/>
      <c r="G1870" s="29"/>
      <c r="H1870" s="29"/>
      <c r="I1870" s="29"/>
      <c r="J1870" s="29"/>
      <c r="K1870" s="29"/>
    </row>
    <row r="1871" spans="6:11" x14ac:dyDescent="0.3">
      <c r="F1871" s="29"/>
      <c r="G1871" s="29"/>
      <c r="H1871" s="29"/>
      <c r="I1871" s="29"/>
      <c r="J1871" s="29"/>
      <c r="K1871" s="29"/>
    </row>
    <row r="1872" spans="6:11" x14ac:dyDescent="0.3">
      <c r="F1872" s="29"/>
      <c r="G1872" s="29"/>
      <c r="H1872" s="29"/>
      <c r="I1872" s="29"/>
      <c r="J1872" s="29"/>
      <c r="K1872" s="29"/>
    </row>
    <row r="1873" spans="6:11" x14ac:dyDescent="0.3">
      <c r="F1873" s="29"/>
      <c r="G1873" s="29"/>
      <c r="H1873" s="29"/>
      <c r="I1873" s="29"/>
      <c r="J1873" s="29"/>
      <c r="K1873" s="29"/>
    </row>
    <row r="1874" spans="6:11" x14ac:dyDescent="0.3">
      <c r="F1874" s="29"/>
      <c r="G1874" s="29"/>
      <c r="H1874" s="29"/>
      <c r="I1874" s="29"/>
      <c r="J1874" s="29"/>
      <c r="K1874" s="29"/>
    </row>
    <row r="1875" spans="6:11" x14ac:dyDescent="0.3">
      <c r="F1875" s="29"/>
      <c r="G1875" s="29"/>
      <c r="H1875" s="29"/>
      <c r="I1875" s="29"/>
      <c r="J1875" s="29"/>
      <c r="K1875" s="29"/>
    </row>
    <row r="1876" spans="6:11" x14ac:dyDescent="0.3">
      <c r="F1876" s="29"/>
      <c r="G1876" s="29"/>
      <c r="H1876" s="29"/>
      <c r="I1876" s="29"/>
      <c r="J1876" s="29"/>
      <c r="K1876" s="29"/>
    </row>
    <row r="1877" spans="6:11" x14ac:dyDescent="0.3">
      <c r="F1877" s="29"/>
      <c r="G1877" s="29"/>
      <c r="H1877" s="29"/>
      <c r="I1877" s="29"/>
      <c r="J1877" s="29"/>
      <c r="K1877" s="29"/>
    </row>
    <row r="1878" spans="6:11" x14ac:dyDescent="0.3">
      <c r="F1878" s="29"/>
      <c r="G1878" s="29"/>
      <c r="H1878" s="29"/>
      <c r="I1878" s="29"/>
      <c r="J1878" s="29"/>
      <c r="K1878" s="29"/>
    </row>
    <row r="1879" spans="6:11" x14ac:dyDescent="0.3">
      <c r="F1879" s="29"/>
      <c r="G1879" s="29"/>
      <c r="H1879" s="29"/>
      <c r="I1879" s="29"/>
      <c r="J1879" s="29"/>
      <c r="K1879" s="29"/>
    </row>
    <row r="1880" spans="6:11" x14ac:dyDescent="0.3">
      <c r="F1880" s="29"/>
      <c r="G1880" s="29"/>
      <c r="H1880" s="29"/>
      <c r="I1880" s="29"/>
      <c r="J1880" s="29"/>
      <c r="K1880" s="29"/>
    </row>
    <row r="1881" spans="6:11" x14ac:dyDescent="0.3">
      <c r="F1881" s="29"/>
      <c r="G1881" s="29"/>
      <c r="H1881" s="29"/>
      <c r="I1881" s="29"/>
      <c r="J1881" s="29"/>
      <c r="K1881" s="29"/>
    </row>
    <row r="1882" spans="6:11" x14ac:dyDescent="0.3">
      <c r="F1882" s="29"/>
      <c r="G1882" s="29"/>
      <c r="H1882" s="29"/>
      <c r="I1882" s="29"/>
      <c r="J1882" s="29"/>
      <c r="K1882" s="29"/>
    </row>
    <row r="1883" spans="6:11" x14ac:dyDescent="0.3">
      <c r="F1883" s="29"/>
      <c r="G1883" s="29"/>
      <c r="H1883" s="29"/>
      <c r="I1883" s="29"/>
      <c r="J1883" s="29"/>
      <c r="K1883" s="29"/>
    </row>
    <row r="1884" spans="6:11" x14ac:dyDescent="0.3">
      <c r="F1884" s="29"/>
      <c r="G1884" s="29"/>
      <c r="H1884" s="29"/>
      <c r="I1884" s="29"/>
      <c r="J1884" s="29"/>
      <c r="K1884" s="29"/>
    </row>
    <row r="1885" spans="6:11" x14ac:dyDescent="0.3">
      <c r="F1885" s="29"/>
      <c r="G1885" s="29"/>
      <c r="H1885" s="29"/>
      <c r="I1885" s="29"/>
      <c r="J1885" s="29"/>
      <c r="K1885" s="29"/>
    </row>
    <row r="1886" spans="6:11" x14ac:dyDescent="0.3">
      <c r="F1886" s="29"/>
      <c r="G1886" s="29"/>
      <c r="H1886" s="29"/>
      <c r="I1886" s="29"/>
      <c r="J1886" s="29"/>
      <c r="K1886" s="29"/>
    </row>
    <row r="1887" spans="6:11" x14ac:dyDescent="0.3">
      <c r="F1887" s="29"/>
      <c r="G1887" s="29"/>
      <c r="H1887" s="29"/>
      <c r="I1887" s="29"/>
      <c r="J1887" s="29"/>
      <c r="K1887" s="29"/>
    </row>
    <row r="1888" spans="6:11" x14ac:dyDescent="0.3">
      <c r="F1888" s="29"/>
      <c r="G1888" s="29"/>
      <c r="H1888" s="29"/>
      <c r="I1888" s="29"/>
      <c r="J1888" s="29"/>
      <c r="K1888" s="29"/>
    </row>
    <row r="1889" spans="6:11" x14ac:dyDescent="0.3">
      <c r="F1889" s="29"/>
      <c r="G1889" s="29"/>
      <c r="H1889" s="29"/>
      <c r="I1889" s="29"/>
      <c r="J1889" s="29"/>
      <c r="K1889" s="29"/>
    </row>
    <row r="1890" spans="6:11" x14ac:dyDescent="0.3">
      <c r="F1890" s="29"/>
      <c r="G1890" s="29"/>
      <c r="H1890" s="29"/>
      <c r="I1890" s="29"/>
      <c r="J1890" s="29"/>
      <c r="K1890" s="29"/>
    </row>
    <row r="1891" spans="6:11" x14ac:dyDescent="0.3">
      <c r="F1891" s="29"/>
      <c r="G1891" s="29"/>
      <c r="H1891" s="29"/>
      <c r="I1891" s="29"/>
      <c r="J1891" s="29"/>
      <c r="K1891" s="29"/>
    </row>
    <row r="1892" spans="6:11" x14ac:dyDescent="0.3">
      <c r="F1892" s="29"/>
      <c r="G1892" s="29"/>
      <c r="H1892" s="29"/>
      <c r="I1892" s="29"/>
      <c r="J1892" s="29"/>
      <c r="K1892" s="29"/>
    </row>
    <row r="1893" spans="6:11" x14ac:dyDescent="0.3">
      <c r="F1893" s="29"/>
      <c r="G1893" s="29"/>
      <c r="H1893" s="29"/>
      <c r="I1893" s="29"/>
      <c r="J1893" s="29"/>
      <c r="K1893" s="29"/>
    </row>
    <row r="1894" spans="6:11" x14ac:dyDescent="0.3">
      <c r="F1894" s="29"/>
      <c r="G1894" s="29"/>
      <c r="H1894" s="29"/>
      <c r="I1894" s="29"/>
      <c r="J1894" s="29"/>
      <c r="K1894" s="29"/>
    </row>
    <row r="1895" spans="6:11" x14ac:dyDescent="0.3">
      <c r="F1895" s="29"/>
      <c r="G1895" s="29"/>
      <c r="H1895" s="29"/>
      <c r="I1895" s="29"/>
      <c r="J1895" s="29"/>
      <c r="K1895" s="29"/>
    </row>
    <row r="1896" spans="6:11" x14ac:dyDescent="0.3">
      <c r="F1896" s="29"/>
      <c r="G1896" s="29"/>
      <c r="H1896" s="29"/>
      <c r="I1896" s="29"/>
      <c r="J1896" s="29"/>
      <c r="K1896" s="29"/>
    </row>
    <row r="1897" spans="6:11" x14ac:dyDescent="0.3">
      <c r="F1897" s="29"/>
      <c r="G1897" s="29"/>
      <c r="H1897" s="29"/>
      <c r="I1897" s="29"/>
      <c r="J1897" s="29"/>
      <c r="K1897" s="29"/>
    </row>
    <row r="1898" spans="6:11" x14ac:dyDescent="0.3">
      <c r="F1898" s="29"/>
      <c r="G1898" s="29"/>
      <c r="H1898" s="29"/>
      <c r="I1898" s="29"/>
      <c r="J1898" s="29"/>
      <c r="K1898" s="29"/>
    </row>
    <row r="1899" spans="6:11" x14ac:dyDescent="0.3">
      <c r="F1899" s="29"/>
      <c r="G1899" s="29"/>
      <c r="H1899" s="29"/>
      <c r="I1899" s="29"/>
      <c r="J1899" s="29"/>
      <c r="K1899" s="29"/>
    </row>
    <row r="1900" spans="6:11" x14ac:dyDescent="0.3">
      <c r="F1900" s="29"/>
      <c r="G1900" s="29"/>
      <c r="H1900" s="29"/>
      <c r="I1900" s="29"/>
      <c r="J1900" s="29"/>
      <c r="K1900" s="29"/>
    </row>
    <row r="1901" spans="6:11" x14ac:dyDescent="0.3">
      <c r="F1901" s="29"/>
      <c r="G1901" s="29"/>
      <c r="H1901" s="29"/>
      <c r="I1901" s="29"/>
      <c r="J1901" s="29"/>
      <c r="K1901" s="29"/>
    </row>
    <row r="1902" spans="6:11" x14ac:dyDescent="0.3">
      <c r="F1902" s="29"/>
      <c r="G1902" s="29"/>
      <c r="H1902" s="29"/>
      <c r="I1902" s="29"/>
      <c r="J1902" s="29"/>
      <c r="K1902" s="29"/>
    </row>
    <row r="1903" spans="6:11" x14ac:dyDescent="0.3">
      <c r="F1903" s="29"/>
      <c r="G1903" s="29"/>
      <c r="H1903" s="29"/>
      <c r="I1903" s="29"/>
      <c r="J1903" s="29"/>
      <c r="K1903" s="29"/>
    </row>
    <row r="1904" spans="6:11" x14ac:dyDescent="0.3">
      <c r="F1904" s="29"/>
      <c r="G1904" s="29"/>
      <c r="H1904" s="29"/>
      <c r="I1904" s="29"/>
      <c r="J1904" s="29"/>
      <c r="K1904" s="29"/>
    </row>
    <row r="1905" spans="6:11" x14ac:dyDescent="0.3">
      <c r="F1905" s="29"/>
      <c r="G1905" s="29"/>
      <c r="H1905" s="29"/>
      <c r="I1905" s="29"/>
      <c r="J1905" s="29"/>
      <c r="K1905" s="29"/>
    </row>
    <row r="1906" spans="6:11" x14ac:dyDescent="0.3">
      <c r="F1906" s="29"/>
      <c r="G1906" s="29"/>
      <c r="H1906" s="29"/>
      <c r="I1906" s="29"/>
      <c r="J1906" s="29"/>
      <c r="K1906" s="29"/>
    </row>
    <row r="1907" spans="6:11" x14ac:dyDescent="0.3">
      <c r="F1907" s="29"/>
      <c r="G1907" s="29"/>
      <c r="H1907" s="29"/>
      <c r="I1907" s="29"/>
      <c r="J1907" s="29"/>
      <c r="K1907" s="29"/>
    </row>
    <row r="1908" spans="6:11" x14ac:dyDescent="0.3">
      <c r="F1908" s="29"/>
      <c r="G1908" s="29"/>
      <c r="H1908" s="29"/>
      <c r="I1908" s="29"/>
      <c r="J1908" s="29"/>
      <c r="K1908" s="29"/>
    </row>
    <row r="1909" spans="6:11" x14ac:dyDescent="0.3">
      <c r="F1909" s="29"/>
      <c r="G1909" s="29"/>
      <c r="H1909" s="29"/>
      <c r="I1909" s="29"/>
      <c r="J1909" s="29"/>
      <c r="K1909" s="29"/>
    </row>
    <row r="1910" spans="6:11" x14ac:dyDescent="0.3">
      <c r="F1910" s="29"/>
      <c r="G1910" s="29"/>
      <c r="H1910" s="29"/>
      <c r="I1910" s="29"/>
      <c r="J1910" s="29"/>
      <c r="K1910" s="29"/>
    </row>
    <row r="1911" spans="6:11" x14ac:dyDescent="0.3">
      <c r="F1911" s="29"/>
      <c r="G1911" s="29"/>
      <c r="H1911" s="29"/>
      <c r="I1911" s="29"/>
      <c r="J1911" s="29"/>
      <c r="K1911" s="29"/>
    </row>
    <row r="1912" spans="6:11" x14ac:dyDescent="0.3">
      <c r="F1912" s="29"/>
      <c r="G1912" s="29"/>
      <c r="H1912" s="29"/>
      <c r="I1912" s="29"/>
      <c r="J1912" s="29"/>
      <c r="K1912" s="29"/>
    </row>
    <row r="1913" spans="6:11" x14ac:dyDescent="0.3">
      <c r="F1913" s="29"/>
      <c r="G1913" s="29"/>
      <c r="H1913" s="29"/>
      <c r="I1913" s="29"/>
      <c r="J1913" s="29"/>
      <c r="K1913" s="29"/>
    </row>
    <row r="1914" spans="6:11" x14ac:dyDescent="0.3">
      <c r="F1914" s="29"/>
      <c r="G1914" s="29"/>
      <c r="H1914" s="29"/>
      <c r="I1914" s="29"/>
      <c r="J1914" s="29"/>
      <c r="K1914" s="29"/>
    </row>
    <row r="1915" spans="6:11" x14ac:dyDescent="0.3">
      <c r="F1915" s="29"/>
      <c r="G1915" s="29"/>
      <c r="H1915" s="29"/>
      <c r="I1915" s="29"/>
      <c r="J1915" s="29"/>
      <c r="K1915" s="29"/>
    </row>
    <row r="1916" spans="6:11" x14ac:dyDescent="0.3">
      <c r="F1916" s="29"/>
      <c r="G1916" s="29"/>
      <c r="H1916" s="29"/>
      <c r="I1916" s="29"/>
      <c r="J1916" s="29"/>
      <c r="K1916" s="29"/>
    </row>
    <row r="1917" spans="6:11" x14ac:dyDescent="0.3">
      <c r="F1917" s="29"/>
      <c r="G1917" s="29"/>
      <c r="H1917" s="29"/>
      <c r="I1917" s="29"/>
      <c r="J1917" s="29"/>
      <c r="K1917" s="29"/>
    </row>
    <row r="1918" spans="6:11" x14ac:dyDescent="0.3">
      <c r="F1918" s="29"/>
      <c r="G1918" s="29"/>
      <c r="H1918" s="29"/>
      <c r="I1918" s="29"/>
      <c r="J1918" s="29"/>
      <c r="K1918" s="29"/>
    </row>
    <row r="1919" spans="6:11" x14ac:dyDescent="0.3">
      <c r="F1919" s="29"/>
      <c r="G1919" s="29"/>
      <c r="H1919" s="29"/>
      <c r="I1919" s="29"/>
      <c r="J1919" s="29"/>
      <c r="K1919" s="29"/>
    </row>
    <row r="1920" spans="6:11" x14ac:dyDescent="0.3">
      <c r="F1920" s="29"/>
      <c r="G1920" s="29"/>
      <c r="H1920" s="29"/>
      <c r="I1920" s="29"/>
      <c r="J1920" s="29"/>
      <c r="K1920" s="29"/>
    </row>
    <row r="1921" spans="6:11" x14ac:dyDescent="0.3">
      <c r="F1921" s="29"/>
      <c r="G1921" s="29"/>
      <c r="H1921" s="29"/>
      <c r="I1921" s="29"/>
      <c r="J1921" s="29"/>
      <c r="K1921" s="29"/>
    </row>
    <row r="1922" spans="6:11" x14ac:dyDescent="0.3">
      <c r="F1922" s="29"/>
      <c r="G1922" s="29"/>
      <c r="H1922" s="29"/>
      <c r="I1922" s="29"/>
      <c r="J1922" s="29"/>
      <c r="K1922" s="29"/>
    </row>
    <row r="1923" spans="6:11" x14ac:dyDescent="0.3">
      <c r="F1923" s="29"/>
      <c r="G1923" s="29"/>
      <c r="H1923" s="29"/>
      <c r="I1923" s="29"/>
      <c r="J1923" s="29"/>
      <c r="K1923" s="29"/>
    </row>
    <row r="1924" spans="6:11" x14ac:dyDescent="0.3">
      <c r="F1924" s="29"/>
      <c r="G1924" s="29"/>
      <c r="H1924" s="29"/>
      <c r="I1924" s="29"/>
      <c r="J1924" s="29"/>
      <c r="K1924" s="29"/>
    </row>
    <row r="1925" spans="6:11" x14ac:dyDescent="0.3">
      <c r="F1925" s="29"/>
      <c r="G1925" s="29"/>
      <c r="H1925" s="29"/>
      <c r="I1925" s="29"/>
      <c r="J1925" s="29"/>
      <c r="K1925" s="29"/>
    </row>
    <row r="1926" spans="6:11" x14ac:dyDescent="0.3">
      <c r="F1926" s="29"/>
      <c r="G1926" s="29"/>
      <c r="H1926" s="29"/>
      <c r="I1926" s="29"/>
      <c r="J1926" s="29"/>
      <c r="K1926" s="29"/>
    </row>
    <row r="1927" spans="6:11" x14ac:dyDescent="0.3">
      <c r="F1927" s="29"/>
      <c r="G1927" s="29"/>
      <c r="H1927" s="29"/>
      <c r="I1927" s="29"/>
      <c r="J1927" s="29"/>
      <c r="K1927" s="29"/>
    </row>
    <row r="1928" spans="6:11" x14ac:dyDescent="0.3">
      <c r="F1928" s="29"/>
      <c r="G1928" s="29"/>
      <c r="H1928" s="29"/>
      <c r="I1928" s="29"/>
      <c r="J1928" s="29"/>
      <c r="K1928" s="29"/>
    </row>
    <row r="1929" spans="6:11" x14ac:dyDescent="0.3">
      <c r="F1929" s="29"/>
      <c r="G1929" s="29"/>
      <c r="H1929" s="29"/>
      <c r="I1929" s="29"/>
      <c r="J1929" s="29"/>
      <c r="K1929" s="29"/>
    </row>
    <row r="1930" spans="6:11" x14ac:dyDescent="0.3">
      <c r="F1930" s="29"/>
      <c r="G1930" s="29"/>
      <c r="H1930" s="29"/>
      <c r="I1930" s="29"/>
      <c r="J1930" s="29"/>
      <c r="K1930" s="29"/>
    </row>
    <row r="1931" spans="6:11" x14ac:dyDescent="0.3">
      <c r="F1931" s="29"/>
      <c r="G1931" s="29"/>
      <c r="H1931" s="29"/>
      <c r="I1931" s="29"/>
      <c r="J1931" s="29"/>
      <c r="K1931" s="29"/>
    </row>
    <row r="1932" spans="6:11" x14ac:dyDescent="0.3">
      <c r="F1932" s="29"/>
      <c r="G1932" s="29"/>
      <c r="H1932" s="29"/>
      <c r="I1932" s="29"/>
      <c r="J1932" s="29"/>
      <c r="K1932" s="29"/>
    </row>
    <row r="1933" spans="6:11" x14ac:dyDescent="0.3">
      <c r="F1933" s="29"/>
      <c r="G1933" s="29"/>
      <c r="H1933" s="29"/>
      <c r="I1933" s="29"/>
      <c r="J1933" s="29"/>
      <c r="K1933" s="29"/>
    </row>
    <row r="1934" spans="6:11" x14ac:dyDescent="0.3">
      <c r="F1934" s="29"/>
      <c r="G1934" s="29"/>
      <c r="H1934" s="29"/>
      <c r="I1934" s="29"/>
      <c r="J1934" s="29"/>
      <c r="K1934" s="29"/>
    </row>
    <row r="1935" spans="6:11" x14ac:dyDescent="0.3">
      <c r="F1935" s="29"/>
      <c r="G1935" s="29"/>
      <c r="H1935" s="29"/>
      <c r="I1935" s="29"/>
      <c r="J1935" s="29"/>
      <c r="K1935" s="29"/>
    </row>
    <row r="1936" spans="6:11" x14ac:dyDescent="0.3">
      <c r="F1936" s="29"/>
      <c r="G1936" s="29"/>
      <c r="H1936" s="29"/>
      <c r="I1936" s="29"/>
      <c r="J1936" s="29"/>
      <c r="K1936" s="29"/>
    </row>
    <row r="1937" spans="6:11" x14ac:dyDescent="0.3">
      <c r="F1937" s="29"/>
      <c r="G1937" s="29"/>
      <c r="H1937" s="29"/>
      <c r="I1937" s="29"/>
      <c r="J1937" s="29"/>
      <c r="K1937" s="29"/>
    </row>
    <row r="1938" spans="6:11" x14ac:dyDescent="0.3">
      <c r="F1938" s="29"/>
      <c r="G1938" s="29"/>
      <c r="H1938" s="29"/>
      <c r="I1938" s="29"/>
      <c r="J1938" s="29"/>
      <c r="K1938" s="29"/>
    </row>
    <row r="1939" spans="6:11" x14ac:dyDescent="0.3">
      <c r="F1939" s="29"/>
      <c r="G1939" s="29"/>
      <c r="H1939" s="29"/>
      <c r="I1939" s="29"/>
      <c r="J1939" s="29"/>
      <c r="K1939" s="29"/>
    </row>
    <row r="1940" spans="6:11" x14ac:dyDescent="0.3">
      <c r="F1940" s="29"/>
      <c r="G1940" s="29"/>
      <c r="H1940" s="29"/>
      <c r="I1940" s="29"/>
      <c r="J1940" s="29"/>
      <c r="K1940" s="29"/>
    </row>
    <row r="1941" spans="6:11" x14ac:dyDescent="0.3">
      <c r="F1941" s="29"/>
      <c r="G1941" s="29"/>
      <c r="H1941" s="29"/>
      <c r="I1941" s="29"/>
      <c r="J1941" s="29"/>
      <c r="K1941" s="29"/>
    </row>
    <row r="1942" spans="6:11" x14ac:dyDescent="0.3">
      <c r="F1942" s="29"/>
      <c r="G1942" s="29"/>
      <c r="H1942" s="29"/>
      <c r="I1942" s="29"/>
      <c r="J1942" s="29"/>
      <c r="K1942" s="29"/>
    </row>
    <row r="1943" spans="6:11" x14ac:dyDescent="0.3">
      <c r="F1943" s="29"/>
      <c r="G1943" s="29"/>
      <c r="H1943" s="29"/>
      <c r="I1943" s="29"/>
      <c r="J1943" s="29"/>
      <c r="K1943" s="29"/>
    </row>
    <row r="1944" spans="6:11" x14ac:dyDescent="0.3">
      <c r="F1944" s="29"/>
      <c r="G1944" s="29"/>
      <c r="H1944" s="29"/>
      <c r="I1944" s="29"/>
      <c r="J1944" s="29"/>
      <c r="K1944" s="29"/>
    </row>
    <row r="1945" spans="6:11" x14ac:dyDescent="0.3">
      <c r="F1945" s="29"/>
      <c r="G1945" s="29"/>
      <c r="H1945" s="29"/>
      <c r="I1945" s="29"/>
      <c r="J1945" s="29"/>
      <c r="K1945" s="29"/>
    </row>
    <row r="1946" spans="6:11" x14ac:dyDescent="0.3">
      <c r="F1946" s="29"/>
      <c r="G1946" s="29"/>
      <c r="H1946" s="29"/>
      <c r="I1946" s="29"/>
      <c r="J1946" s="29"/>
      <c r="K1946" s="29"/>
    </row>
    <row r="1947" spans="6:11" x14ac:dyDescent="0.3">
      <c r="F1947" s="29"/>
      <c r="G1947" s="29"/>
      <c r="H1947" s="29"/>
      <c r="I1947" s="29"/>
      <c r="J1947" s="29"/>
      <c r="K1947" s="29"/>
    </row>
    <row r="1948" spans="6:11" x14ac:dyDescent="0.3">
      <c r="F1948" s="29"/>
      <c r="G1948" s="29"/>
      <c r="H1948" s="29"/>
      <c r="I1948" s="29"/>
      <c r="J1948" s="29"/>
      <c r="K1948" s="29"/>
    </row>
    <row r="1949" spans="6:11" x14ac:dyDescent="0.3">
      <c r="F1949" s="29"/>
      <c r="G1949" s="29"/>
      <c r="H1949" s="29"/>
      <c r="I1949" s="29"/>
      <c r="J1949" s="29"/>
      <c r="K1949" s="29"/>
    </row>
    <row r="1950" spans="6:11" x14ac:dyDescent="0.3">
      <c r="F1950" s="29"/>
      <c r="G1950" s="29"/>
      <c r="H1950" s="29"/>
      <c r="I1950" s="29"/>
      <c r="J1950" s="29"/>
      <c r="K1950" s="29"/>
    </row>
    <row r="1951" spans="6:11" x14ac:dyDescent="0.3">
      <c r="F1951" s="29"/>
      <c r="G1951" s="29"/>
      <c r="H1951" s="29"/>
      <c r="I1951" s="29"/>
      <c r="J1951" s="29"/>
      <c r="K1951" s="29"/>
    </row>
    <row r="1952" spans="6:11" x14ac:dyDescent="0.3">
      <c r="F1952" s="29"/>
      <c r="G1952" s="29"/>
      <c r="H1952" s="29"/>
      <c r="I1952" s="29"/>
      <c r="J1952" s="29"/>
      <c r="K1952" s="29"/>
    </row>
    <row r="1953" spans="6:11" x14ac:dyDescent="0.3">
      <c r="F1953" s="29"/>
      <c r="G1953" s="29"/>
      <c r="H1953" s="29"/>
      <c r="I1953" s="29"/>
      <c r="J1953" s="29"/>
      <c r="K1953" s="29"/>
    </row>
    <row r="1954" spans="6:11" x14ac:dyDescent="0.3">
      <c r="F1954" s="29"/>
      <c r="G1954" s="29"/>
      <c r="H1954" s="29"/>
      <c r="I1954" s="29"/>
      <c r="J1954" s="29"/>
      <c r="K1954" s="29"/>
    </row>
    <row r="1955" spans="6:11" x14ac:dyDescent="0.3">
      <c r="F1955" s="29"/>
      <c r="G1955" s="29"/>
      <c r="H1955" s="29"/>
      <c r="I1955" s="29"/>
      <c r="J1955" s="29"/>
      <c r="K1955" s="29"/>
    </row>
    <row r="1956" spans="6:11" x14ac:dyDescent="0.3">
      <c r="F1956" s="29"/>
      <c r="G1956" s="29"/>
      <c r="H1956" s="29"/>
      <c r="I1956" s="29"/>
      <c r="J1956" s="29"/>
      <c r="K1956" s="29"/>
    </row>
    <row r="1957" spans="6:11" x14ac:dyDescent="0.3">
      <c r="F1957" s="29"/>
      <c r="G1957" s="29"/>
      <c r="H1957" s="29"/>
      <c r="I1957" s="29"/>
      <c r="J1957" s="29"/>
      <c r="K1957" s="29"/>
    </row>
    <row r="1958" spans="6:11" x14ac:dyDescent="0.3">
      <c r="F1958" s="29"/>
      <c r="G1958" s="29"/>
      <c r="H1958" s="29"/>
      <c r="I1958" s="29"/>
      <c r="J1958" s="29"/>
      <c r="K1958" s="29"/>
    </row>
    <row r="1959" spans="6:11" x14ac:dyDescent="0.3">
      <c r="F1959" s="29"/>
      <c r="G1959" s="29"/>
      <c r="H1959" s="29"/>
      <c r="I1959" s="29"/>
      <c r="J1959" s="29"/>
      <c r="K1959" s="29"/>
    </row>
    <row r="1960" spans="6:11" x14ac:dyDescent="0.3">
      <c r="F1960" s="29"/>
      <c r="G1960" s="29"/>
      <c r="H1960" s="29"/>
      <c r="I1960" s="29"/>
      <c r="J1960" s="29"/>
      <c r="K1960" s="29"/>
    </row>
    <row r="1961" spans="6:11" x14ac:dyDescent="0.3">
      <c r="F1961" s="29"/>
      <c r="G1961" s="29"/>
      <c r="H1961" s="29"/>
      <c r="I1961" s="29"/>
      <c r="J1961" s="29"/>
      <c r="K1961" s="29"/>
    </row>
    <row r="1962" spans="6:11" x14ac:dyDescent="0.3">
      <c r="F1962" s="29"/>
      <c r="G1962" s="29"/>
      <c r="H1962" s="29"/>
      <c r="I1962" s="29"/>
      <c r="J1962" s="29"/>
      <c r="K1962" s="29"/>
    </row>
    <row r="1963" spans="6:11" x14ac:dyDescent="0.3">
      <c r="F1963" s="29"/>
      <c r="G1963" s="29"/>
      <c r="H1963" s="29"/>
      <c r="I1963" s="29"/>
      <c r="J1963" s="29"/>
      <c r="K1963" s="29"/>
    </row>
    <row r="1964" spans="6:11" x14ac:dyDescent="0.3">
      <c r="F1964" s="29"/>
      <c r="G1964" s="29"/>
      <c r="H1964" s="29"/>
      <c r="I1964" s="29"/>
      <c r="J1964" s="29"/>
      <c r="K1964" s="29"/>
    </row>
    <row r="1965" spans="6:11" x14ac:dyDescent="0.3">
      <c r="F1965" s="29"/>
      <c r="G1965" s="29"/>
      <c r="H1965" s="29"/>
      <c r="I1965" s="29"/>
      <c r="J1965" s="29"/>
      <c r="K1965" s="29"/>
    </row>
    <row r="1966" spans="6:11" x14ac:dyDescent="0.3">
      <c r="F1966" s="29"/>
      <c r="G1966" s="29"/>
      <c r="H1966" s="29"/>
      <c r="I1966" s="29"/>
      <c r="J1966" s="29"/>
      <c r="K1966" s="29"/>
    </row>
    <row r="1967" spans="6:11" x14ac:dyDescent="0.3">
      <c r="F1967" s="29"/>
      <c r="G1967" s="29"/>
      <c r="H1967" s="29"/>
      <c r="I1967" s="29"/>
      <c r="J1967" s="29"/>
      <c r="K1967" s="29"/>
    </row>
    <row r="1968" spans="6:11" x14ac:dyDescent="0.3">
      <c r="F1968" s="29"/>
      <c r="G1968" s="29"/>
      <c r="H1968" s="29"/>
      <c r="I1968" s="29"/>
      <c r="J1968" s="29"/>
      <c r="K1968" s="29"/>
    </row>
    <row r="1969" spans="6:11" x14ac:dyDescent="0.3">
      <c r="F1969" s="29"/>
      <c r="G1969" s="29"/>
      <c r="H1969" s="29"/>
      <c r="I1969" s="29"/>
      <c r="J1969" s="29"/>
      <c r="K1969" s="29"/>
    </row>
    <row r="1970" spans="6:11" x14ac:dyDescent="0.3">
      <c r="F1970" s="29"/>
      <c r="G1970" s="29"/>
      <c r="H1970" s="29"/>
      <c r="I1970" s="29"/>
      <c r="J1970" s="29"/>
      <c r="K1970" s="29"/>
    </row>
    <row r="1971" spans="6:11" x14ac:dyDescent="0.3">
      <c r="F1971" s="29"/>
      <c r="G1971" s="29"/>
      <c r="H1971" s="29"/>
      <c r="I1971" s="29"/>
      <c r="J1971" s="29"/>
      <c r="K1971" s="29"/>
    </row>
    <row r="1972" spans="6:11" x14ac:dyDescent="0.3">
      <c r="F1972" s="29"/>
      <c r="G1972" s="29"/>
      <c r="H1972" s="29"/>
      <c r="I1972" s="29"/>
      <c r="J1972" s="29"/>
      <c r="K1972" s="29"/>
    </row>
    <row r="1973" spans="6:11" x14ac:dyDescent="0.3">
      <c r="F1973" s="29"/>
      <c r="G1973" s="29"/>
      <c r="H1973" s="29"/>
      <c r="I1973" s="29"/>
      <c r="J1973" s="29"/>
      <c r="K1973" s="29"/>
    </row>
    <row r="1974" spans="6:11" x14ac:dyDescent="0.3">
      <c r="F1974" s="29"/>
      <c r="G1974" s="29"/>
      <c r="H1974" s="29"/>
      <c r="I1974" s="29"/>
      <c r="J1974" s="29"/>
      <c r="K1974" s="29"/>
    </row>
    <row r="1975" spans="6:11" x14ac:dyDescent="0.3">
      <c r="F1975" s="29"/>
      <c r="G1975" s="29"/>
      <c r="H1975" s="29"/>
      <c r="I1975" s="29"/>
      <c r="J1975" s="29"/>
      <c r="K1975" s="29"/>
    </row>
    <row r="1976" spans="6:11" x14ac:dyDescent="0.3">
      <c r="F1976" s="29"/>
      <c r="G1976" s="29"/>
      <c r="H1976" s="29"/>
      <c r="I1976" s="29"/>
      <c r="J1976" s="29"/>
      <c r="K1976" s="29"/>
    </row>
    <row r="1977" spans="6:11" x14ac:dyDescent="0.3">
      <c r="F1977" s="29"/>
      <c r="G1977" s="29"/>
      <c r="H1977" s="29"/>
      <c r="I1977" s="29"/>
      <c r="J1977" s="29"/>
      <c r="K1977" s="29"/>
    </row>
    <row r="1978" spans="6:11" x14ac:dyDescent="0.3">
      <c r="F1978" s="29"/>
      <c r="G1978" s="29"/>
      <c r="H1978" s="29"/>
      <c r="I1978" s="29"/>
      <c r="J1978" s="29"/>
      <c r="K1978" s="29"/>
    </row>
    <row r="1979" spans="6:11" x14ac:dyDescent="0.3">
      <c r="F1979" s="29"/>
      <c r="G1979" s="29"/>
      <c r="H1979" s="29"/>
      <c r="I1979" s="29"/>
      <c r="J1979" s="29"/>
      <c r="K1979" s="29"/>
    </row>
    <row r="1980" spans="6:11" x14ac:dyDescent="0.3">
      <c r="F1980" s="29"/>
      <c r="G1980" s="29"/>
      <c r="H1980" s="29"/>
      <c r="I1980" s="29"/>
      <c r="J1980" s="29"/>
      <c r="K1980" s="29"/>
    </row>
    <row r="1981" spans="6:11" x14ac:dyDescent="0.3">
      <c r="F1981" s="29"/>
      <c r="G1981" s="29"/>
      <c r="H1981" s="29"/>
      <c r="I1981" s="29"/>
      <c r="J1981" s="29"/>
      <c r="K1981" s="29"/>
    </row>
    <row r="1982" spans="6:11" x14ac:dyDescent="0.3">
      <c r="F1982" s="29"/>
      <c r="G1982" s="29"/>
      <c r="H1982" s="29"/>
      <c r="I1982" s="29"/>
      <c r="J1982" s="29"/>
      <c r="K1982" s="29"/>
    </row>
    <row r="1983" spans="6:11" x14ac:dyDescent="0.3">
      <c r="F1983" s="29"/>
      <c r="G1983" s="29"/>
      <c r="H1983" s="29"/>
      <c r="I1983" s="29"/>
      <c r="J1983" s="29"/>
      <c r="K1983" s="29"/>
    </row>
    <row r="1984" spans="6:11" x14ac:dyDescent="0.3">
      <c r="F1984" s="29"/>
      <c r="G1984" s="29"/>
      <c r="H1984" s="29"/>
      <c r="I1984" s="29"/>
      <c r="J1984" s="29"/>
      <c r="K1984" s="29"/>
    </row>
    <row r="1985" spans="6:11" x14ac:dyDescent="0.3">
      <c r="F1985" s="29"/>
      <c r="G1985" s="29"/>
      <c r="H1985" s="29"/>
      <c r="I1985" s="29"/>
      <c r="J1985" s="29"/>
      <c r="K1985" s="29"/>
    </row>
    <row r="1986" spans="6:11" x14ac:dyDescent="0.3">
      <c r="F1986" s="29"/>
      <c r="G1986" s="29"/>
      <c r="H1986" s="29"/>
      <c r="I1986" s="29"/>
      <c r="J1986" s="29"/>
      <c r="K1986" s="29"/>
    </row>
    <row r="1987" spans="6:11" x14ac:dyDescent="0.3">
      <c r="F1987" s="29"/>
      <c r="G1987" s="29"/>
      <c r="H1987" s="29"/>
      <c r="I1987" s="29"/>
      <c r="J1987" s="29"/>
      <c r="K1987" s="29"/>
    </row>
    <row r="1988" spans="6:11" x14ac:dyDescent="0.3">
      <c r="F1988" s="29"/>
      <c r="G1988" s="29"/>
      <c r="H1988" s="29"/>
      <c r="I1988" s="29"/>
      <c r="J1988" s="29"/>
      <c r="K1988" s="29"/>
    </row>
    <row r="1989" spans="6:11" x14ac:dyDescent="0.3">
      <c r="F1989" s="29"/>
      <c r="G1989" s="29"/>
      <c r="H1989" s="29"/>
      <c r="I1989" s="29"/>
      <c r="J1989" s="29"/>
      <c r="K1989" s="29"/>
    </row>
    <row r="1990" spans="6:11" x14ac:dyDescent="0.3">
      <c r="F1990" s="29"/>
      <c r="G1990" s="29"/>
      <c r="H1990" s="29"/>
      <c r="I1990" s="29"/>
      <c r="J1990" s="29"/>
      <c r="K1990" s="29"/>
    </row>
    <row r="1991" spans="6:11" x14ac:dyDescent="0.3">
      <c r="F1991" s="29"/>
      <c r="G1991" s="29"/>
      <c r="H1991" s="29"/>
      <c r="I1991" s="29"/>
      <c r="J1991" s="29"/>
      <c r="K1991" s="29"/>
    </row>
    <row r="1992" spans="6:11" x14ac:dyDescent="0.3">
      <c r="F1992" s="29"/>
      <c r="G1992" s="29"/>
      <c r="H1992" s="29"/>
      <c r="I1992" s="29"/>
      <c r="J1992" s="29"/>
      <c r="K1992" s="29"/>
    </row>
    <row r="1993" spans="6:11" x14ac:dyDescent="0.3">
      <c r="F1993" s="29"/>
      <c r="G1993" s="29"/>
      <c r="H1993" s="29"/>
      <c r="I1993" s="29"/>
      <c r="J1993" s="29"/>
      <c r="K1993" s="29"/>
    </row>
    <row r="1994" spans="6:11" x14ac:dyDescent="0.3">
      <c r="F1994" s="29"/>
      <c r="G1994" s="29"/>
      <c r="H1994" s="29"/>
      <c r="I1994" s="29"/>
      <c r="J1994" s="29"/>
      <c r="K1994" s="29"/>
    </row>
    <row r="1995" spans="6:11" x14ac:dyDescent="0.3">
      <c r="F1995" s="29"/>
      <c r="G1995" s="29"/>
      <c r="H1995" s="29"/>
      <c r="I1995" s="29"/>
      <c r="J1995" s="29"/>
      <c r="K1995" s="29"/>
    </row>
    <row r="1996" spans="6:11" x14ac:dyDescent="0.3">
      <c r="F1996" s="29"/>
      <c r="G1996" s="29"/>
      <c r="H1996" s="29"/>
      <c r="I1996" s="29"/>
      <c r="J1996" s="29"/>
      <c r="K1996" s="29"/>
    </row>
    <row r="1997" spans="6:11" x14ac:dyDescent="0.3">
      <c r="F1997" s="29"/>
      <c r="G1997" s="29"/>
      <c r="H1997" s="29"/>
      <c r="I1997" s="29"/>
      <c r="J1997" s="29"/>
      <c r="K1997" s="29"/>
    </row>
    <row r="1998" spans="6:11" x14ac:dyDescent="0.3">
      <c r="F1998" s="29"/>
      <c r="G1998" s="29"/>
      <c r="H1998" s="29"/>
      <c r="I1998" s="29"/>
      <c r="J1998" s="29"/>
      <c r="K1998" s="29"/>
    </row>
    <row r="1999" spans="6:11" x14ac:dyDescent="0.3">
      <c r="F1999" s="29"/>
      <c r="G1999" s="29"/>
      <c r="H1999" s="29"/>
      <c r="I1999" s="29"/>
      <c r="J1999" s="29"/>
      <c r="K1999" s="29"/>
    </row>
    <row r="2000" spans="6:11" x14ac:dyDescent="0.3">
      <c r="F2000" s="29"/>
      <c r="G2000" s="29"/>
      <c r="H2000" s="29"/>
      <c r="I2000" s="29"/>
      <c r="J2000" s="29"/>
      <c r="K2000" s="29"/>
    </row>
    <row r="2001" spans="6:11" x14ac:dyDescent="0.3">
      <c r="F2001" s="29"/>
      <c r="G2001" s="29"/>
      <c r="H2001" s="29"/>
      <c r="I2001" s="29"/>
      <c r="J2001" s="29"/>
      <c r="K2001" s="29"/>
    </row>
    <row r="2002" spans="6:11" x14ac:dyDescent="0.3">
      <c r="F2002" s="29"/>
      <c r="G2002" s="29"/>
      <c r="H2002" s="29"/>
      <c r="I2002" s="29"/>
      <c r="J2002" s="29"/>
      <c r="K2002" s="29"/>
    </row>
    <row r="2003" spans="6:11" x14ac:dyDescent="0.3">
      <c r="F2003" s="29"/>
      <c r="G2003" s="29"/>
      <c r="H2003" s="29"/>
      <c r="I2003" s="29"/>
      <c r="J2003" s="29"/>
      <c r="K2003" s="29"/>
    </row>
    <row r="2004" spans="6:11" x14ac:dyDescent="0.3">
      <c r="F2004" s="29"/>
      <c r="G2004" s="29"/>
      <c r="H2004" s="29"/>
      <c r="I2004" s="29"/>
      <c r="J2004" s="29"/>
      <c r="K2004" s="29"/>
    </row>
    <row r="2005" spans="6:11" x14ac:dyDescent="0.3">
      <c r="F2005" s="29"/>
      <c r="G2005" s="29"/>
      <c r="H2005" s="29"/>
      <c r="I2005" s="29"/>
      <c r="J2005" s="29"/>
      <c r="K2005" s="29"/>
    </row>
    <row r="2006" spans="6:11" x14ac:dyDescent="0.3">
      <c r="F2006" s="29"/>
      <c r="G2006" s="29"/>
      <c r="H2006" s="29"/>
      <c r="I2006" s="29"/>
      <c r="J2006" s="29"/>
      <c r="K2006" s="29"/>
    </row>
    <row r="2007" spans="6:11" x14ac:dyDescent="0.3">
      <c r="F2007" s="29"/>
      <c r="G2007" s="29"/>
      <c r="H2007" s="29"/>
      <c r="I2007" s="29"/>
      <c r="J2007" s="29"/>
      <c r="K2007" s="29"/>
    </row>
    <row r="2008" spans="6:11" x14ac:dyDescent="0.3">
      <c r="F2008" s="29"/>
      <c r="G2008" s="29"/>
      <c r="H2008" s="29"/>
      <c r="I2008" s="29"/>
      <c r="J2008" s="29"/>
      <c r="K2008" s="29"/>
    </row>
    <row r="2009" spans="6:11" x14ac:dyDescent="0.3">
      <c r="F2009" s="29"/>
      <c r="G2009" s="29"/>
      <c r="H2009" s="29"/>
      <c r="I2009" s="29"/>
      <c r="J2009" s="29"/>
      <c r="K2009" s="29"/>
    </row>
    <row r="2010" spans="6:11" x14ac:dyDescent="0.3">
      <c r="F2010" s="29"/>
      <c r="G2010" s="29"/>
      <c r="H2010" s="29"/>
      <c r="I2010" s="29"/>
      <c r="J2010" s="29"/>
      <c r="K2010" s="29"/>
    </row>
    <row r="2011" spans="6:11" x14ac:dyDescent="0.3">
      <c r="F2011" s="29"/>
      <c r="G2011" s="29"/>
      <c r="H2011" s="29"/>
      <c r="I2011" s="29"/>
      <c r="J2011" s="29"/>
      <c r="K2011" s="29"/>
    </row>
    <row r="2012" spans="6:11" x14ac:dyDescent="0.3">
      <c r="F2012" s="29"/>
      <c r="G2012" s="29"/>
      <c r="H2012" s="29"/>
      <c r="I2012" s="29"/>
      <c r="J2012" s="29"/>
      <c r="K2012" s="29"/>
    </row>
    <row r="2013" spans="6:11" x14ac:dyDescent="0.3">
      <c r="F2013" s="29"/>
      <c r="G2013" s="29"/>
      <c r="H2013" s="29"/>
      <c r="I2013" s="29"/>
      <c r="J2013" s="29"/>
      <c r="K2013" s="29"/>
    </row>
    <row r="2014" spans="6:11" x14ac:dyDescent="0.3">
      <c r="F2014" s="29"/>
      <c r="G2014" s="29"/>
      <c r="H2014" s="29"/>
      <c r="I2014" s="29"/>
      <c r="J2014" s="29"/>
      <c r="K2014" s="29"/>
    </row>
    <row r="2015" spans="6:11" x14ac:dyDescent="0.3">
      <c r="F2015" s="29"/>
      <c r="G2015" s="29"/>
      <c r="H2015" s="29"/>
      <c r="I2015" s="29"/>
      <c r="J2015" s="29"/>
      <c r="K2015" s="29"/>
    </row>
    <row r="2016" spans="6:11" x14ac:dyDescent="0.3">
      <c r="F2016" s="29"/>
      <c r="G2016" s="29"/>
      <c r="H2016" s="29"/>
      <c r="I2016" s="29"/>
      <c r="J2016" s="29"/>
      <c r="K2016" s="29"/>
    </row>
    <row r="2017" spans="6:11" x14ac:dyDescent="0.3">
      <c r="F2017" s="29"/>
      <c r="G2017" s="29"/>
      <c r="H2017" s="29"/>
      <c r="I2017" s="29"/>
      <c r="J2017" s="29"/>
      <c r="K2017" s="29"/>
    </row>
    <row r="2018" spans="6:11" x14ac:dyDescent="0.3">
      <c r="F2018" s="29"/>
      <c r="G2018" s="29"/>
      <c r="H2018" s="29"/>
      <c r="I2018" s="29"/>
      <c r="J2018" s="29"/>
      <c r="K2018" s="29"/>
    </row>
    <row r="2019" spans="6:11" x14ac:dyDescent="0.3">
      <c r="F2019" s="29"/>
      <c r="G2019" s="29"/>
      <c r="H2019" s="29"/>
      <c r="I2019" s="29"/>
      <c r="J2019" s="29"/>
      <c r="K2019" s="29"/>
    </row>
    <row r="2020" spans="6:11" x14ac:dyDescent="0.3">
      <c r="F2020" s="29"/>
      <c r="G2020" s="29"/>
      <c r="H2020" s="29"/>
      <c r="I2020" s="29"/>
      <c r="J2020" s="29"/>
      <c r="K2020" s="29"/>
    </row>
    <row r="2021" spans="6:11" x14ac:dyDescent="0.3">
      <c r="F2021" s="29"/>
      <c r="G2021" s="29"/>
      <c r="H2021" s="29"/>
      <c r="I2021" s="29"/>
      <c r="J2021" s="29"/>
      <c r="K2021" s="29"/>
    </row>
    <row r="2022" spans="6:11" x14ac:dyDescent="0.3">
      <c r="F2022" s="29"/>
      <c r="G2022" s="29"/>
      <c r="H2022" s="29"/>
      <c r="I2022" s="29"/>
      <c r="J2022" s="29"/>
      <c r="K2022" s="29"/>
    </row>
    <row r="2023" spans="6:11" x14ac:dyDescent="0.3">
      <c r="F2023" s="29"/>
      <c r="G2023" s="29"/>
      <c r="H2023" s="29"/>
      <c r="I2023" s="29"/>
      <c r="J2023" s="29"/>
      <c r="K2023" s="29"/>
    </row>
    <row r="2024" spans="6:11" x14ac:dyDescent="0.3">
      <c r="F2024" s="29"/>
      <c r="G2024" s="29"/>
      <c r="H2024" s="29"/>
      <c r="I2024" s="29"/>
      <c r="J2024" s="29"/>
      <c r="K2024" s="29"/>
    </row>
    <row r="2025" spans="6:11" x14ac:dyDescent="0.3">
      <c r="F2025" s="29"/>
      <c r="G2025" s="29"/>
      <c r="H2025" s="29"/>
      <c r="I2025" s="29"/>
      <c r="J2025" s="29"/>
      <c r="K2025" s="29"/>
    </row>
    <row r="2026" spans="6:11" x14ac:dyDescent="0.3">
      <c r="F2026" s="29"/>
      <c r="G2026" s="29"/>
      <c r="H2026" s="29"/>
      <c r="I2026" s="29"/>
      <c r="J2026" s="29"/>
      <c r="K2026" s="29"/>
    </row>
    <row r="2027" spans="6:11" x14ac:dyDescent="0.3">
      <c r="F2027" s="29"/>
      <c r="G2027" s="29"/>
      <c r="H2027" s="29"/>
      <c r="I2027" s="29"/>
      <c r="J2027" s="29"/>
      <c r="K2027" s="29"/>
    </row>
    <row r="2028" spans="6:11" x14ac:dyDescent="0.3">
      <c r="F2028" s="29"/>
      <c r="G2028" s="29"/>
      <c r="H2028" s="29"/>
      <c r="I2028" s="29"/>
      <c r="J2028" s="29"/>
      <c r="K2028" s="29"/>
    </row>
    <row r="2029" spans="6:11" x14ac:dyDescent="0.3">
      <c r="F2029" s="29"/>
      <c r="G2029" s="29"/>
      <c r="H2029" s="29"/>
      <c r="I2029" s="29"/>
      <c r="J2029" s="29"/>
      <c r="K2029" s="29"/>
    </row>
    <row r="2030" spans="6:11" x14ac:dyDescent="0.3">
      <c r="F2030" s="29"/>
      <c r="G2030" s="29"/>
      <c r="H2030" s="29"/>
      <c r="I2030" s="29"/>
      <c r="J2030" s="29"/>
      <c r="K2030" s="29"/>
    </row>
    <row r="2031" spans="6:11" x14ac:dyDescent="0.3">
      <c r="F2031" s="29"/>
      <c r="G2031" s="29"/>
      <c r="H2031" s="29"/>
      <c r="I2031" s="29"/>
      <c r="J2031" s="29"/>
      <c r="K2031" s="29"/>
    </row>
    <row r="2032" spans="6:11" x14ac:dyDescent="0.3">
      <c r="F2032" s="29"/>
      <c r="G2032" s="29"/>
      <c r="H2032" s="29"/>
      <c r="I2032" s="29"/>
      <c r="J2032" s="29"/>
      <c r="K2032" s="29"/>
    </row>
    <row r="2033" spans="6:11" x14ac:dyDescent="0.3">
      <c r="F2033" s="29"/>
      <c r="G2033" s="29"/>
      <c r="H2033" s="29"/>
      <c r="I2033" s="29"/>
      <c r="J2033" s="29"/>
      <c r="K2033" s="29"/>
    </row>
    <row r="2034" spans="6:11" x14ac:dyDescent="0.3">
      <c r="F2034" s="29"/>
      <c r="G2034" s="29"/>
      <c r="H2034" s="29"/>
      <c r="I2034" s="29"/>
      <c r="J2034" s="29"/>
      <c r="K2034" s="29"/>
    </row>
    <row r="2035" spans="6:11" x14ac:dyDescent="0.3">
      <c r="F2035" s="29"/>
      <c r="G2035" s="29"/>
      <c r="H2035" s="29"/>
      <c r="I2035" s="29"/>
      <c r="J2035" s="29"/>
      <c r="K2035" s="29"/>
    </row>
    <row r="2036" spans="6:11" x14ac:dyDescent="0.3">
      <c r="F2036" s="29"/>
      <c r="G2036" s="29"/>
      <c r="H2036" s="29"/>
      <c r="I2036" s="29"/>
      <c r="J2036" s="29"/>
      <c r="K2036" s="29"/>
    </row>
    <row r="2037" spans="6:11" x14ac:dyDescent="0.3">
      <c r="F2037" s="29"/>
      <c r="G2037" s="29"/>
      <c r="H2037" s="29"/>
      <c r="I2037" s="29"/>
      <c r="J2037" s="29"/>
      <c r="K2037" s="29"/>
    </row>
    <row r="2038" spans="6:11" x14ac:dyDescent="0.3">
      <c r="F2038" s="29"/>
      <c r="G2038" s="29"/>
      <c r="H2038" s="29"/>
      <c r="I2038" s="29"/>
      <c r="J2038" s="29"/>
      <c r="K2038" s="29"/>
    </row>
    <row r="2039" spans="6:11" x14ac:dyDescent="0.3">
      <c r="F2039" s="29"/>
      <c r="G2039" s="29"/>
      <c r="H2039" s="29"/>
      <c r="I2039" s="29"/>
      <c r="J2039" s="29"/>
      <c r="K2039" s="29"/>
    </row>
    <row r="2040" spans="6:11" x14ac:dyDescent="0.3">
      <c r="F2040" s="29"/>
      <c r="G2040" s="29"/>
      <c r="H2040" s="29"/>
      <c r="I2040" s="29"/>
      <c r="J2040" s="29"/>
      <c r="K2040" s="29"/>
    </row>
    <row r="2041" spans="6:11" x14ac:dyDescent="0.3">
      <c r="F2041" s="29"/>
      <c r="G2041" s="29"/>
      <c r="H2041" s="29"/>
      <c r="I2041" s="29"/>
      <c r="J2041" s="29"/>
      <c r="K2041" s="29"/>
    </row>
    <row r="2042" spans="6:11" x14ac:dyDescent="0.3">
      <c r="F2042" s="29"/>
      <c r="G2042" s="29"/>
      <c r="H2042" s="29"/>
      <c r="I2042" s="29"/>
      <c r="J2042" s="29"/>
      <c r="K2042" s="29"/>
    </row>
    <row r="2043" spans="6:11" x14ac:dyDescent="0.3">
      <c r="F2043" s="29"/>
      <c r="G2043" s="29"/>
      <c r="H2043" s="29"/>
      <c r="I2043" s="29"/>
      <c r="J2043" s="29"/>
      <c r="K2043" s="29"/>
    </row>
    <row r="2044" spans="6:11" x14ac:dyDescent="0.3">
      <c r="F2044" s="29"/>
      <c r="G2044" s="29"/>
      <c r="H2044" s="29"/>
      <c r="I2044" s="29"/>
      <c r="J2044" s="29"/>
      <c r="K2044" s="29"/>
    </row>
    <row r="2045" spans="6:11" x14ac:dyDescent="0.3">
      <c r="F2045" s="29"/>
      <c r="G2045" s="29"/>
      <c r="H2045" s="29"/>
      <c r="I2045" s="29"/>
      <c r="J2045" s="29"/>
      <c r="K2045" s="29"/>
    </row>
    <row r="2046" spans="6:11" x14ac:dyDescent="0.3">
      <c r="F2046" s="29"/>
      <c r="G2046" s="29"/>
      <c r="H2046" s="29"/>
      <c r="I2046" s="29"/>
      <c r="J2046" s="29"/>
      <c r="K2046" s="29"/>
    </row>
    <row r="2047" spans="6:11" x14ac:dyDescent="0.3">
      <c r="F2047" s="29"/>
      <c r="G2047" s="29"/>
      <c r="H2047" s="29"/>
      <c r="I2047" s="29"/>
      <c r="J2047" s="29"/>
      <c r="K2047" s="29"/>
    </row>
    <row r="2048" spans="6:11" x14ac:dyDescent="0.3">
      <c r="F2048" s="29"/>
      <c r="G2048" s="29"/>
      <c r="H2048" s="29"/>
      <c r="I2048" s="29"/>
      <c r="J2048" s="29"/>
      <c r="K2048" s="29"/>
    </row>
    <row r="2049" spans="6:11" x14ac:dyDescent="0.3">
      <c r="F2049" s="29"/>
      <c r="G2049" s="29"/>
      <c r="H2049" s="29"/>
      <c r="I2049" s="29"/>
      <c r="J2049" s="29"/>
      <c r="K2049" s="29"/>
    </row>
    <row r="2050" spans="6:11" x14ac:dyDescent="0.3">
      <c r="F2050" s="29"/>
      <c r="G2050" s="29"/>
      <c r="H2050" s="29"/>
      <c r="I2050" s="29"/>
      <c r="J2050" s="29"/>
      <c r="K2050" s="29"/>
    </row>
    <row r="2051" spans="6:11" x14ac:dyDescent="0.3">
      <c r="F2051" s="29"/>
      <c r="G2051" s="29"/>
      <c r="H2051" s="29"/>
      <c r="I2051" s="29"/>
      <c r="J2051" s="29"/>
      <c r="K2051" s="29"/>
    </row>
    <row r="2052" spans="6:11" x14ac:dyDescent="0.3">
      <c r="F2052" s="29"/>
      <c r="G2052" s="29"/>
      <c r="H2052" s="29"/>
      <c r="I2052" s="29"/>
      <c r="J2052" s="29"/>
      <c r="K2052" s="29"/>
    </row>
    <row r="2053" spans="6:11" x14ac:dyDescent="0.3">
      <c r="F2053" s="29"/>
      <c r="G2053" s="29"/>
      <c r="H2053" s="29"/>
      <c r="I2053" s="29"/>
      <c r="J2053" s="29"/>
      <c r="K2053" s="29"/>
    </row>
    <row r="2054" spans="6:11" x14ac:dyDescent="0.3">
      <c r="F2054" s="29"/>
      <c r="G2054" s="29"/>
      <c r="H2054" s="29"/>
      <c r="I2054" s="29"/>
      <c r="J2054" s="29"/>
      <c r="K2054" s="29"/>
    </row>
    <row r="2055" spans="6:11" x14ac:dyDescent="0.3">
      <c r="F2055" s="29"/>
      <c r="G2055" s="29"/>
      <c r="H2055" s="29"/>
      <c r="I2055" s="29"/>
      <c r="J2055" s="29"/>
      <c r="K2055" s="29"/>
    </row>
    <row r="2056" spans="6:11" x14ac:dyDescent="0.3">
      <c r="F2056" s="29"/>
      <c r="G2056" s="29"/>
      <c r="H2056" s="29"/>
      <c r="I2056" s="29"/>
      <c r="J2056" s="29"/>
      <c r="K2056" s="29"/>
    </row>
    <row r="2057" spans="6:11" x14ac:dyDescent="0.3">
      <c r="F2057" s="29"/>
      <c r="G2057" s="29"/>
      <c r="H2057" s="29"/>
      <c r="I2057" s="29"/>
      <c r="J2057" s="29"/>
      <c r="K2057" s="29"/>
    </row>
    <row r="2058" spans="6:11" x14ac:dyDescent="0.3">
      <c r="F2058" s="29"/>
      <c r="G2058" s="29"/>
      <c r="H2058" s="29"/>
      <c r="I2058" s="29"/>
      <c r="J2058" s="29"/>
      <c r="K2058" s="29"/>
    </row>
    <row r="2059" spans="6:11" x14ac:dyDescent="0.3">
      <c r="F2059" s="29"/>
      <c r="G2059" s="29"/>
      <c r="H2059" s="29"/>
      <c r="I2059" s="29"/>
      <c r="J2059" s="29"/>
      <c r="K2059" s="29"/>
    </row>
    <row r="2060" spans="6:11" x14ac:dyDescent="0.3">
      <c r="F2060" s="29"/>
      <c r="G2060" s="29"/>
      <c r="H2060" s="29"/>
      <c r="I2060" s="29"/>
      <c r="J2060" s="29"/>
      <c r="K2060" s="29"/>
    </row>
    <row r="2061" spans="6:11" x14ac:dyDescent="0.3">
      <c r="F2061" s="29"/>
      <c r="G2061" s="29"/>
      <c r="H2061" s="29"/>
      <c r="I2061" s="29"/>
      <c r="J2061" s="29"/>
      <c r="K2061" s="29"/>
    </row>
    <row r="2062" spans="6:11" x14ac:dyDescent="0.3">
      <c r="F2062" s="29"/>
      <c r="G2062" s="29"/>
      <c r="H2062" s="29"/>
      <c r="I2062" s="29"/>
      <c r="J2062" s="29"/>
      <c r="K2062" s="29"/>
    </row>
    <row r="2063" spans="6:11" x14ac:dyDescent="0.3">
      <c r="F2063" s="29"/>
      <c r="G2063" s="29"/>
      <c r="H2063" s="29"/>
      <c r="I2063" s="29"/>
      <c r="J2063" s="29"/>
      <c r="K2063" s="29"/>
    </row>
    <row r="2064" spans="6:11" x14ac:dyDescent="0.3">
      <c r="F2064" s="29"/>
      <c r="G2064" s="29"/>
      <c r="H2064" s="29"/>
      <c r="I2064" s="29"/>
      <c r="J2064" s="29"/>
      <c r="K2064" s="29"/>
    </row>
    <row r="2065" spans="6:11" x14ac:dyDescent="0.3">
      <c r="F2065" s="29"/>
      <c r="G2065" s="29"/>
      <c r="H2065" s="29"/>
      <c r="I2065" s="29"/>
      <c r="J2065" s="29"/>
      <c r="K2065" s="29"/>
    </row>
    <row r="2066" spans="6:11" x14ac:dyDescent="0.3">
      <c r="F2066" s="29"/>
      <c r="G2066" s="29"/>
      <c r="H2066" s="29"/>
      <c r="I2066" s="29"/>
      <c r="J2066" s="29"/>
      <c r="K2066" s="29"/>
    </row>
    <row r="2067" spans="6:11" x14ac:dyDescent="0.3">
      <c r="F2067" s="29"/>
      <c r="G2067" s="29"/>
      <c r="H2067" s="29"/>
      <c r="I2067" s="29"/>
      <c r="J2067" s="29"/>
      <c r="K2067" s="29"/>
    </row>
    <row r="2068" spans="6:11" x14ac:dyDescent="0.3">
      <c r="F2068" s="29"/>
      <c r="G2068" s="29"/>
      <c r="H2068" s="29"/>
      <c r="I2068" s="29"/>
      <c r="J2068" s="29"/>
      <c r="K2068" s="29"/>
    </row>
    <row r="2069" spans="6:11" x14ac:dyDescent="0.3">
      <c r="F2069" s="29"/>
      <c r="G2069" s="29"/>
      <c r="H2069" s="29"/>
      <c r="I2069" s="29"/>
      <c r="J2069" s="29"/>
      <c r="K2069" s="29"/>
    </row>
    <row r="2070" spans="6:11" x14ac:dyDescent="0.3">
      <c r="F2070" s="29"/>
      <c r="G2070" s="29"/>
      <c r="H2070" s="29"/>
      <c r="I2070" s="29"/>
      <c r="J2070" s="29"/>
      <c r="K2070" s="29"/>
    </row>
    <row r="2071" spans="6:11" x14ac:dyDescent="0.3">
      <c r="F2071" s="29"/>
      <c r="G2071" s="29"/>
      <c r="H2071" s="29"/>
      <c r="I2071" s="29"/>
      <c r="J2071" s="29"/>
      <c r="K2071" s="29"/>
    </row>
    <row r="2072" spans="6:11" x14ac:dyDescent="0.3">
      <c r="F2072" s="29"/>
      <c r="G2072" s="29"/>
      <c r="H2072" s="29"/>
      <c r="I2072" s="29"/>
      <c r="J2072" s="29"/>
      <c r="K2072" s="29"/>
    </row>
    <row r="2073" spans="6:11" x14ac:dyDescent="0.3">
      <c r="F2073" s="29"/>
      <c r="G2073" s="29"/>
      <c r="H2073" s="29"/>
      <c r="I2073" s="29"/>
      <c r="J2073" s="29"/>
      <c r="K2073" s="29"/>
    </row>
    <row r="2074" spans="6:11" x14ac:dyDescent="0.3">
      <c r="F2074" s="29"/>
      <c r="G2074" s="29"/>
      <c r="H2074" s="29"/>
      <c r="I2074" s="29"/>
      <c r="J2074" s="29"/>
      <c r="K2074" s="29"/>
    </row>
    <row r="2075" spans="6:11" x14ac:dyDescent="0.3">
      <c r="F2075" s="29"/>
      <c r="G2075" s="29"/>
      <c r="H2075" s="29"/>
      <c r="I2075" s="29"/>
      <c r="J2075" s="29"/>
      <c r="K2075" s="29"/>
    </row>
    <row r="2076" spans="6:11" x14ac:dyDescent="0.3">
      <c r="F2076" s="29"/>
      <c r="G2076" s="29"/>
      <c r="H2076" s="29"/>
      <c r="I2076" s="29"/>
      <c r="J2076" s="29"/>
      <c r="K2076" s="29"/>
    </row>
    <row r="2077" spans="6:11" x14ac:dyDescent="0.3">
      <c r="F2077" s="29"/>
      <c r="G2077" s="29"/>
      <c r="H2077" s="29"/>
      <c r="I2077" s="29"/>
      <c r="J2077" s="29"/>
      <c r="K2077" s="29"/>
    </row>
    <row r="2078" spans="6:11" x14ac:dyDescent="0.3">
      <c r="F2078" s="29"/>
      <c r="G2078" s="29"/>
      <c r="H2078" s="29"/>
      <c r="I2078" s="29"/>
      <c r="J2078" s="29"/>
      <c r="K2078" s="29"/>
    </row>
    <row r="2079" spans="6:11" x14ac:dyDescent="0.3">
      <c r="F2079" s="29"/>
      <c r="G2079" s="29"/>
      <c r="H2079" s="29"/>
      <c r="I2079" s="29"/>
      <c r="J2079" s="29"/>
      <c r="K2079" s="29"/>
    </row>
    <row r="2080" spans="6:11" x14ac:dyDescent="0.3">
      <c r="F2080" s="29"/>
      <c r="G2080" s="29"/>
      <c r="H2080" s="29"/>
      <c r="I2080" s="29"/>
      <c r="J2080" s="29"/>
      <c r="K2080" s="29"/>
    </row>
    <row r="2081" spans="6:11" x14ac:dyDescent="0.3">
      <c r="F2081" s="29"/>
      <c r="G2081" s="29"/>
      <c r="H2081" s="29"/>
      <c r="I2081" s="29"/>
      <c r="J2081" s="29"/>
      <c r="K2081" s="29"/>
    </row>
    <row r="2082" spans="6:11" x14ac:dyDescent="0.3">
      <c r="F2082" s="29"/>
      <c r="G2082" s="29"/>
      <c r="H2082" s="29"/>
      <c r="I2082" s="29"/>
      <c r="J2082" s="29"/>
      <c r="K2082" s="29"/>
    </row>
    <row r="2083" spans="6:11" x14ac:dyDescent="0.3">
      <c r="F2083" s="29"/>
      <c r="G2083" s="29"/>
      <c r="H2083" s="29"/>
      <c r="I2083" s="29"/>
      <c r="J2083" s="29"/>
      <c r="K2083" s="29"/>
    </row>
    <row r="2084" spans="6:11" x14ac:dyDescent="0.3">
      <c r="F2084" s="29"/>
      <c r="G2084" s="29"/>
      <c r="H2084" s="29"/>
      <c r="I2084" s="29"/>
      <c r="J2084" s="29"/>
      <c r="K2084" s="29"/>
    </row>
    <row r="2085" spans="6:11" x14ac:dyDescent="0.3">
      <c r="F2085" s="29"/>
      <c r="G2085" s="29"/>
      <c r="H2085" s="29"/>
      <c r="I2085" s="29"/>
      <c r="J2085" s="29"/>
      <c r="K2085" s="29"/>
    </row>
    <row r="2086" spans="6:11" x14ac:dyDescent="0.3">
      <c r="F2086" s="29"/>
      <c r="G2086" s="29"/>
      <c r="H2086" s="29"/>
      <c r="I2086" s="29"/>
      <c r="J2086" s="29"/>
      <c r="K2086" s="29"/>
    </row>
    <row r="2087" spans="6:11" x14ac:dyDescent="0.3">
      <c r="F2087" s="29"/>
      <c r="G2087" s="29"/>
      <c r="H2087" s="29"/>
      <c r="I2087" s="29"/>
      <c r="J2087" s="29"/>
      <c r="K2087" s="29"/>
    </row>
    <row r="2088" spans="6:11" x14ac:dyDescent="0.3">
      <c r="F2088" s="29"/>
      <c r="G2088" s="29"/>
      <c r="H2088" s="29"/>
      <c r="I2088" s="29"/>
      <c r="J2088" s="29"/>
      <c r="K2088" s="29"/>
    </row>
    <row r="2089" spans="6:11" x14ac:dyDescent="0.3">
      <c r="F2089" s="29"/>
      <c r="G2089" s="29"/>
      <c r="H2089" s="29"/>
      <c r="I2089" s="29"/>
      <c r="J2089" s="29"/>
      <c r="K2089" s="29"/>
    </row>
    <row r="2090" spans="6:11" x14ac:dyDescent="0.3">
      <c r="F2090" s="29"/>
      <c r="G2090" s="29"/>
      <c r="H2090" s="29"/>
      <c r="I2090" s="29"/>
      <c r="J2090" s="29"/>
      <c r="K2090" s="29"/>
    </row>
    <row r="2091" spans="6:11" x14ac:dyDescent="0.3">
      <c r="F2091" s="29"/>
      <c r="G2091" s="29"/>
      <c r="H2091" s="29"/>
      <c r="I2091" s="29"/>
      <c r="J2091" s="29"/>
      <c r="K2091" s="29"/>
    </row>
    <row r="2092" spans="6:11" x14ac:dyDescent="0.3">
      <c r="F2092" s="29"/>
      <c r="G2092" s="29"/>
      <c r="H2092" s="29"/>
      <c r="I2092" s="29"/>
      <c r="J2092" s="29"/>
      <c r="K2092" s="29"/>
    </row>
    <row r="2093" spans="6:11" x14ac:dyDescent="0.3">
      <c r="F2093" s="29"/>
      <c r="G2093" s="29"/>
      <c r="H2093" s="29"/>
      <c r="I2093" s="29"/>
      <c r="J2093" s="29"/>
      <c r="K2093" s="29"/>
    </row>
    <row r="2094" spans="6:11" x14ac:dyDescent="0.3">
      <c r="F2094" s="29"/>
      <c r="G2094" s="29"/>
      <c r="H2094" s="29"/>
      <c r="I2094" s="29"/>
      <c r="J2094" s="29"/>
      <c r="K2094" s="29"/>
    </row>
    <row r="2095" spans="6:11" x14ac:dyDescent="0.3">
      <c r="F2095" s="29"/>
      <c r="G2095" s="29"/>
      <c r="H2095" s="29"/>
      <c r="I2095" s="29"/>
      <c r="J2095" s="29"/>
      <c r="K2095" s="29"/>
    </row>
    <row r="2096" spans="6:11" x14ac:dyDescent="0.3">
      <c r="F2096" s="29"/>
      <c r="G2096" s="29"/>
      <c r="H2096" s="29"/>
      <c r="I2096" s="29"/>
      <c r="J2096" s="29"/>
      <c r="K2096" s="29"/>
    </row>
    <row r="2097" spans="6:11" x14ac:dyDescent="0.3">
      <c r="F2097" s="29"/>
      <c r="G2097" s="29"/>
      <c r="H2097" s="29"/>
      <c r="I2097" s="29"/>
      <c r="J2097" s="29"/>
      <c r="K2097" s="29"/>
    </row>
    <row r="2098" spans="6:11" x14ac:dyDescent="0.3">
      <c r="F2098" s="29"/>
      <c r="G2098" s="29"/>
      <c r="H2098" s="29"/>
      <c r="I2098" s="29"/>
      <c r="J2098" s="29"/>
      <c r="K2098" s="29"/>
    </row>
    <row r="2099" spans="6:11" x14ac:dyDescent="0.3">
      <c r="F2099" s="29"/>
      <c r="G2099" s="29"/>
      <c r="H2099" s="29"/>
      <c r="I2099" s="29"/>
      <c r="J2099" s="29"/>
      <c r="K2099" s="29"/>
    </row>
    <row r="2100" spans="6:11" x14ac:dyDescent="0.3">
      <c r="F2100" s="29"/>
      <c r="G2100" s="29"/>
      <c r="H2100" s="29"/>
      <c r="I2100" s="29"/>
      <c r="J2100" s="29"/>
      <c r="K2100" s="29"/>
    </row>
    <row r="2101" spans="6:11" x14ac:dyDescent="0.3">
      <c r="F2101" s="29"/>
      <c r="G2101" s="29"/>
      <c r="H2101" s="29"/>
      <c r="I2101" s="29"/>
      <c r="J2101" s="29"/>
      <c r="K2101" s="29"/>
    </row>
    <row r="2102" spans="6:11" x14ac:dyDescent="0.3">
      <c r="F2102" s="29"/>
      <c r="G2102" s="29"/>
      <c r="H2102" s="29"/>
      <c r="I2102" s="29"/>
      <c r="J2102" s="29"/>
      <c r="K2102" s="29"/>
    </row>
    <row r="2103" spans="6:11" x14ac:dyDescent="0.3">
      <c r="F2103" s="29"/>
      <c r="G2103" s="29"/>
      <c r="H2103" s="29"/>
      <c r="I2103" s="29"/>
      <c r="J2103" s="29"/>
      <c r="K2103" s="29"/>
    </row>
    <row r="2104" spans="6:11" x14ac:dyDescent="0.3">
      <c r="F2104" s="29"/>
      <c r="G2104" s="29"/>
      <c r="H2104" s="29"/>
      <c r="I2104" s="29"/>
      <c r="J2104" s="29"/>
      <c r="K2104" s="29"/>
    </row>
    <row r="2105" spans="6:11" x14ac:dyDescent="0.3">
      <c r="F2105" s="29"/>
      <c r="G2105" s="29"/>
      <c r="H2105" s="29"/>
      <c r="I2105" s="29"/>
      <c r="J2105" s="29"/>
      <c r="K2105" s="29"/>
    </row>
    <row r="2106" spans="6:11" x14ac:dyDescent="0.3">
      <c r="F2106" s="29"/>
      <c r="G2106" s="29"/>
      <c r="H2106" s="29"/>
      <c r="I2106" s="29"/>
      <c r="J2106" s="29"/>
      <c r="K2106" s="29"/>
    </row>
    <row r="2107" spans="6:11" x14ac:dyDescent="0.3">
      <c r="F2107" s="29"/>
      <c r="G2107" s="29"/>
      <c r="H2107" s="29"/>
      <c r="I2107" s="29"/>
      <c r="J2107" s="29"/>
      <c r="K2107" s="29"/>
    </row>
    <row r="2108" spans="6:11" x14ac:dyDescent="0.3">
      <c r="F2108" s="29"/>
      <c r="G2108" s="29"/>
      <c r="H2108" s="29"/>
      <c r="I2108" s="29"/>
      <c r="J2108" s="29"/>
      <c r="K2108" s="29"/>
    </row>
    <row r="2109" spans="6:11" x14ac:dyDescent="0.3">
      <c r="F2109" s="29"/>
      <c r="G2109" s="29"/>
      <c r="H2109" s="29"/>
      <c r="I2109" s="29"/>
      <c r="J2109" s="29"/>
      <c r="K2109" s="29"/>
    </row>
    <row r="2110" spans="6:11" x14ac:dyDescent="0.3">
      <c r="F2110" s="29"/>
      <c r="G2110" s="29"/>
      <c r="H2110" s="29"/>
      <c r="I2110" s="29"/>
      <c r="J2110" s="29"/>
      <c r="K2110" s="29"/>
    </row>
    <row r="2111" spans="6:11" x14ac:dyDescent="0.3">
      <c r="F2111" s="29"/>
      <c r="G2111" s="29"/>
      <c r="H2111" s="29"/>
      <c r="I2111" s="29"/>
      <c r="J2111" s="29"/>
      <c r="K2111" s="29"/>
    </row>
    <row r="2112" spans="6:11" x14ac:dyDescent="0.3">
      <c r="F2112" s="29"/>
      <c r="G2112" s="29"/>
      <c r="H2112" s="29"/>
      <c r="I2112" s="29"/>
      <c r="J2112" s="29"/>
      <c r="K2112" s="29"/>
    </row>
    <row r="2113" spans="6:11" x14ac:dyDescent="0.3">
      <c r="F2113" s="29"/>
      <c r="G2113" s="29"/>
      <c r="H2113" s="29"/>
      <c r="I2113" s="29"/>
      <c r="J2113" s="29"/>
      <c r="K2113" s="29"/>
    </row>
    <row r="2114" spans="6:11" x14ac:dyDescent="0.3">
      <c r="F2114" s="29"/>
      <c r="G2114" s="29"/>
      <c r="H2114" s="29"/>
      <c r="I2114" s="29"/>
      <c r="J2114" s="29"/>
      <c r="K2114" s="29"/>
    </row>
    <row r="2115" spans="6:11" x14ac:dyDescent="0.3">
      <c r="F2115" s="29"/>
      <c r="G2115" s="29"/>
      <c r="H2115" s="29"/>
      <c r="I2115" s="29"/>
      <c r="J2115" s="29"/>
      <c r="K2115" s="29"/>
    </row>
    <row r="2116" spans="6:11" x14ac:dyDescent="0.3">
      <c r="F2116" s="29"/>
      <c r="G2116" s="29"/>
      <c r="H2116" s="29"/>
      <c r="I2116" s="29"/>
      <c r="J2116" s="29"/>
      <c r="K2116" s="29"/>
    </row>
    <row r="2117" spans="6:11" x14ac:dyDescent="0.3">
      <c r="F2117" s="29"/>
      <c r="G2117" s="29"/>
      <c r="H2117" s="29"/>
      <c r="I2117" s="29"/>
      <c r="J2117" s="29"/>
      <c r="K2117" s="29"/>
    </row>
    <row r="2118" spans="6:11" x14ac:dyDescent="0.3">
      <c r="F2118" s="29"/>
      <c r="G2118" s="29"/>
      <c r="H2118" s="29"/>
      <c r="I2118" s="29"/>
      <c r="J2118" s="29"/>
      <c r="K2118" s="29"/>
    </row>
    <row r="2119" spans="6:11" x14ac:dyDescent="0.3">
      <c r="F2119" s="29"/>
      <c r="G2119" s="29"/>
      <c r="H2119" s="29"/>
      <c r="I2119" s="29"/>
      <c r="J2119" s="29"/>
      <c r="K2119" s="29"/>
    </row>
    <row r="2120" spans="6:11" x14ac:dyDescent="0.3">
      <c r="F2120" s="29"/>
      <c r="G2120" s="29"/>
      <c r="H2120" s="29"/>
      <c r="I2120" s="29"/>
      <c r="J2120" s="29"/>
      <c r="K2120" s="29"/>
    </row>
    <row r="2121" spans="6:11" x14ac:dyDescent="0.3">
      <c r="F2121" s="29"/>
      <c r="G2121" s="29"/>
      <c r="H2121" s="29"/>
      <c r="I2121" s="29"/>
      <c r="J2121" s="29"/>
      <c r="K2121" s="29"/>
    </row>
    <row r="2122" spans="6:11" x14ac:dyDescent="0.3">
      <c r="F2122" s="29"/>
      <c r="G2122" s="29"/>
      <c r="H2122" s="29"/>
      <c r="I2122" s="29"/>
      <c r="J2122" s="29"/>
      <c r="K2122" s="29"/>
    </row>
    <row r="2123" spans="6:11" x14ac:dyDescent="0.3">
      <c r="F2123" s="29"/>
      <c r="G2123" s="29"/>
      <c r="H2123" s="29"/>
      <c r="I2123" s="29"/>
      <c r="J2123" s="29"/>
      <c r="K2123" s="29"/>
    </row>
    <row r="2124" spans="6:11" x14ac:dyDescent="0.3">
      <c r="F2124" s="29"/>
      <c r="G2124" s="29"/>
      <c r="H2124" s="29"/>
      <c r="I2124" s="29"/>
      <c r="J2124" s="29"/>
      <c r="K2124" s="29"/>
    </row>
    <row r="2125" spans="6:11" x14ac:dyDescent="0.3">
      <c r="F2125" s="29"/>
      <c r="G2125" s="29"/>
      <c r="H2125" s="29"/>
      <c r="I2125" s="29"/>
      <c r="J2125" s="29"/>
      <c r="K2125" s="29"/>
    </row>
    <row r="2126" spans="6:11" x14ac:dyDescent="0.3">
      <c r="F2126" s="29"/>
      <c r="G2126" s="29"/>
      <c r="H2126" s="29"/>
      <c r="I2126" s="29"/>
      <c r="J2126" s="29"/>
      <c r="K2126" s="29"/>
    </row>
    <row r="2127" spans="6:11" x14ac:dyDescent="0.3">
      <c r="F2127" s="29"/>
      <c r="G2127" s="29"/>
      <c r="H2127" s="29"/>
      <c r="I2127" s="29"/>
      <c r="J2127" s="29"/>
      <c r="K2127" s="29"/>
    </row>
    <row r="2128" spans="6:11" x14ac:dyDescent="0.3">
      <c r="F2128" s="29"/>
      <c r="G2128" s="29"/>
      <c r="H2128" s="29"/>
      <c r="I2128" s="29"/>
      <c r="J2128" s="29"/>
      <c r="K2128" s="29"/>
    </row>
    <row r="2129" spans="6:11" x14ac:dyDescent="0.3">
      <c r="F2129" s="29"/>
      <c r="G2129" s="29"/>
      <c r="H2129" s="29"/>
      <c r="I2129" s="29"/>
      <c r="J2129" s="29"/>
      <c r="K2129" s="29"/>
    </row>
    <row r="2130" spans="6:11" x14ac:dyDescent="0.3">
      <c r="F2130" s="29"/>
      <c r="G2130" s="29"/>
      <c r="H2130" s="29"/>
      <c r="I2130" s="29"/>
      <c r="J2130" s="29"/>
      <c r="K2130" s="29"/>
    </row>
    <row r="2131" spans="6:11" x14ac:dyDescent="0.3">
      <c r="F2131" s="29"/>
      <c r="G2131" s="29"/>
      <c r="H2131" s="29"/>
      <c r="I2131" s="29"/>
      <c r="J2131" s="29"/>
      <c r="K2131" s="29"/>
    </row>
    <row r="2132" spans="6:11" x14ac:dyDescent="0.3">
      <c r="F2132" s="29"/>
      <c r="G2132" s="29"/>
      <c r="H2132" s="29"/>
      <c r="I2132" s="29"/>
      <c r="J2132" s="29"/>
      <c r="K2132" s="29"/>
    </row>
    <row r="2133" spans="6:11" x14ac:dyDescent="0.3">
      <c r="F2133" s="29"/>
      <c r="G2133" s="29"/>
      <c r="H2133" s="29"/>
      <c r="I2133" s="29"/>
      <c r="J2133" s="29"/>
      <c r="K2133" s="29"/>
    </row>
    <row r="2134" spans="6:11" x14ac:dyDescent="0.3">
      <c r="F2134" s="29"/>
      <c r="G2134" s="29"/>
      <c r="H2134" s="29"/>
      <c r="I2134" s="29"/>
      <c r="J2134" s="29"/>
      <c r="K2134" s="29"/>
    </row>
    <row r="2135" spans="6:11" x14ac:dyDescent="0.3">
      <c r="F2135" s="29"/>
      <c r="G2135" s="29"/>
      <c r="H2135" s="29"/>
      <c r="I2135" s="29"/>
      <c r="J2135" s="29"/>
      <c r="K2135" s="29"/>
    </row>
    <row r="2136" spans="6:11" x14ac:dyDescent="0.3">
      <c r="F2136" s="29"/>
      <c r="G2136" s="29"/>
      <c r="H2136" s="29"/>
      <c r="I2136" s="29"/>
      <c r="J2136" s="29"/>
      <c r="K2136" s="29"/>
    </row>
    <row r="2137" spans="6:11" x14ac:dyDescent="0.3">
      <c r="F2137" s="29"/>
      <c r="G2137" s="29"/>
      <c r="H2137" s="29"/>
      <c r="I2137" s="29"/>
      <c r="J2137" s="29"/>
      <c r="K2137" s="29"/>
    </row>
    <row r="2138" spans="6:11" x14ac:dyDescent="0.3">
      <c r="F2138" s="29"/>
      <c r="G2138" s="29"/>
      <c r="H2138" s="29"/>
      <c r="I2138" s="29"/>
      <c r="J2138" s="29"/>
      <c r="K2138" s="29"/>
    </row>
    <row r="2139" spans="6:11" x14ac:dyDescent="0.3">
      <c r="F2139" s="29"/>
      <c r="G2139" s="29"/>
      <c r="H2139" s="29"/>
      <c r="I2139" s="29"/>
      <c r="J2139" s="29"/>
      <c r="K2139" s="29"/>
    </row>
    <row r="2140" spans="6:11" x14ac:dyDescent="0.3">
      <c r="F2140" s="29"/>
      <c r="G2140" s="29"/>
      <c r="H2140" s="29"/>
      <c r="I2140" s="29"/>
      <c r="J2140" s="29"/>
      <c r="K2140" s="29"/>
    </row>
    <row r="2141" spans="6:11" x14ac:dyDescent="0.3">
      <c r="F2141" s="29"/>
      <c r="G2141" s="29"/>
      <c r="H2141" s="29"/>
      <c r="I2141" s="29"/>
      <c r="J2141" s="29"/>
      <c r="K2141" s="29"/>
    </row>
    <row r="2142" spans="6:11" x14ac:dyDescent="0.3">
      <c r="F2142" s="29"/>
      <c r="G2142" s="29"/>
      <c r="H2142" s="29"/>
      <c r="I2142" s="29"/>
      <c r="J2142" s="29"/>
      <c r="K2142" s="29"/>
    </row>
    <row r="2143" spans="6:11" x14ac:dyDescent="0.3">
      <c r="F2143" s="29"/>
      <c r="G2143" s="29"/>
      <c r="H2143" s="29"/>
      <c r="I2143" s="29"/>
      <c r="J2143" s="29"/>
      <c r="K2143" s="29"/>
    </row>
    <row r="2144" spans="6:11" x14ac:dyDescent="0.3">
      <c r="F2144" s="29"/>
      <c r="G2144" s="29"/>
      <c r="H2144" s="29"/>
      <c r="I2144" s="29"/>
      <c r="J2144" s="29"/>
      <c r="K2144" s="29"/>
    </row>
    <row r="2145" spans="6:11" x14ac:dyDescent="0.3">
      <c r="F2145" s="29"/>
      <c r="G2145" s="29"/>
      <c r="H2145" s="29"/>
      <c r="I2145" s="29"/>
      <c r="J2145" s="29"/>
      <c r="K2145" s="29"/>
    </row>
    <row r="2146" spans="6:11" x14ac:dyDescent="0.3">
      <c r="F2146" s="29"/>
      <c r="G2146" s="29"/>
      <c r="H2146" s="29"/>
      <c r="I2146" s="29"/>
      <c r="J2146" s="29"/>
      <c r="K2146" s="29"/>
    </row>
    <row r="2147" spans="6:11" x14ac:dyDescent="0.3">
      <c r="F2147" s="29"/>
      <c r="G2147" s="29"/>
      <c r="H2147" s="29"/>
      <c r="I2147" s="29"/>
      <c r="J2147" s="29"/>
      <c r="K2147" s="29"/>
    </row>
    <row r="2148" spans="6:11" x14ac:dyDescent="0.3">
      <c r="F2148" s="29"/>
      <c r="G2148" s="29"/>
      <c r="H2148" s="29"/>
      <c r="I2148" s="29"/>
      <c r="J2148" s="29"/>
      <c r="K2148" s="29"/>
    </row>
    <row r="2149" spans="6:11" x14ac:dyDescent="0.3">
      <c r="F2149" s="29"/>
      <c r="G2149" s="29"/>
      <c r="H2149" s="29"/>
      <c r="I2149" s="29"/>
      <c r="J2149" s="29"/>
      <c r="K2149" s="29"/>
    </row>
    <row r="2150" spans="6:11" x14ac:dyDescent="0.3">
      <c r="F2150" s="29"/>
      <c r="G2150" s="29"/>
      <c r="H2150" s="29"/>
      <c r="I2150" s="29"/>
      <c r="J2150" s="29"/>
      <c r="K2150" s="29"/>
    </row>
    <row r="2151" spans="6:11" x14ac:dyDescent="0.3">
      <c r="F2151" s="29"/>
      <c r="G2151" s="29"/>
      <c r="H2151" s="29"/>
      <c r="I2151" s="29"/>
      <c r="J2151" s="29"/>
      <c r="K2151" s="29"/>
    </row>
    <row r="2152" spans="6:11" x14ac:dyDescent="0.3">
      <c r="F2152" s="29"/>
      <c r="G2152" s="29"/>
      <c r="H2152" s="29"/>
      <c r="I2152" s="29"/>
      <c r="J2152" s="29"/>
      <c r="K2152" s="29"/>
    </row>
    <row r="2153" spans="6:11" x14ac:dyDescent="0.3">
      <c r="F2153" s="29"/>
      <c r="G2153" s="29"/>
      <c r="H2153" s="29"/>
      <c r="I2153" s="29"/>
      <c r="J2153" s="29"/>
      <c r="K2153" s="29"/>
    </row>
    <row r="2154" spans="6:11" x14ac:dyDescent="0.3">
      <c r="F2154" s="29"/>
      <c r="G2154" s="29"/>
      <c r="H2154" s="29"/>
      <c r="I2154" s="29"/>
      <c r="J2154" s="29"/>
      <c r="K2154" s="29"/>
    </row>
    <row r="2155" spans="6:11" x14ac:dyDescent="0.3">
      <c r="F2155" s="29"/>
      <c r="G2155" s="29"/>
      <c r="H2155" s="29"/>
      <c r="I2155" s="29"/>
      <c r="J2155" s="29"/>
      <c r="K2155" s="29"/>
    </row>
    <row r="2156" spans="6:11" x14ac:dyDescent="0.3">
      <c r="F2156" s="29"/>
      <c r="G2156" s="29"/>
      <c r="H2156" s="29"/>
      <c r="I2156" s="29"/>
      <c r="J2156" s="29"/>
      <c r="K2156" s="29"/>
    </row>
    <row r="2157" spans="6:11" x14ac:dyDescent="0.3">
      <c r="F2157" s="29"/>
      <c r="G2157" s="29"/>
      <c r="H2157" s="29"/>
      <c r="I2157" s="29"/>
      <c r="J2157" s="29"/>
      <c r="K2157" s="29"/>
    </row>
    <row r="2158" spans="6:11" x14ac:dyDescent="0.3">
      <c r="F2158" s="29"/>
      <c r="G2158" s="29"/>
      <c r="H2158" s="29"/>
      <c r="I2158" s="29"/>
      <c r="J2158" s="29"/>
      <c r="K2158" s="29"/>
    </row>
    <row r="2159" spans="6:11" x14ac:dyDescent="0.3">
      <c r="F2159" s="29"/>
      <c r="G2159" s="29"/>
      <c r="H2159" s="29"/>
      <c r="I2159" s="29"/>
      <c r="J2159" s="29"/>
      <c r="K2159" s="29"/>
    </row>
    <row r="2160" spans="6:11" x14ac:dyDescent="0.3">
      <c r="F2160" s="29"/>
      <c r="G2160" s="29"/>
      <c r="H2160" s="29"/>
      <c r="I2160" s="29"/>
      <c r="J2160" s="29"/>
      <c r="K2160" s="29"/>
    </row>
    <row r="2161" spans="6:11" x14ac:dyDescent="0.3">
      <c r="F2161" s="29"/>
      <c r="G2161" s="29"/>
      <c r="H2161" s="29"/>
      <c r="I2161" s="29"/>
      <c r="J2161" s="29"/>
      <c r="K2161" s="29"/>
    </row>
    <row r="2162" spans="6:11" x14ac:dyDescent="0.3">
      <c r="F2162" s="29"/>
      <c r="G2162" s="29"/>
      <c r="H2162" s="29"/>
      <c r="I2162" s="29"/>
      <c r="J2162" s="29"/>
      <c r="K2162" s="29"/>
    </row>
    <row r="2163" spans="6:11" x14ac:dyDescent="0.3">
      <c r="F2163" s="29"/>
      <c r="G2163" s="29"/>
      <c r="H2163" s="29"/>
      <c r="I2163" s="29"/>
      <c r="J2163" s="29"/>
      <c r="K2163" s="29"/>
    </row>
    <row r="2164" spans="6:11" x14ac:dyDescent="0.3">
      <c r="F2164" s="29"/>
      <c r="G2164" s="29"/>
      <c r="H2164" s="29"/>
      <c r="I2164" s="29"/>
      <c r="J2164" s="29"/>
      <c r="K2164" s="29"/>
    </row>
    <row r="2165" spans="6:11" x14ac:dyDescent="0.3">
      <c r="F2165" s="29"/>
      <c r="G2165" s="29"/>
      <c r="H2165" s="29"/>
      <c r="I2165" s="29"/>
      <c r="J2165" s="29"/>
      <c r="K2165" s="29"/>
    </row>
    <row r="2166" spans="6:11" x14ac:dyDescent="0.3">
      <c r="F2166" s="29"/>
      <c r="G2166" s="29"/>
      <c r="H2166" s="29"/>
      <c r="I2166" s="29"/>
      <c r="J2166" s="29"/>
      <c r="K2166" s="29"/>
    </row>
    <row r="2167" spans="6:11" x14ac:dyDescent="0.3">
      <c r="F2167" s="29"/>
      <c r="G2167" s="29"/>
      <c r="H2167" s="29"/>
      <c r="I2167" s="29"/>
      <c r="J2167" s="29"/>
      <c r="K2167" s="29"/>
    </row>
    <row r="2168" spans="6:11" x14ac:dyDescent="0.3">
      <c r="F2168" s="29"/>
      <c r="G2168" s="29"/>
      <c r="H2168" s="29"/>
      <c r="I2168" s="29"/>
      <c r="J2168" s="29"/>
      <c r="K2168" s="29"/>
    </row>
    <row r="2169" spans="6:11" x14ac:dyDescent="0.3">
      <c r="F2169" s="29"/>
      <c r="G2169" s="29"/>
      <c r="H2169" s="29"/>
      <c r="I2169" s="29"/>
      <c r="J2169" s="29"/>
      <c r="K2169" s="29"/>
    </row>
    <row r="2170" spans="6:11" x14ac:dyDescent="0.3">
      <c r="F2170" s="29"/>
      <c r="G2170" s="29"/>
      <c r="H2170" s="29"/>
      <c r="I2170" s="29"/>
      <c r="J2170" s="29"/>
      <c r="K2170" s="29"/>
    </row>
    <row r="2171" spans="6:11" x14ac:dyDescent="0.3">
      <c r="F2171" s="29"/>
      <c r="G2171" s="29"/>
      <c r="H2171" s="29"/>
      <c r="I2171" s="29"/>
      <c r="J2171" s="29"/>
      <c r="K2171" s="29"/>
    </row>
    <row r="2172" spans="6:11" x14ac:dyDescent="0.3">
      <c r="F2172" s="29"/>
      <c r="G2172" s="29"/>
      <c r="H2172" s="29"/>
      <c r="I2172" s="29"/>
      <c r="J2172" s="29"/>
      <c r="K2172" s="29"/>
    </row>
    <row r="2173" spans="6:11" x14ac:dyDescent="0.3">
      <c r="F2173" s="29"/>
      <c r="G2173" s="29"/>
      <c r="H2173" s="29"/>
      <c r="I2173" s="29"/>
      <c r="J2173" s="29"/>
      <c r="K2173" s="29"/>
    </row>
    <row r="2174" spans="6:11" x14ac:dyDescent="0.3">
      <c r="F2174" s="29"/>
      <c r="G2174" s="29"/>
      <c r="H2174" s="29"/>
      <c r="I2174" s="29"/>
      <c r="J2174" s="29"/>
      <c r="K2174" s="29"/>
    </row>
    <row r="2175" spans="6:11" x14ac:dyDescent="0.3">
      <c r="F2175" s="29"/>
      <c r="G2175" s="29"/>
      <c r="H2175" s="29"/>
      <c r="I2175" s="29"/>
      <c r="J2175" s="29"/>
      <c r="K2175" s="29"/>
    </row>
    <row r="2176" spans="6:11" x14ac:dyDescent="0.3">
      <c r="F2176" s="29"/>
      <c r="G2176" s="29"/>
      <c r="H2176" s="29"/>
      <c r="I2176" s="29"/>
      <c r="J2176" s="29"/>
      <c r="K2176" s="29"/>
    </row>
    <row r="2177" spans="6:11" x14ac:dyDescent="0.3">
      <c r="F2177" s="29"/>
      <c r="G2177" s="29"/>
      <c r="H2177" s="29"/>
      <c r="I2177" s="29"/>
      <c r="J2177" s="29"/>
      <c r="K2177" s="29"/>
    </row>
    <row r="2178" spans="6:11" x14ac:dyDescent="0.3">
      <c r="F2178" s="29"/>
      <c r="G2178" s="29"/>
      <c r="H2178" s="29"/>
      <c r="I2178" s="29"/>
      <c r="J2178" s="29"/>
      <c r="K2178" s="29"/>
    </row>
    <row r="2179" spans="6:11" x14ac:dyDescent="0.3">
      <c r="F2179" s="29"/>
      <c r="G2179" s="29"/>
      <c r="H2179" s="29"/>
      <c r="I2179" s="29"/>
      <c r="J2179" s="29"/>
      <c r="K2179" s="29"/>
    </row>
    <row r="2180" spans="6:11" x14ac:dyDescent="0.3">
      <c r="F2180" s="29"/>
      <c r="G2180" s="29"/>
      <c r="H2180" s="29"/>
      <c r="I2180" s="29"/>
      <c r="J2180" s="29"/>
      <c r="K2180" s="29"/>
    </row>
    <row r="2181" spans="6:11" x14ac:dyDescent="0.3">
      <c r="F2181" s="29"/>
      <c r="G2181" s="29"/>
      <c r="H2181" s="29"/>
      <c r="I2181" s="29"/>
      <c r="J2181" s="29"/>
      <c r="K2181" s="29"/>
    </row>
    <row r="2182" spans="6:11" x14ac:dyDescent="0.3">
      <c r="F2182" s="29"/>
      <c r="G2182" s="29"/>
      <c r="H2182" s="29"/>
      <c r="I2182" s="29"/>
      <c r="J2182" s="29"/>
      <c r="K2182" s="29"/>
    </row>
    <row r="2183" spans="6:11" x14ac:dyDescent="0.3">
      <c r="F2183" s="29"/>
      <c r="G2183" s="29"/>
      <c r="H2183" s="29"/>
      <c r="I2183" s="29"/>
      <c r="J2183" s="29"/>
      <c r="K2183" s="29"/>
    </row>
    <row r="2184" spans="6:11" x14ac:dyDescent="0.3">
      <c r="F2184" s="29"/>
      <c r="G2184" s="29"/>
      <c r="H2184" s="29"/>
      <c r="I2184" s="29"/>
      <c r="J2184" s="29"/>
      <c r="K2184" s="29"/>
    </row>
    <row r="2185" spans="6:11" x14ac:dyDescent="0.3">
      <c r="F2185" s="29"/>
      <c r="G2185" s="29"/>
      <c r="H2185" s="29"/>
      <c r="I2185" s="29"/>
      <c r="J2185" s="29"/>
      <c r="K2185" s="29"/>
    </row>
    <row r="2186" spans="6:11" x14ac:dyDescent="0.3">
      <c r="F2186" s="29"/>
      <c r="G2186" s="29"/>
      <c r="H2186" s="29"/>
      <c r="I2186" s="29"/>
      <c r="J2186" s="29"/>
      <c r="K2186" s="29"/>
    </row>
    <row r="2187" spans="6:11" x14ac:dyDescent="0.3">
      <c r="F2187" s="29"/>
      <c r="G2187" s="29"/>
      <c r="H2187" s="29"/>
      <c r="I2187" s="29"/>
      <c r="J2187" s="29"/>
      <c r="K2187" s="29"/>
    </row>
    <row r="2188" spans="6:11" x14ac:dyDescent="0.3">
      <c r="F2188" s="29"/>
      <c r="G2188" s="29"/>
      <c r="H2188" s="29"/>
      <c r="I2188" s="29"/>
      <c r="J2188" s="29"/>
      <c r="K2188" s="29"/>
    </row>
    <row r="2189" spans="6:11" x14ac:dyDescent="0.3">
      <c r="F2189" s="29"/>
      <c r="G2189" s="29"/>
      <c r="H2189" s="29"/>
      <c r="I2189" s="29"/>
      <c r="J2189" s="29"/>
      <c r="K2189" s="29"/>
    </row>
    <row r="2190" spans="6:11" x14ac:dyDescent="0.3">
      <c r="F2190" s="29"/>
      <c r="G2190" s="29"/>
      <c r="H2190" s="29"/>
      <c r="I2190" s="29"/>
      <c r="J2190" s="29"/>
      <c r="K2190" s="29"/>
    </row>
    <row r="2191" spans="6:11" x14ac:dyDescent="0.3">
      <c r="F2191" s="29"/>
      <c r="G2191" s="29"/>
      <c r="H2191" s="29"/>
      <c r="I2191" s="29"/>
      <c r="J2191" s="29"/>
      <c r="K2191" s="29"/>
    </row>
    <row r="2192" spans="6:11" x14ac:dyDescent="0.3">
      <c r="F2192" s="29"/>
      <c r="G2192" s="29"/>
      <c r="H2192" s="29"/>
      <c r="I2192" s="29"/>
      <c r="J2192" s="29"/>
      <c r="K2192" s="29"/>
    </row>
    <row r="2193" spans="6:11" x14ac:dyDescent="0.3">
      <c r="F2193" s="29"/>
      <c r="G2193" s="29"/>
      <c r="H2193" s="29"/>
      <c r="I2193" s="29"/>
      <c r="J2193" s="29"/>
      <c r="K2193" s="29"/>
    </row>
    <row r="2194" spans="6:11" x14ac:dyDescent="0.3">
      <c r="F2194" s="29"/>
      <c r="G2194" s="29"/>
      <c r="H2194" s="29"/>
      <c r="I2194" s="29"/>
      <c r="J2194" s="29"/>
      <c r="K2194" s="29"/>
    </row>
    <row r="2195" spans="6:11" x14ac:dyDescent="0.3">
      <c r="F2195" s="29"/>
      <c r="G2195" s="29"/>
      <c r="H2195" s="29"/>
      <c r="I2195" s="29"/>
      <c r="J2195" s="29"/>
      <c r="K2195" s="29"/>
    </row>
    <row r="2196" spans="6:11" x14ac:dyDescent="0.3">
      <c r="F2196" s="29"/>
      <c r="G2196" s="29"/>
      <c r="H2196" s="29"/>
      <c r="I2196" s="29"/>
      <c r="J2196" s="29"/>
      <c r="K2196" s="29"/>
    </row>
    <row r="2197" spans="6:11" x14ac:dyDescent="0.3">
      <c r="F2197" s="29"/>
      <c r="G2197" s="29"/>
      <c r="H2197" s="29"/>
      <c r="I2197" s="29"/>
      <c r="J2197" s="29"/>
      <c r="K2197" s="29"/>
    </row>
    <row r="2198" spans="6:11" x14ac:dyDescent="0.3">
      <c r="F2198" s="29"/>
      <c r="G2198" s="29"/>
      <c r="H2198" s="29"/>
      <c r="I2198" s="29"/>
      <c r="J2198" s="29"/>
      <c r="K2198" s="29"/>
    </row>
    <row r="2199" spans="6:11" x14ac:dyDescent="0.3">
      <c r="F2199" s="29"/>
      <c r="G2199" s="29"/>
      <c r="H2199" s="29"/>
      <c r="I2199" s="29"/>
      <c r="J2199" s="29"/>
      <c r="K2199" s="29"/>
    </row>
    <row r="2200" spans="6:11" x14ac:dyDescent="0.3">
      <c r="F2200" s="29"/>
      <c r="G2200" s="29"/>
      <c r="H2200" s="29"/>
      <c r="I2200" s="29"/>
      <c r="J2200" s="29"/>
      <c r="K2200" s="29"/>
    </row>
    <row r="2201" spans="6:11" x14ac:dyDescent="0.3">
      <c r="F2201" s="29"/>
      <c r="G2201" s="29"/>
      <c r="H2201" s="29"/>
      <c r="I2201" s="29"/>
      <c r="J2201" s="29"/>
      <c r="K2201" s="29"/>
    </row>
    <row r="2202" spans="6:11" x14ac:dyDescent="0.3">
      <c r="F2202" s="29"/>
      <c r="G2202" s="29"/>
      <c r="H2202" s="29"/>
      <c r="I2202" s="29"/>
      <c r="J2202" s="29"/>
      <c r="K2202" s="29"/>
    </row>
    <row r="2203" spans="6:11" x14ac:dyDescent="0.3">
      <c r="F2203" s="29"/>
      <c r="G2203" s="29"/>
      <c r="H2203" s="29"/>
      <c r="I2203" s="29"/>
      <c r="J2203" s="29"/>
      <c r="K2203" s="29"/>
    </row>
    <row r="2204" spans="6:11" x14ac:dyDescent="0.3">
      <c r="F2204" s="29"/>
      <c r="G2204" s="29"/>
      <c r="H2204" s="29"/>
      <c r="I2204" s="29"/>
      <c r="J2204" s="29"/>
      <c r="K2204" s="29"/>
    </row>
    <row r="2205" spans="6:11" x14ac:dyDescent="0.3">
      <c r="F2205" s="29"/>
      <c r="G2205" s="29"/>
      <c r="H2205" s="29"/>
      <c r="I2205" s="29"/>
      <c r="J2205" s="29"/>
      <c r="K2205" s="29"/>
    </row>
    <row r="2206" spans="6:11" x14ac:dyDescent="0.3">
      <c r="F2206" s="29"/>
      <c r="G2206" s="29"/>
      <c r="H2206" s="29"/>
      <c r="I2206" s="29"/>
      <c r="J2206" s="29"/>
      <c r="K2206" s="29"/>
    </row>
    <row r="2207" spans="6:11" x14ac:dyDescent="0.3">
      <c r="F2207" s="29"/>
      <c r="G2207" s="29"/>
      <c r="H2207" s="29"/>
      <c r="I2207" s="29"/>
      <c r="J2207" s="29"/>
      <c r="K2207" s="29"/>
    </row>
    <row r="2208" spans="6:11" x14ac:dyDescent="0.3">
      <c r="F2208" s="29"/>
      <c r="G2208" s="29"/>
      <c r="H2208" s="29"/>
      <c r="I2208" s="29"/>
      <c r="J2208" s="29"/>
      <c r="K2208" s="29"/>
    </row>
    <row r="2209" spans="6:11" x14ac:dyDescent="0.3">
      <c r="F2209" s="29"/>
      <c r="G2209" s="29"/>
      <c r="H2209" s="29"/>
      <c r="I2209" s="29"/>
      <c r="J2209" s="29"/>
      <c r="K2209" s="29"/>
    </row>
    <row r="2210" spans="6:11" x14ac:dyDescent="0.3">
      <c r="F2210" s="29"/>
      <c r="G2210" s="29"/>
      <c r="H2210" s="29"/>
      <c r="I2210" s="29"/>
      <c r="J2210" s="29"/>
      <c r="K2210" s="29"/>
    </row>
    <row r="2211" spans="6:11" x14ac:dyDescent="0.3">
      <c r="F2211" s="29"/>
      <c r="G2211" s="29"/>
      <c r="H2211" s="29"/>
      <c r="I2211" s="29"/>
      <c r="J2211" s="29"/>
      <c r="K2211" s="29"/>
    </row>
    <row r="2212" spans="6:11" x14ac:dyDescent="0.3">
      <c r="F2212" s="29"/>
      <c r="G2212" s="29"/>
      <c r="H2212" s="29"/>
      <c r="I2212" s="29"/>
      <c r="J2212" s="29"/>
      <c r="K2212" s="29"/>
    </row>
    <row r="2213" spans="6:11" x14ac:dyDescent="0.3">
      <c r="F2213" s="29"/>
      <c r="G2213" s="29"/>
      <c r="H2213" s="29"/>
      <c r="I2213" s="29"/>
      <c r="J2213" s="29"/>
      <c r="K2213" s="29"/>
    </row>
    <row r="2214" spans="6:11" x14ac:dyDescent="0.3">
      <c r="F2214" s="29"/>
      <c r="G2214" s="29"/>
      <c r="H2214" s="29"/>
      <c r="I2214" s="29"/>
      <c r="J2214" s="29"/>
      <c r="K2214" s="29"/>
    </row>
    <row r="2215" spans="6:11" x14ac:dyDescent="0.3">
      <c r="F2215" s="29"/>
      <c r="G2215" s="29"/>
      <c r="H2215" s="29"/>
      <c r="I2215" s="29"/>
      <c r="J2215" s="29"/>
      <c r="K2215" s="29"/>
    </row>
    <row r="2216" spans="6:11" x14ac:dyDescent="0.3">
      <c r="F2216" s="29"/>
      <c r="G2216" s="29"/>
      <c r="H2216" s="29"/>
      <c r="I2216" s="29"/>
      <c r="J2216" s="29"/>
      <c r="K2216" s="29"/>
    </row>
    <row r="2217" spans="6:11" x14ac:dyDescent="0.3">
      <c r="F2217" s="29"/>
      <c r="G2217" s="29"/>
      <c r="H2217" s="29"/>
      <c r="I2217" s="29"/>
      <c r="J2217" s="29"/>
      <c r="K2217" s="29"/>
    </row>
    <row r="2218" spans="6:11" x14ac:dyDescent="0.3">
      <c r="F2218" s="29"/>
      <c r="G2218" s="29"/>
      <c r="H2218" s="29"/>
      <c r="I2218" s="29"/>
      <c r="J2218" s="29"/>
      <c r="K2218" s="29"/>
    </row>
    <row r="2219" spans="6:11" x14ac:dyDescent="0.3">
      <c r="F2219" s="29"/>
      <c r="G2219" s="29"/>
      <c r="H2219" s="29"/>
      <c r="I2219" s="29"/>
      <c r="J2219" s="29"/>
      <c r="K2219" s="29"/>
    </row>
    <row r="2220" spans="6:11" x14ac:dyDescent="0.3">
      <c r="F2220" s="29"/>
      <c r="G2220" s="29"/>
      <c r="H2220" s="29"/>
      <c r="I2220" s="29"/>
      <c r="J2220" s="29"/>
      <c r="K2220" s="29"/>
    </row>
    <row r="2221" spans="6:11" x14ac:dyDescent="0.3">
      <c r="F2221" s="29"/>
      <c r="G2221" s="29"/>
      <c r="H2221" s="29"/>
      <c r="I2221" s="29"/>
      <c r="J2221" s="29"/>
      <c r="K2221" s="29"/>
    </row>
    <row r="2222" spans="6:11" x14ac:dyDescent="0.3">
      <c r="F2222" s="29"/>
      <c r="G2222" s="29"/>
      <c r="H2222" s="29"/>
      <c r="I2222" s="29"/>
      <c r="J2222" s="29"/>
      <c r="K2222" s="29"/>
    </row>
    <row r="2223" spans="6:11" x14ac:dyDescent="0.3">
      <c r="F2223" s="29"/>
      <c r="G2223" s="29"/>
      <c r="H2223" s="29"/>
      <c r="I2223" s="29"/>
      <c r="J2223" s="29"/>
      <c r="K2223" s="29"/>
    </row>
    <row r="2224" spans="6:11" x14ac:dyDescent="0.3">
      <c r="F2224" s="29"/>
      <c r="G2224" s="29"/>
      <c r="H2224" s="29"/>
      <c r="I2224" s="29"/>
      <c r="J2224" s="29"/>
      <c r="K2224" s="29"/>
    </row>
    <row r="2225" spans="6:11" x14ac:dyDescent="0.3">
      <c r="F2225" s="29"/>
      <c r="G2225" s="29"/>
      <c r="H2225" s="29"/>
      <c r="I2225" s="29"/>
      <c r="J2225" s="29"/>
      <c r="K2225" s="29"/>
    </row>
    <row r="2226" spans="6:11" x14ac:dyDescent="0.3">
      <c r="F2226" s="29"/>
      <c r="G2226" s="29"/>
      <c r="H2226" s="29"/>
      <c r="I2226" s="29"/>
      <c r="J2226" s="29"/>
      <c r="K2226" s="29"/>
    </row>
    <row r="2227" spans="6:11" x14ac:dyDescent="0.3">
      <c r="F2227" s="29"/>
      <c r="G2227" s="29"/>
      <c r="H2227" s="29"/>
      <c r="I2227" s="29"/>
      <c r="J2227" s="29"/>
      <c r="K2227" s="29"/>
    </row>
    <row r="2228" spans="6:11" x14ac:dyDescent="0.3">
      <c r="F2228" s="29"/>
      <c r="G2228" s="29"/>
      <c r="H2228" s="29"/>
      <c r="I2228" s="29"/>
      <c r="J2228" s="29"/>
      <c r="K2228" s="29"/>
    </row>
    <row r="2229" spans="6:11" x14ac:dyDescent="0.3">
      <c r="F2229" s="29"/>
      <c r="G2229" s="29"/>
      <c r="H2229" s="29"/>
      <c r="I2229" s="29"/>
      <c r="J2229" s="29"/>
      <c r="K2229" s="29"/>
    </row>
    <row r="2230" spans="6:11" x14ac:dyDescent="0.3">
      <c r="F2230" s="29"/>
      <c r="G2230" s="29"/>
      <c r="H2230" s="29"/>
      <c r="I2230" s="29"/>
      <c r="J2230" s="29"/>
      <c r="K2230" s="29"/>
    </row>
    <row r="2231" spans="6:11" x14ac:dyDescent="0.3">
      <c r="F2231" s="29"/>
      <c r="G2231" s="29"/>
      <c r="H2231" s="29"/>
      <c r="I2231" s="29"/>
      <c r="J2231" s="29"/>
      <c r="K2231" s="29"/>
    </row>
    <row r="2232" spans="6:11" x14ac:dyDescent="0.3">
      <c r="F2232" s="29"/>
      <c r="G2232" s="29"/>
      <c r="H2232" s="29"/>
      <c r="I2232" s="29"/>
      <c r="J2232" s="29"/>
      <c r="K2232" s="29"/>
    </row>
    <row r="2233" spans="6:11" x14ac:dyDescent="0.3">
      <c r="F2233" s="29"/>
      <c r="G2233" s="29"/>
      <c r="H2233" s="29"/>
      <c r="I2233" s="29"/>
      <c r="J2233" s="29"/>
      <c r="K2233" s="29"/>
    </row>
    <row r="2234" spans="6:11" x14ac:dyDescent="0.3">
      <c r="F2234" s="29"/>
      <c r="G2234" s="29"/>
      <c r="H2234" s="29"/>
      <c r="I2234" s="29"/>
      <c r="J2234" s="29"/>
      <c r="K2234" s="29"/>
    </row>
    <row r="2235" spans="6:11" x14ac:dyDescent="0.3">
      <c r="F2235" s="29"/>
      <c r="G2235" s="29"/>
      <c r="H2235" s="29"/>
      <c r="I2235" s="29"/>
      <c r="J2235" s="29"/>
      <c r="K2235" s="29"/>
    </row>
    <row r="2236" spans="6:11" x14ac:dyDescent="0.3">
      <c r="F2236" s="29"/>
      <c r="G2236" s="29"/>
      <c r="H2236" s="29"/>
      <c r="I2236" s="29"/>
      <c r="J2236" s="29"/>
      <c r="K2236" s="29"/>
    </row>
    <row r="2237" spans="6:11" x14ac:dyDescent="0.3">
      <c r="F2237" s="29"/>
      <c r="G2237" s="29"/>
      <c r="H2237" s="29"/>
      <c r="I2237" s="29"/>
      <c r="J2237" s="29"/>
      <c r="K2237" s="29"/>
    </row>
    <row r="2238" spans="6:11" x14ac:dyDescent="0.3">
      <c r="F2238" s="29"/>
      <c r="G2238" s="29"/>
      <c r="H2238" s="29"/>
      <c r="I2238" s="29"/>
      <c r="J2238" s="29"/>
      <c r="K2238" s="29"/>
    </row>
    <row r="2239" spans="6:11" x14ac:dyDescent="0.3">
      <c r="F2239" s="29"/>
      <c r="G2239" s="29"/>
      <c r="H2239" s="29"/>
      <c r="I2239" s="29"/>
      <c r="J2239" s="29"/>
      <c r="K2239" s="29"/>
    </row>
    <row r="2240" spans="6:11" x14ac:dyDescent="0.3">
      <c r="F2240" s="29"/>
      <c r="G2240" s="29"/>
      <c r="H2240" s="29"/>
      <c r="I2240" s="29"/>
      <c r="J2240" s="29"/>
      <c r="K2240" s="29"/>
    </row>
    <row r="2241" spans="6:11" x14ac:dyDescent="0.3">
      <c r="F2241" s="29"/>
      <c r="G2241" s="29"/>
      <c r="H2241" s="29"/>
      <c r="I2241" s="29"/>
      <c r="J2241" s="29"/>
      <c r="K2241" s="29"/>
    </row>
    <row r="2242" spans="6:11" x14ac:dyDescent="0.3">
      <c r="F2242" s="29"/>
      <c r="G2242" s="29"/>
      <c r="H2242" s="29"/>
      <c r="I2242" s="29"/>
      <c r="J2242" s="29"/>
      <c r="K2242" s="29"/>
    </row>
    <row r="2243" spans="6:11" x14ac:dyDescent="0.3">
      <c r="F2243" s="29"/>
      <c r="G2243" s="29"/>
      <c r="H2243" s="29"/>
      <c r="I2243" s="29"/>
      <c r="J2243" s="29"/>
      <c r="K2243" s="29"/>
    </row>
    <row r="2244" spans="6:11" x14ac:dyDescent="0.3">
      <c r="F2244" s="29"/>
      <c r="G2244" s="29"/>
      <c r="H2244" s="29"/>
      <c r="I2244" s="29"/>
      <c r="J2244" s="29"/>
      <c r="K2244" s="29"/>
    </row>
    <row r="2245" spans="6:11" x14ac:dyDescent="0.3">
      <c r="F2245" s="29"/>
      <c r="G2245" s="29"/>
      <c r="H2245" s="29"/>
      <c r="I2245" s="29"/>
      <c r="J2245" s="29"/>
      <c r="K2245" s="29"/>
    </row>
    <row r="2246" spans="6:11" x14ac:dyDescent="0.3">
      <c r="F2246" s="29"/>
      <c r="G2246" s="29"/>
      <c r="H2246" s="29"/>
      <c r="I2246" s="29"/>
      <c r="J2246" s="29"/>
      <c r="K2246" s="29"/>
    </row>
    <row r="2247" spans="6:11" x14ac:dyDescent="0.3">
      <c r="F2247" s="29"/>
      <c r="G2247" s="29"/>
      <c r="H2247" s="29"/>
      <c r="I2247" s="29"/>
      <c r="J2247" s="29"/>
      <c r="K2247" s="29"/>
    </row>
    <row r="2248" spans="6:11" x14ac:dyDescent="0.3">
      <c r="F2248" s="29"/>
      <c r="G2248" s="29"/>
      <c r="H2248" s="29"/>
      <c r="I2248" s="29"/>
      <c r="J2248" s="29"/>
      <c r="K2248" s="29"/>
    </row>
    <row r="2249" spans="6:11" x14ac:dyDescent="0.3">
      <c r="F2249" s="29"/>
      <c r="G2249" s="29"/>
      <c r="H2249" s="29"/>
      <c r="I2249" s="29"/>
      <c r="J2249" s="29"/>
      <c r="K2249" s="29"/>
    </row>
    <row r="2250" spans="6:11" x14ac:dyDescent="0.3">
      <c r="F2250" s="29"/>
      <c r="G2250" s="29"/>
      <c r="H2250" s="29"/>
      <c r="I2250" s="29"/>
      <c r="J2250" s="29"/>
      <c r="K2250" s="29"/>
    </row>
    <row r="2251" spans="6:11" x14ac:dyDescent="0.3">
      <c r="F2251" s="29"/>
      <c r="G2251" s="29"/>
      <c r="H2251" s="29"/>
      <c r="I2251" s="29"/>
      <c r="J2251" s="29"/>
      <c r="K2251" s="29"/>
    </row>
    <row r="2252" spans="6:11" x14ac:dyDescent="0.3">
      <c r="F2252" s="29"/>
      <c r="G2252" s="29"/>
      <c r="H2252" s="29"/>
      <c r="I2252" s="29"/>
      <c r="J2252" s="29"/>
      <c r="K2252" s="29"/>
    </row>
    <row r="2253" spans="6:11" x14ac:dyDescent="0.3">
      <c r="F2253" s="29"/>
      <c r="G2253" s="29"/>
      <c r="H2253" s="29"/>
      <c r="I2253" s="29"/>
      <c r="J2253" s="29"/>
      <c r="K2253" s="29"/>
    </row>
    <row r="2254" spans="6:11" x14ac:dyDescent="0.3">
      <c r="F2254" s="29"/>
      <c r="G2254" s="29"/>
      <c r="H2254" s="29"/>
      <c r="I2254" s="29"/>
      <c r="J2254" s="29"/>
      <c r="K2254" s="29"/>
    </row>
    <row r="2255" spans="6:11" x14ac:dyDescent="0.3">
      <c r="F2255" s="29"/>
      <c r="G2255" s="29"/>
      <c r="H2255" s="29"/>
      <c r="I2255" s="29"/>
      <c r="J2255" s="29"/>
      <c r="K2255" s="29"/>
    </row>
    <row r="2256" spans="6:11" x14ac:dyDescent="0.3">
      <c r="F2256" s="29"/>
      <c r="G2256" s="29"/>
      <c r="H2256" s="29"/>
      <c r="I2256" s="29"/>
      <c r="J2256" s="29"/>
      <c r="K2256" s="29"/>
    </row>
    <row r="2257" spans="6:11" x14ac:dyDescent="0.3">
      <c r="F2257" s="29"/>
      <c r="G2257" s="29"/>
      <c r="H2257" s="29"/>
      <c r="I2257" s="29"/>
      <c r="J2257" s="29"/>
      <c r="K2257" s="29"/>
    </row>
    <row r="2258" spans="6:11" x14ac:dyDescent="0.3">
      <c r="F2258" s="29"/>
      <c r="G2258" s="29"/>
      <c r="H2258" s="29"/>
      <c r="I2258" s="29"/>
      <c r="J2258" s="29"/>
      <c r="K2258" s="29"/>
    </row>
    <row r="2259" spans="6:11" x14ac:dyDescent="0.3">
      <c r="F2259" s="29"/>
      <c r="G2259" s="29"/>
      <c r="H2259" s="29"/>
      <c r="I2259" s="29"/>
      <c r="J2259" s="29"/>
      <c r="K2259" s="29"/>
    </row>
    <row r="2260" spans="6:11" x14ac:dyDescent="0.3">
      <c r="F2260" s="29"/>
      <c r="G2260" s="29"/>
      <c r="H2260" s="29"/>
      <c r="I2260" s="29"/>
      <c r="J2260" s="29"/>
      <c r="K2260" s="29"/>
    </row>
    <row r="2261" spans="6:11" x14ac:dyDescent="0.3">
      <c r="F2261" s="29"/>
      <c r="G2261" s="29"/>
      <c r="H2261" s="29"/>
      <c r="I2261" s="29"/>
      <c r="J2261" s="29"/>
      <c r="K2261" s="29"/>
    </row>
    <row r="2262" spans="6:11" x14ac:dyDescent="0.3">
      <c r="F2262" s="29"/>
      <c r="G2262" s="29"/>
      <c r="H2262" s="29"/>
      <c r="I2262" s="29"/>
      <c r="J2262" s="29"/>
      <c r="K2262" s="29"/>
    </row>
    <row r="2263" spans="6:11" x14ac:dyDescent="0.3">
      <c r="F2263" s="29"/>
      <c r="G2263" s="29"/>
      <c r="H2263" s="29"/>
      <c r="I2263" s="29"/>
      <c r="J2263" s="29"/>
      <c r="K2263" s="29"/>
    </row>
    <row r="2264" spans="6:11" x14ac:dyDescent="0.3">
      <c r="F2264" s="29"/>
      <c r="G2264" s="29"/>
      <c r="H2264" s="29"/>
      <c r="I2264" s="29"/>
      <c r="J2264" s="29"/>
      <c r="K2264" s="29"/>
    </row>
    <row r="2265" spans="6:11" x14ac:dyDescent="0.3">
      <c r="F2265" s="29"/>
      <c r="G2265" s="29"/>
      <c r="H2265" s="29"/>
      <c r="I2265" s="29"/>
      <c r="J2265" s="29"/>
      <c r="K2265" s="29"/>
    </row>
    <row r="2266" spans="6:11" x14ac:dyDescent="0.3">
      <c r="F2266" s="29"/>
      <c r="G2266" s="29"/>
      <c r="H2266" s="29"/>
      <c r="I2266" s="29"/>
      <c r="J2266" s="29"/>
      <c r="K2266" s="29"/>
    </row>
    <row r="2267" spans="6:11" x14ac:dyDescent="0.3">
      <c r="F2267" s="29"/>
      <c r="G2267" s="29"/>
      <c r="H2267" s="29"/>
      <c r="I2267" s="29"/>
      <c r="J2267" s="29"/>
      <c r="K2267" s="29"/>
    </row>
    <row r="2268" spans="6:11" x14ac:dyDescent="0.3">
      <c r="F2268" s="29"/>
      <c r="G2268" s="29"/>
      <c r="H2268" s="29"/>
      <c r="I2268" s="29"/>
      <c r="J2268" s="29"/>
      <c r="K2268" s="29"/>
    </row>
    <row r="2269" spans="6:11" x14ac:dyDescent="0.3">
      <c r="F2269" s="29"/>
      <c r="G2269" s="29"/>
      <c r="H2269" s="29"/>
      <c r="I2269" s="29"/>
      <c r="J2269" s="29"/>
      <c r="K2269" s="29"/>
    </row>
    <row r="2270" spans="6:11" x14ac:dyDescent="0.3">
      <c r="F2270" s="29"/>
      <c r="G2270" s="29"/>
      <c r="H2270" s="29"/>
      <c r="I2270" s="29"/>
      <c r="J2270" s="29"/>
      <c r="K2270" s="29"/>
    </row>
    <row r="2271" spans="6:11" x14ac:dyDescent="0.3">
      <c r="F2271" s="29"/>
      <c r="G2271" s="29"/>
      <c r="H2271" s="29"/>
      <c r="I2271" s="29"/>
      <c r="J2271" s="29"/>
      <c r="K2271" s="29"/>
    </row>
    <row r="2272" spans="6:11" x14ac:dyDescent="0.3">
      <c r="F2272" s="29"/>
      <c r="G2272" s="29"/>
      <c r="H2272" s="29"/>
      <c r="I2272" s="29"/>
      <c r="J2272" s="29"/>
      <c r="K2272" s="29"/>
    </row>
    <row r="2273" spans="6:11" x14ac:dyDescent="0.3">
      <c r="F2273" s="29"/>
      <c r="G2273" s="29"/>
      <c r="H2273" s="29"/>
      <c r="I2273" s="29"/>
      <c r="J2273" s="29"/>
      <c r="K2273" s="29"/>
    </row>
    <row r="2274" spans="6:11" x14ac:dyDescent="0.3">
      <c r="F2274" s="29"/>
      <c r="G2274" s="29"/>
      <c r="H2274" s="29"/>
      <c r="I2274" s="29"/>
      <c r="J2274" s="29"/>
      <c r="K2274" s="29"/>
    </row>
    <row r="2275" spans="6:11" x14ac:dyDescent="0.3">
      <c r="F2275" s="29"/>
      <c r="G2275" s="29"/>
      <c r="H2275" s="29"/>
      <c r="I2275" s="29"/>
      <c r="J2275" s="29"/>
      <c r="K2275" s="29"/>
    </row>
    <row r="2276" spans="6:11" x14ac:dyDescent="0.3">
      <c r="F2276" s="29"/>
      <c r="G2276" s="29"/>
      <c r="H2276" s="29"/>
      <c r="I2276" s="29"/>
      <c r="J2276" s="29"/>
      <c r="K2276" s="29"/>
    </row>
    <row r="2277" spans="6:11" x14ac:dyDescent="0.3">
      <c r="F2277" s="29"/>
      <c r="G2277" s="29"/>
      <c r="H2277" s="29"/>
      <c r="I2277" s="29"/>
      <c r="J2277" s="29"/>
      <c r="K2277" s="29"/>
    </row>
    <row r="2278" spans="6:11" x14ac:dyDescent="0.3">
      <c r="F2278" s="29"/>
      <c r="G2278" s="29"/>
      <c r="H2278" s="29"/>
      <c r="I2278" s="29"/>
      <c r="J2278" s="29"/>
      <c r="K2278" s="29"/>
    </row>
    <row r="2279" spans="6:11" x14ac:dyDescent="0.3">
      <c r="F2279" s="29"/>
      <c r="G2279" s="29"/>
      <c r="H2279" s="29"/>
      <c r="I2279" s="29"/>
      <c r="J2279" s="29"/>
      <c r="K2279" s="29"/>
    </row>
    <row r="2280" spans="6:11" x14ac:dyDescent="0.3">
      <c r="F2280" s="29"/>
      <c r="G2280" s="29"/>
      <c r="H2280" s="29"/>
      <c r="I2280" s="29"/>
      <c r="J2280" s="29"/>
      <c r="K2280" s="29"/>
    </row>
    <row r="2281" spans="6:11" x14ac:dyDescent="0.3">
      <c r="F2281" s="29"/>
      <c r="G2281" s="29"/>
      <c r="H2281" s="29"/>
      <c r="I2281" s="29"/>
      <c r="J2281" s="29"/>
      <c r="K2281" s="29"/>
    </row>
    <row r="2282" spans="6:11" x14ac:dyDescent="0.3">
      <c r="F2282" s="29"/>
      <c r="G2282" s="29"/>
      <c r="H2282" s="29"/>
      <c r="I2282" s="29"/>
      <c r="J2282" s="29"/>
      <c r="K2282" s="29"/>
    </row>
    <row r="2283" spans="6:11" x14ac:dyDescent="0.3">
      <c r="F2283" s="29"/>
      <c r="G2283" s="29"/>
      <c r="H2283" s="29"/>
      <c r="I2283" s="29"/>
      <c r="J2283" s="29"/>
      <c r="K2283" s="29"/>
    </row>
    <row r="2284" spans="6:11" x14ac:dyDescent="0.3">
      <c r="F2284" s="29"/>
      <c r="G2284" s="29"/>
      <c r="H2284" s="29"/>
      <c r="I2284" s="29"/>
      <c r="J2284" s="29"/>
      <c r="K2284" s="29"/>
    </row>
    <row r="2285" spans="6:11" x14ac:dyDescent="0.3">
      <c r="F2285" s="29"/>
      <c r="G2285" s="29"/>
      <c r="H2285" s="29"/>
      <c r="I2285" s="29"/>
      <c r="J2285" s="29"/>
      <c r="K2285" s="29"/>
    </row>
    <row r="2286" spans="6:11" x14ac:dyDescent="0.3">
      <c r="F2286" s="29"/>
      <c r="G2286" s="29"/>
      <c r="H2286" s="29"/>
      <c r="I2286" s="29"/>
      <c r="J2286" s="29"/>
      <c r="K2286" s="29"/>
    </row>
    <row r="2287" spans="6:11" x14ac:dyDescent="0.3">
      <c r="F2287" s="29"/>
      <c r="G2287" s="29"/>
      <c r="H2287" s="29"/>
      <c r="I2287" s="29"/>
      <c r="J2287" s="29"/>
      <c r="K2287" s="29"/>
    </row>
    <row r="2288" spans="6:11" x14ac:dyDescent="0.3">
      <c r="F2288" s="29"/>
      <c r="G2288" s="29"/>
      <c r="H2288" s="29"/>
      <c r="I2288" s="29"/>
      <c r="J2288" s="29"/>
      <c r="K2288" s="29"/>
    </row>
    <row r="2289" spans="6:11" x14ac:dyDescent="0.3">
      <c r="F2289" s="29"/>
      <c r="G2289" s="29"/>
      <c r="H2289" s="29"/>
      <c r="I2289" s="29"/>
      <c r="J2289" s="29"/>
      <c r="K2289" s="29"/>
    </row>
    <row r="2290" spans="6:11" x14ac:dyDescent="0.3">
      <c r="F2290" s="29"/>
      <c r="G2290" s="29"/>
      <c r="H2290" s="29"/>
      <c r="I2290" s="29"/>
      <c r="J2290" s="29"/>
      <c r="K2290" s="29"/>
    </row>
    <row r="2291" spans="6:11" x14ac:dyDescent="0.3">
      <c r="F2291" s="29"/>
      <c r="G2291" s="29"/>
      <c r="H2291" s="29"/>
      <c r="I2291" s="29"/>
      <c r="J2291" s="29"/>
      <c r="K2291" s="29"/>
    </row>
    <row r="2292" spans="6:11" x14ac:dyDescent="0.3">
      <c r="F2292" s="29"/>
      <c r="G2292" s="29"/>
      <c r="H2292" s="29"/>
      <c r="I2292" s="29"/>
      <c r="J2292" s="29"/>
      <c r="K2292" s="29"/>
    </row>
    <row r="2293" spans="6:11" x14ac:dyDescent="0.3">
      <c r="F2293" s="29"/>
      <c r="G2293" s="29"/>
      <c r="H2293" s="29"/>
      <c r="I2293" s="29"/>
      <c r="J2293" s="29"/>
      <c r="K2293" s="29"/>
    </row>
    <row r="2294" spans="6:11" x14ac:dyDescent="0.3">
      <c r="F2294" s="29"/>
      <c r="G2294" s="29"/>
      <c r="H2294" s="29"/>
      <c r="I2294" s="29"/>
      <c r="J2294" s="29"/>
      <c r="K2294" s="29"/>
    </row>
    <row r="2295" spans="6:11" x14ac:dyDescent="0.3">
      <c r="F2295" s="29"/>
      <c r="G2295" s="29"/>
      <c r="H2295" s="29"/>
      <c r="I2295" s="29"/>
      <c r="J2295" s="29"/>
      <c r="K2295" s="29"/>
    </row>
    <row r="2296" spans="6:11" x14ac:dyDescent="0.3">
      <c r="F2296" s="29"/>
      <c r="G2296" s="29"/>
      <c r="H2296" s="29"/>
      <c r="I2296" s="29"/>
      <c r="J2296" s="29"/>
      <c r="K2296" s="29"/>
    </row>
    <row r="2297" spans="6:11" x14ac:dyDescent="0.3">
      <c r="F2297" s="29"/>
      <c r="G2297" s="29"/>
      <c r="H2297" s="29"/>
      <c r="I2297" s="29"/>
      <c r="J2297" s="29"/>
      <c r="K2297" s="29"/>
    </row>
    <row r="2298" spans="6:11" x14ac:dyDescent="0.3">
      <c r="F2298" s="29"/>
      <c r="G2298" s="29"/>
      <c r="H2298" s="29"/>
      <c r="I2298" s="29"/>
      <c r="J2298" s="29"/>
      <c r="K2298" s="29"/>
    </row>
    <row r="2299" spans="6:11" x14ac:dyDescent="0.3">
      <c r="F2299" s="29"/>
      <c r="G2299" s="29"/>
      <c r="H2299" s="29"/>
      <c r="I2299" s="29"/>
      <c r="J2299" s="29"/>
      <c r="K2299" s="29"/>
    </row>
    <row r="2300" spans="6:11" x14ac:dyDescent="0.3">
      <c r="F2300" s="29"/>
      <c r="G2300" s="29"/>
      <c r="H2300" s="29"/>
      <c r="I2300" s="29"/>
      <c r="J2300" s="29"/>
      <c r="K2300" s="29"/>
    </row>
    <row r="2301" spans="6:11" x14ac:dyDescent="0.3">
      <c r="F2301" s="29"/>
      <c r="G2301" s="29"/>
      <c r="H2301" s="29"/>
      <c r="I2301" s="29"/>
      <c r="J2301" s="29"/>
      <c r="K2301" s="29"/>
    </row>
    <row r="2302" spans="6:11" x14ac:dyDescent="0.3">
      <c r="F2302" s="29"/>
      <c r="G2302" s="29"/>
      <c r="H2302" s="29"/>
      <c r="I2302" s="29"/>
      <c r="J2302" s="29"/>
      <c r="K2302" s="29"/>
    </row>
    <row r="2303" spans="6:11" x14ac:dyDescent="0.3">
      <c r="F2303" s="29"/>
      <c r="G2303" s="29"/>
      <c r="H2303" s="29"/>
      <c r="I2303" s="29"/>
      <c r="J2303" s="29"/>
      <c r="K2303" s="29"/>
    </row>
    <row r="2304" spans="6:11" x14ac:dyDescent="0.3">
      <c r="F2304" s="29"/>
      <c r="G2304" s="29"/>
      <c r="H2304" s="29"/>
      <c r="I2304" s="29"/>
      <c r="J2304" s="29"/>
      <c r="K2304" s="29"/>
    </row>
    <row r="2305" spans="6:11" x14ac:dyDescent="0.3">
      <c r="F2305" s="29"/>
      <c r="G2305" s="29"/>
      <c r="H2305" s="29"/>
      <c r="I2305" s="29"/>
      <c r="J2305" s="29"/>
      <c r="K2305" s="29"/>
    </row>
    <row r="2306" spans="6:11" x14ac:dyDescent="0.3">
      <c r="F2306" s="29"/>
      <c r="G2306" s="29"/>
      <c r="H2306" s="29"/>
      <c r="I2306" s="29"/>
      <c r="J2306" s="29"/>
      <c r="K2306" s="29"/>
    </row>
    <row r="2307" spans="6:11" x14ac:dyDescent="0.3">
      <c r="F2307" s="29"/>
      <c r="G2307" s="29"/>
      <c r="H2307" s="29"/>
      <c r="I2307" s="29"/>
      <c r="J2307" s="29"/>
      <c r="K2307" s="29"/>
    </row>
    <row r="2308" spans="6:11" x14ac:dyDescent="0.3">
      <c r="F2308" s="29"/>
      <c r="G2308" s="29"/>
      <c r="H2308" s="29"/>
      <c r="I2308" s="29"/>
      <c r="J2308" s="29"/>
      <c r="K2308" s="29"/>
    </row>
    <row r="2309" spans="6:11" x14ac:dyDescent="0.3">
      <c r="F2309" s="29"/>
      <c r="G2309" s="29"/>
      <c r="H2309" s="29"/>
      <c r="I2309" s="29"/>
      <c r="J2309" s="29"/>
      <c r="K2309" s="29"/>
    </row>
    <row r="2310" spans="6:11" x14ac:dyDescent="0.3">
      <c r="F2310" s="29"/>
      <c r="G2310" s="29"/>
      <c r="H2310" s="29"/>
      <c r="I2310" s="29"/>
      <c r="J2310" s="29"/>
      <c r="K2310" s="29"/>
    </row>
    <row r="2311" spans="6:11" x14ac:dyDescent="0.3">
      <c r="F2311" s="29"/>
      <c r="G2311" s="29"/>
      <c r="H2311" s="29"/>
      <c r="I2311" s="29"/>
      <c r="J2311" s="29"/>
      <c r="K2311" s="29"/>
    </row>
    <row r="2312" spans="6:11" x14ac:dyDescent="0.3">
      <c r="F2312" s="29"/>
      <c r="G2312" s="29"/>
      <c r="H2312" s="29"/>
      <c r="I2312" s="29"/>
      <c r="J2312" s="29"/>
      <c r="K2312" s="29"/>
    </row>
    <row r="2313" spans="6:11" x14ac:dyDescent="0.3">
      <c r="F2313" s="29"/>
      <c r="G2313" s="29"/>
      <c r="H2313" s="29"/>
      <c r="I2313" s="29"/>
      <c r="J2313" s="29"/>
      <c r="K2313" s="29"/>
    </row>
    <row r="2314" spans="6:11" x14ac:dyDescent="0.3">
      <c r="F2314" s="29"/>
      <c r="G2314" s="29"/>
      <c r="H2314" s="29"/>
      <c r="I2314" s="29"/>
      <c r="J2314" s="29"/>
      <c r="K2314" s="29"/>
    </row>
    <row r="2315" spans="6:11" x14ac:dyDescent="0.3">
      <c r="F2315" s="29"/>
      <c r="G2315" s="29"/>
      <c r="H2315" s="29"/>
      <c r="I2315" s="29"/>
      <c r="J2315" s="29"/>
      <c r="K2315" s="29"/>
    </row>
    <row r="2316" spans="6:11" x14ac:dyDescent="0.3">
      <c r="F2316" s="29"/>
      <c r="G2316" s="29"/>
      <c r="H2316" s="29"/>
      <c r="I2316" s="29"/>
      <c r="J2316" s="29"/>
      <c r="K2316" s="29"/>
    </row>
    <row r="2317" spans="6:11" x14ac:dyDescent="0.3">
      <c r="F2317" s="29"/>
      <c r="G2317" s="29"/>
      <c r="H2317" s="29"/>
      <c r="I2317" s="29"/>
      <c r="J2317" s="29"/>
      <c r="K2317" s="29"/>
    </row>
    <row r="2318" spans="6:11" x14ac:dyDescent="0.3">
      <c r="F2318" s="29"/>
      <c r="G2318" s="29"/>
      <c r="H2318" s="29"/>
      <c r="I2318" s="29"/>
      <c r="J2318" s="29"/>
      <c r="K2318" s="29"/>
    </row>
    <row r="2319" spans="6:11" x14ac:dyDescent="0.3">
      <c r="F2319" s="29"/>
      <c r="G2319" s="29"/>
      <c r="H2319" s="29"/>
      <c r="I2319" s="29"/>
      <c r="J2319" s="29"/>
      <c r="K2319" s="29"/>
    </row>
    <row r="2320" spans="6:11" x14ac:dyDescent="0.3">
      <c r="F2320" s="29"/>
      <c r="G2320" s="29"/>
      <c r="H2320" s="29"/>
      <c r="I2320" s="29"/>
      <c r="J2320" s="29"/>
      <c r="K2320" s="29"/>
    </row>
    <row r="2321" spans="6:11" x14ac:dyDescent="0.3">
      <c r="F2321" s="29"/>
      <c r="G2321" s="29"/>
      <c r="H2321" s="29"/>
      <c r="I2321" s="29"/>
      <c r="J2321" s="29"/>
      <c r="K2321" s="29"/>
    </row>
    <row r="2322" spans="6:11" x14ac:dyDescent="0.3">
      <c r="F2322" s="29"/>
      <c r="G2322" s="29"/>
      <c r="H2322" s="29"/>
      <c r="I2322" s="29"/>
      <c r="J2322" s="29"/>
      <c r="K2322" s="29"/>
    </row>
    <row r="2323" spans="6:11" x14ac:dyDescent="0.3">
      <c r="F2323" s="29"/>
      <c r="G2323" s="29"/>
      <c r="H2323" s="29"/>
      <c r="I2323" s="29"/>
      <c r="J2323" s="29"/>
      <c r="K2323" s="29"/>
    </row>
    <row r="2324" spans="6:11" x14ac:dyDescent="0.3">
      <c r="F2324" s="29"/>
      <c r="G2324" s="29"/>
      <c r="H2324" s="29"/>
      <c r="I2324" s="29"/>
      <c r="J2324" s="29"/>
      <c r="K2324" s="29"/>
    </row>
    <row r="2325" spans="6:11" x14ac:dyDescent="0.3">
      <c r="F2325" s="29"/>
      <c r="G2325" s="29"/>
      <c r="H2325" s="29"/>
      <c r="I2325" s="29"/>
      <c r="J2325" s="29"/>
      <c r="K2325" s="29"/>
    </row>
    <row r="2326" spans="6:11" x14ac:dyDescent="0.3">
      <c r="F2326" s="29"/>
      <c r="G2326" s="29"/>
      <c r="H2326" s="29"/>
      <c r="I2326" s="29"/>
      <c r="J2326" s="29"/>
      <c r="K2326" s="29"/>
    </row>
    <row r="2327" spans="6:11" x14ac:dyDescent="0.3">
      <c r="F2327" s="29"/>
      <c r="G2327" s="29"/>
      <c r="H2327" s="29"/>
      <c r="I2327" s="29"/>
      <c r="J2327" s="29"/>
      <c r="K2327" s="29"/>
    </row>
    <row r="2328" spans="6:11" x14ac:dyDescent="0.3">
      <c r="F2328" s="29"/>
      <c r="G2328" s="29"/>
      <c r="H2328" s="29"/>
      <c r="I2328" s="29"/>
      <c r="J2328" s="29"/>
      <c r="K2328" s="29"/>
    </row>
    <row r="2329" spans="6:11" x14ac:dyDescent="0.3">
      <c r="F2329" s="29"/>
      <c r="G2329" s="29"/>
      <c r="H2329" s="29"/>
      <c r="I2329" s="29"/>
      <c r="J2329" s="29"/>
      <c r="K2329" s="29"/>
    </row>
    <row r="2330" spans="6:11" x14ac:dyDescent="0.3">
      <c r="F2330" s="29"/>
      <c r="G2330" s="29"/>
      <c r="H2330" s="29"/>
      <c r="I2330" s="29"/>
      <c r="J2330" s="29"/>
      <c r="K2330" s="29"/>
    </row>
    <row r="2331" spans="6:11" x14ac:dyDescent="0.3">
      <c r="F2331" s="29"/>
      <c r="G2331" s="29"/>
      <c r="H2331" s="29"/>
      <c r="I2331" s="29"/>
      <c r="J2331" s="29"/>
      <c r="K2331" s="29"/>
    </row>
    <row r="2332" spans="6:11" x14ac:dyDescent="0.3">
      <c r="F2332" s="29"/>
      <c r="G2332" s="29"/>
      <c r="H2332" s="29"/>
      <c r="I2332" s="29"/>
      <c r="J2332" s="29"/>
      <c r="K2332" s="29"/>
    </row>
    <row r="2333" spans="6:11" x14ac:dyDescent="0.3">
      <c r="F2333" s="29"/>
      <c r="G2333" s="29"/>
      <c r="H2333" s="29"/>
      <c r="I2333" s="29"/>
      <c r="J2333" s="29"/>
      <c r="K2333" s="29"/>
    </row>
    <row r="2334" spans="6:11" x14ac:dyDescent="0.3">
      <c r="F2334" s="29"/>
      <c r="G2334" s="29"/>
      <c r="H2334" s="29"/>
      <c r="I2334" s="29"/>
      <c r="J2334" s="29"/>
      <c r="K2334" s="29"/>
    </row>
    <row r="2335" spans="6:11" x14ac:dyDescent="0.3">
      <c r="F2335" s="29"/>
      <c r="G2335" s="29"/>
      <c r="H2335" s="29"/>
      <c r="I2335" s="29"/>
      <c r="J2335" s="29"/>
      <c r="K2335" s="29"/>
    </row>
    <row r="2336" spans="6:11" x14ac:dyDescent="0.3">
      <c r="F2336" s="29"/>
      <c r="G2336" s="29"/>
      <c r="H2336" s="29"/>
      <c r="I2336" s="29"/>
      <c r="J2336" s="29"/>
      <c r="K2336" s="29"/>
    </row>
    <row r="2337" spans="6:11" x14ac:dyDescent="0.3">
      <c r="F2337" s="29"/>
      <c r="G2337" s="29"/>
      <c r="H2337" s="29"/>
      <c r="I2337" s="29"/>
      <c r="J2337" s="29"/>
      <c r="K2337" s="29"/>
    </row>
    <row r="2338" spans="6:11" x14ac:dyDescent="0.3">
      <c r="F2338" s="29"/>
      <c r="G2338" s="29"/>
      <c r="H2338" s="29"/>
      <c r="I2338" s="29"/>
      <c r="J2338" s="29"/>
      <c r="K2338" s="29"/>
    </row>
    <row r="2339" spans="6:11" x14ac:dyDescent="0.3">
      <c r="F2339" s="29"/>
      <c r="G2339" s="29"/>
      <c r="H2339" s="29"/>
      <c r="I2339" s="29"/>
      <c r="J2339" s="29"/>
      <c r="K2339" s="29"/>
    </row>
    <row r="2340" spans="6:11" x14ac:dyDescent="0.3">
      <c r="F2340" s="29"/>
      <c r="G2340" s="29"/>
      <c r="H2340" s="29"/>
      <c r="I2340" s="29"/>
      <c r="J2340" s="29"/>
      <c r="K2340" s="29"/>
    </row>
    <row r="2341" spans="6:11" x14ac:dyDescent="0.3">
      <c r="F2341" s="29"/>
      <c r="G2341" s="29"/>
      <c r="H2341" s="29"/>
      <c r="I2341" s="29"/>
      <c r="J2341" s="29"/>
      <c r="K2341" s="29"/>
    </row>
    <row r="2342" spans="6:11" x14ac:dyDescent="0.3">
      <c r="F2342" s="29"/>
      <c r="G2342" s="29"/>
      <c r="H2342" s="29"/>
      <c r="I2342" s="29"/>
      <c r="J2342" s="29"/>
      <c r="K2342" s="29"/>
    </row>
    <row r="2343" spans="6:11" x14ac:dyDescent="0.3">
      <c r="F2343" s="29"/>
      <c r="G2343" s="29"/>
      <c r="H2343" s="29"/>
      <c r="I2343" s="29"/>
      <c r="J2343" s="29"/>
      <c r="K2343" s="29"/>
    </row>
    <row r="2344" spans="6:11" x14ac:dyDescent="0.3">
      <c r="F2344" s="29"/>
      <c r="G2344" s="29"/>
      <c r="H2344" s="29"/>
      <c r="I2344" s="29"/>
      <c r="J2344" s="29"/>
      <c r="K2344" s="29"/>
    </row>
    <row r="2345" spans="6:11" x14ac:dyDescent="0.3">
      <c r="F2345" s="29"/>
      <c r="G2345" s="29"/>
      <c r="H2345" s="29"/>
      <c r="I2345" s="29"/>
      <c r="J2345" s="29"/>
      <c r="K2345" s="29"/>
    </row>
    <row r="2346" spans="6:11" x14ac:dyDescent="0.3">
      <c r="F2346" s="29"/>
      <c r="G2346" s="29"/>
      <c r="H2346" s="29"/>
      <c r="I2346" s="29"/>
      <c r="J2346" s="29"/>
      <c r="K2346" s="29"/>
    </row>
    <row r="2347" spans="6:11" x14ac:dyDescent="0.3">
      <c r="F2347" s="29"/>
      <c r="G2347" s="29"/>
      <c r="H2347" s="29"/>
      <c r="I2347" s="29"/>
      <c r="J2347" s="29"/>
      <c r="K2347" s="29"/>
    </row>
    <row r="2348" spans="6:11" x14ac:dyDescent="0.3">
      <c r="F2348" s="29"/>
      <c r="G2348" s="29"/>
      <c r="H2348" s="29"/>
      <c r="I2348" s="29"/>
      <c r="J2348" s="29"/>
      <c r="K2348" s="29"/>
    </row>
    <row r="2349" spans="6:11" x14ac:dyDescent="0.3">
      <c r="F2349" s="29"/>
      <c r="G2349" s="29"/>
      <c r="H2349" s="29"/>
      <c r="I2349" s="29"/>
      <c r="J2349" s="29"/>
      <c r="K2349" s="29"/>
    </row>
    <row r="2350" spans="6:11" x14ac:dyDescent="0.3">
      <c r="F2350" s="29"/>
      <c r="G2350" s="29"/>
      <c r="H2350" s="29"/>
      <c r="I2350" s="29"/>
      <c r="J2350" s="29"/>
      <c r="K2350" s="29"/>
    </row>
    <row r="2351" spans="6:11" x14ac:dyDescent="0.3">
      <c r="F2351" s="29"/>
      <c r="G2351" s="29"/>
      <c r="H2351" s="29"/>
      <c r="I2351" s="29"/>
      <c r="J2351" s="29"/>
      <c r="K2351" s="29"/>
    </row>
    <row r="2352" spans="6:11" x14ac:dyDescent="0.3">
      <c r="F2352" s="29"/>
      <c r="G2352" s="29"/>
      <c r="H2352" s="29"/>
      <c r="I2352" s="29"/>
      <c r="J2352" s="29"/>
      <c r="K2352" s="29"/>
    </row>
    <row r="2353" spans="6:11" x14ac:dyDescent="0.3">
      <c r="F2353" s="29"/>
      <c r="G2353" s="29"/>
      <c r="H2353" s="29"/>
      <c r="I2353" s="29"/>
      <c r="J2353" s="29"/>
      <c r="K2353" s="29"/>
    </row>
    <row r="2354" spans="6:11" x14ac:dyDescent="0.3">
      <c r="F2354" s="29"/>
      <c r="G2354" s="29"/>
      <c r="H2354" s="29"/>
      <c r="I2354" s="29"/>
      <c r="J2354" s="29"/>
      <c r="K2354" s="29"/>
    </row>
    <row r="2355" spans="6:11" x14ac:dyDescent="0.3">
      <c r="F2355" s="29"/>
      <c r="G2355" s="29"/>
      <c r="H2355" s="29"/>
      <c r="I2355" s="29"/>
      <c r="J2355" s="29"/>
      <c r="K2355" s="29"/>
    </row>
    <row r="2356" spans="6:11" x14ac:dyDescent="0.3">
      <c r="F2356" s="29"/>
      <c r="G2356" s="29"/>
      <c r="H2356" s="29"/>
      <c r="I2356" s="29"/>
      <c r="J2356" s="29"/>
      <c r="K2356" s="29"/>
    </row>
    <row r="2357" spans="6:11" x14ac:dyDescent="0.3">
      <c r="F2357" s="29"/>
      <c r="G2357" s="29"/>
      <c r="H2357" s="29"/>
      <c r="I2357" s="29"/>
      <c r="J2357" s="29"/>
      <c r="K2357" s="29"/>
    </row>
    <row r="2358" spans="6:11" x14ac:dyDescent="0.3">
      <c r="F2358" s="29"/>
      <c r="G2358" s="29"/>
      <c r="H2358" s="29"/>
      <c r="I2358" s="29"/>
      <c r="J2358" s="29"/>
      <c r="K2358" s="29"/>
    </row>
    <row r="2359" spans="6:11" x14ac:dyDescent="0.3">
      <c r="F2359" s="29"/>
      <c r="G2359" s="29"/>
      <c r="H2359" s="29"/>
      <c r="I2359" s="29"/>
      <c r="J2359" s="29"/>
      <c r="K2359" s="29"/>
    </row>
    <row r="2360" spans="6:11" x14ac:dyDescent="0.3">
      <c r="F2360" s="29"/>
      <c r="G2360" s="29"/>
      <c r="H2360" s="29"/>
      <c r="I2360" s="29"/>
      <c r="J2360" s="29"/>
      <c r="K2360" s="29"/>
    </row>
    <row r="2361" spans="6:11" x14ac:dyDescent="0.3">
      <c r="F2361" s="29"/>
      <c r="G2361" s="29"/>
      <c r="H2361" s="29"/>
      <c r="I2361" s="29"/>
      <c r="J2361" s="29"/>
      <c r="K2361" s="29"/>
    </row>
    <row r="2362" spans="6:11" x14ac:dyDescent="0.3">
      <c r="F2362" s="29"/>
      <c r="G2362" s="29"/>
      <c r="H2362" s="29"/>
      <c r="I2362" s="29"/>
      <c r="J2362" s="29"/>
      <c r="K2362" s="29"/>
    </row>
    <row r="2363" spans="6:11" x14ac:dyDescent="0.3">
      <c r="F2363" s="29"/>
      <c r="G2363" s="29"/>
      <c r="H2363" s="29"/>
      <c r="I2363" s="29"/>
      <c r="J2363" s="29"/>
      <c r="K2363" s="29"/>
    </row>
    <row r="2364" spans="6:11" x14ac:dyDescent="0.3">
      <c r="F2364" s="29"/>
      <c r="G2364" s="29"/>
      <c r="H2364" s="29"/>
      <c r="I2364" s="29"/>
      <c r="J2364" s="29"/>
      <c r="K2364" s="29"/>
    </row>
    <row r="2365" spans="6:11" x14ac:dyDescent="0.3">
      <c r="F2365" s="29"/>
      <c r="G2365" s="29"/>
      <c r="H2365" s="29"/>
      <c r="I2365" s="29"/>
      <c r="J2365" s="29"/>
      <c r="K2365" s="29"/>
    </row>
    <row r="2366" spans="6:11" x14ac:dyDescent="0.3">
      <c r="F2366" s="29"/>
      <c r="G2366" s="29"/>
      <c r="H2366" s="29"/>
      <c r="I2366" s="29"/>
      <c r="J2366" s="29"/>
      <c r="K2366" s="29"/>
    </row>
    <row r="2367" spans="6:11" x14ac:dyDescent="0.3">
      <c r="F2367" s="29"/>
      <c r="G2367" s="29"/>
      <c r="H2367" s="29"/>
      <c r="I2367" s="29"/>
      <c r="J2367" s="29"/>
      <c r="K2367" s="29"/>
    </row>
    <row r="2368" spans="6:11" x14ac:dyDescent="0.3">
      <c r="F2368" s="29"/>
      <c r="G2368" s="29"/>
      <c r="H2368" s="29"/>
      <c r="I2368" s="29"/>
      <c r="J2368" s="29"/>
      <c r="K2368" s="29"/>
    </row>
    <row r="2369" spans="6:11" x14ac:dyDescent="0.3">
      <c r="F2369" s="29"/>
      <c r="G2369" s="29"/>
      <c r="H2369" s="29"/>
      <c r="I2369" s="29"/>
      <c r="J2369" s="29"/>
      <c r="K2369" s="29"/>
    </row>
    <row r="2370" spans="6:11" x14ac:dyDescent="0.3">
      <c r="F2370" s="29"/>
      <c r="G2370" s="29"/>
      <c r="H2370" s="29"/>
      <c r="I2370" s="29"/>
      <c r="J2370" s="29"/>
      <c r="K2370" s="29"/>
    </row>
    <row r="2371" spans="6:11" x14ac:dyDescent="0.3">
      <c r="F2371" s="29"/>
      <c r="G2371" s="29"/>
      <c r="H2371" s="29"/>
      <c r="I2371" s="29"/>
      <c r="J2371" s="29"/>
      <c r="K2371" s="29"/>
    </row>
    <row r="2372" spans="6:11" x14ac:dyDescent="0.3">
      <c r="F2372" s="29"/>
      <c r="G2372" s="29"/>
      <c r="H2372" s="29"/>
      <c r="I2372" s="29"/>
      <c r="J2372" s="29"/>
      <c r="K2372" s="29"/>
    </row>
    <row r="2373" spans="6:11" x14ac:dyDescent="0.3">
      <c r="F2373" s="29"/>
      <c r="G2373" s="29"/>
      <c r="H2373" s="29"/>
      <c r="I2373" s="29"/>
      <c r="J2373" s="29"/>
      <c r="K2373" s="29"/>
    </row>
    <row r="2374" spans="6:11" x14ac:dyDescent="0.3">
      <c r="F2374" s="29"/>
      <c r="G2374" s="29"/>
      <c r="H2374" s="29"/>
      <c r="I2374" s="29"/>
      <c r="J2374" s="29"/>
      <c r="K2374" s="29"/>
    </row>
    <row r="2375" spans="6:11" x14ac:dyDescent="0.3">
      <c r="F2375" s="29"/>
      <c r="G2375" s="29"/>
      <c r="H2375" s="29"/>
      <c r="I2375" s="29"/>
      <c r="J2375" s="29"/>
      <c r="K2375" s="29"/>
    </row>
    <row r="2376" spans="6:11" x14ac:dyDescent="0.3">
      <c r="F2376" s="29"/>
      <c r="G2376" s="29"/>
      <c r="H2376" s="29"/>
      <c r="I2376" s="29"/>
      <c r="J2376" s="29"/>
      <c r="K2376" s="29"/>
    </row>
    <row r="2377" spans="6:11" x14ac:dyDescent="0.3">
      <c r="F2377" s="29"/>
      <c r="G2377" s="29"/>
      <c r="H2377" s="29"/>
      <c r="I2377" s="29"/>
      <c r="J2377" s="29"/>
      <c r="K2377" s="29"/>
    </row>
    <row r="2378" spans="6:11" x14ac:dyDescent="0.3">
      <c r="F2378" s="29"/>
      <c r="G2378" s="29"/>
      <c r="H2378" s="29"/>
      <c r="I2378" s="29"/>
      <c r="J2378" s="29"/>
      <c r="K2378" s="29"/>
    </row>
    <row r="2379" spans="6:11" x14ac:dyDescent="0.3">
      <c r="F2379" s="29"/>
      <c r="G2379" s="29"/>
      <c r="H2379" s="29"/>
      <c r="I2379" s="29"/>
      <c r="J2379" s="29"/>
      <c r="K2379" s="29"/>
    </row>
    <row r="2380" spans="6:11" x14ac:dyDescent="0.3">
      <c r="F2380" s="29"/>
      <c r="G2380" s="29"/>
      <c r="H2380" s="29"/>
      <c r="I2380" s="29"/>
      <c r="J2380" s="29"/>
      <c r="K2380" s="29"/>
    </row>
    <row r="2381" spans="6:11" x14ac:dyDescent="0.3">
      <c r="F2381" s="29"/>
      <c r="G2381" s="29"/>
      <c r="H2381" s="29"/>
      <c r="I2381" s="29"/>
      <c r="J2381" s="29"/>
      <c r="K2381" s="29"/>
    </row>
    <row r="2382" spans="6:11" x14ac:dyDescent="0.3">
      <c r="F2382" s="29"/>
      <c r="G2382" s="29"/>
      <c r="H2382" s="29"/>
      <c r="I2382" s="29"/>
      <c r="J2382" s="29"/>
      <c r="K2382" s="29"/>
    </row>
    <row r="2383" spans="6:11" x14ac:dyDescent="0.3">
      <c r="F2383" s="29"/>
      <c r="G2383" s="29"/>
      <c r="H2383" s="29"/>
      <c r="I2383" s="29"/>
      <c r="J2383" s="29"/>
      <c r="K2383" s="29"/>
    </row>
    <row r="2384" spans="6:11" x14ac:dyDescent="0.3">
      <c r="F2384" s="29"/>
      <c r="G2384" s="29"/>
      <c r="H2384" s="29"/>
      <c r="I2384" s="29"/>
      <c r="J2384" s="29"/>
      <c r="K2384" s="29"/>
    </row>
    <row r="2385" spans="6:11" x14ac:dyDescent="0.3">
      <c r="F2385" s="29"/>
      <c r="G2385" s="29"/>
      <c r="H2385" s="29"/>
      <c r="I2385" s="29"/>
      <c r="J2385" s="29"/>
      <c r="K2385" s="29"/>
    </row>
    <row r="2386" spans="6:11" x14ac:dyDescent="0.3">
      <c r="F2386" s="29"/>
      <c r="G2386" s="29"/>
      <c r="H2386" s="29"/>
      <c r="I2386" s="29"/>
      <c r="J2386" s="29"/>
      <c r="K2386" s="29"/>
    </row>
    <row r="2387" spans="6:11" x14ac:dyDescent="0.3">
      <c r="F2387" s="29"/>
      <c r="G2387" s="29"/>
      <c r="H2387" s="29"/>
      <c r="I2387" s="29"/>
      <c r="J2387" s="29"/>
      <c r="K2387" s="29"/>
    </row>
    <row r="2388" spans="6:11" x14ac:dyDescent="0.3">
      <c r="F2388" s="29"/>
      <c r="G2388" s="29"/>
      <c r="H2388" s="29"/>
      <c r="I2388" s="29"/>
      <c r="J2388" s="29"/>
      <c r="K2388" s="29"/>
    </row>
    <row r="2389" spans="6:11" x14ac:dyDescent="0.3">
      <c r="F2389" s="29"/>
      <c r="G2389" s="29"/>
      <c r="H2389" s="29"/>
      <c r="I2389" s="29"/>
      <c r="J2389" s="29"/>
      <c r="K2389" s="29"/>
    </row>
    <row r="2390" spans="6:11" x14ac:dyDescent="0.3">
      <c r="F2390" s="29"/>
      <c r="G2390" s="29"/>
      <c r="H2390" s="29"/>
      <c r="I2390" s="29"/>
      <c r="J2390" s="29"/>
      <c r="K2390" s="29"/>
    </row>
    <row r="2391" spans="6:11" x14ac:dyDescent="0.3">
      <c r="F2391" s="29"/>
      <c r="G2391" s="29"/>
      <c r="H2391" s="29"/>
      <c r="I2391" s="29"/>
      <c r="J2391" s="29"/>
      <c r="K2391" s="29"/>
    </row>
    <row r="2392" spans="6:11" x14ac:dyDescent="0.3">
      <c r="F2392" s="29"/>
      <c r="G2392" s="29"/>
      <c r="H2392" s="29"/>
      <c r="I2392" s="29"/>
      <c r="J2392" s="29"/>
      <c r="K2392" s="29"/>
    </row>
    <row r="2393" spans="6:11" x14ac:dyDescent="0.3">
      <c r="F2393" s="29"/>
      <c r="G2393" s="29"/>
      <c r="H2393" s="29"/>
      <c r="I2393" s="29"/>
      <c r="J2393" s="29"/>
      <c r="K2393" s="29"/>
    </row>
    <row r="2394" spans="6:11" x14ac:dyDescent="0.3">
      <c r="F2394" s="29"/>
      <c r="G2394" s="29"/>
      <c r="H2394" s="29"/>
      <c r="I2394" s="29"/>
      <c r="J2394" s="29"/>
      <c r="K2394" s="29"/>
    </row>
    <row r="2395" spans="6:11" x14ac:dyDescent="0.3">
      <c r="F2395" s="29"/>
      <c r="G2395" s="29"/>
      <c r="H2395" s="29"/>
      <c r="I2395" s="29"/>
      <c r="J2395" s="29"/>
      <c r="K2395" s="29"/>
    </row>
    <row r="2396" spans="6:11" x14ac:dyDescent="0.3">
      <c r="F2396" s="29"/>
      <c r="G2396" s="29"/>
      <c r="H2396" s="29"/>
      <c r="I2396" s="29"/>
      <c r="J2396" s="29"/>
      <c r="K2396" s="29"/>
    </row>
    <row r="2397" spans="6:11" x14ac:dyDescent="0.3">
      <c r="F2397" s="29"/>
      <c r="G2397" s="29"/>
      <c r="H2397" s="29"/>
      <c r="I2397" s="29"/>
      <c r="J2397" s="29"/>
      <c r="K2397" s="29"/>
    </row>
    <row r="2398" spans="6:11" x14ac:dyDescent="0.3">
      <c r="F2398" s="29"/>
      <c r="G2398" s="29"/>
      <c r="H2398" s="29"/>
      <c r="I2398" s="29"/>
      <c r="J2398" s="29"/>
      <c r="K2398" s="29"/>
    </row>
    <row r="2399" spans="6:11" x14ac:dyDescent="0.3">
      <c r="F2399" s="29"/>
      <c r="G2399" s="29"/>
      <c r="H2399" s="29"/>
      <c r="I2399" s="29"/>
      <c r="J2399" s="29"/>
      <c r="K2399" s="29"/>
    </row>
    <row r="2400" spans="6:11" x14ac:dyDescent="0.3">
      <c r="F2400" s="29"/>
      <c r="G2400" s="29"/>
      <c r="H2400" s="29"/>
      <c r="I2400" s="29"/>
      <c r="J2400" s="29"/>
      <c r="K2400" s="29"/>
    </row>
    <row r="2401" spans="6:11" x14ac:dyDescent="0.3">
      <c r="F2401" s="29"/>
      <c r="G2401" s="29"/>
      <c r="H2401" s="29"/>
      <c r="I2401" s="29"/>
      <c r="J2401" s="29"/>
      <c r="K2401" s="29"/>
    </row>
    <row r="2402" spans="6:11" x14ac:dyDescent="0.3">
      <c r="F2402" s="29"/>
      <c r="G2402" s="29"/>
      <c r="H2402" s="29"/>
      <c r="I2402" s="29"/>
      <c r="J2402" s="29"/>
      <c r="K2402" s="29"/>
    </row>
    <row r="2403" spans="6:11" x14ac:dyDescent="0.3">
      <c r="F2403" s="29"/>
      <c r="G2403" s="29"/>
      <c r="H2403" s="29"/>
      <c r="I2403" s="29"/>
      <c r="J2403" s="29"/>
      <c r="K2403" s="29"/>
    </row>
    <row r="2404" spans="6:11" x14ac:dyDescent="0.3">
      <c r="F2404" s="29"/>
      <c r="G2404" s="29"/>
      <c r="H2404" s="29"/>
      <c r="I2404" s="29"/>
      <c r="J2404" s="29"/>
      <c r="K2404" s="29"/>
    </row>
    <row r="2405" spans="6:11" x14ac:dyDescent="0.3">
      <c r="F2405" s="29"/>
      <c r="G2405" s="29"/>
      <c r="H2405" s="29"/>
      <c r="I2405" s="29"/>
      <c r="J2405" s="29"/>
      <c r="K2405" s="29"/>
    </row>
    <row r="2406" spans="6:11" x14ac:dyDescent="0.3">
      <c r="F2406" s="29"/>
      <c r="G2406" s="29"/>
      <c r="H2406" s="29"/>
      <c r="I2406" s="29"/>
      <c r="J2406" s="29"/>
      <c r="K2406" s="29"/>
    </row>
    <row r="2407" spans="6:11" x14ac:dyDescent="0.3">
      <c r="F2407" s="29"/>
      <c r="G2407" s="29"/>
      <c r="H2407" s="29"/>
      <c r="I2407" s="29"/>
      <c r="J2407" s="29"/>
      <c r="K2407" s="29"/>
    </row>
    <row r="2408" spans="6:11" x14ac:dyDescent="0.3">
      <c r="F2408" s="29"/>
      <c r="G2408" s="29"/>
      <c r="H2408" s="29"/>
      <c r="I2408" s="29"/>
      <c r="J2408" s="29"/>
      <c r="K2408" s="29"/>
    </row>
    <row r="2409" spans="6:11" x14ac:dyDescent="0.3">
      <c r="F2409" s="29"/>
      <c r="G2409" s="29"/>
      <c r="H2409" s="29"/>
      <c r="I2409" s="29"/>
      <c r="J2409" s="29"/>
      <c r="K2409" s="29"/>
    </row>
    <row r="2410" spans="6:11" x14ac:dyDescent="0.3">
      <c r="F2410" s="29"/>
      <c r="G2410" s="29"/>
      <c r="H2410" s="29"/>
      <c r="I2410" s="29"/>
      <c r="J2410" s="29"/>
      <c r="K2410" s="29"/>
    </row>
    <row r="2411" spans="6:11" x14ac:dyDescent="0.3">
      <c r="F2411" s="29"/>
      <c r="G2411" s="29"/>
      <c r="H2411" s="29"/>
      <c r="I2411" s="29"/>
      <c r="J2411" s="29"/>
      <c r="K2411" s="29"/>
    </row>
    <row r="2412" spans="6:11" x14ac:dyDescent="0.3">
      <c r="F2412" s="29"/>
      <c r="G2412" s="29"/>
      <c r="H2412" s="29"/>
      <c r="I2412" s="29"/>
      <c r="J2412" s="29"/>
      <c r="K2412" s="29"/>
    </row>
    <row r="2413" spans="6:11" x14ac:dyDescent="0.3">
      <c r="F2413" s="29"/>
      <c r="G2413" s="29"/>
      <c r="H2413" s="29"/>
      <c r="I2413" s="29"/>
      <c r="J2413" s="29"/>
      <c r="K2413" s="29"/>
    </row>
    <row r="2414" spans="6:11" x14ac:dyDescent="0.3">
      <c r="F2414" s="29"/>
      <c r="G2414" s="29"/>
      <c r="H2414" s="29"/>
      <c r="I2414" s="29"/>
      <c r="J2414" s="29"/>
      <c r="K2414" s="29"/>
    </row>
    <row r="2415" spans="6:11" x14ac:dyDescent="0.3">
      <c r="F2415" s="29"/>
      <c r="G2415" s="29"/>
      <c r="H2415" s="29"/>
      <c r="I2415" s="29"/>
      <c r="J2415" s="29"/>
      <c r="K2415" s="29"/>
    </row>
    <row r="2416" spans="6:11" x14ac:dyDescent="0.3">
      <c r="F2416" s="29"/>
      <c r="G2416" s="29"/>
      <c r="H2416" s="29"/>
      <c r="I2416" s="29"/>
      <c r="J2416" s="29"/>
      <c r="K2416" s="29"/>
    </row>
    <row r="2417" spans="6:11" x14ac:dyDescent="0.3">
      <c r="F2417" s="29"/>
      <c r="G2417" s="29"/>
      <c r="H2417" s="29"/>
      <c r="I2417" s="29"/>
      <c r="J2417" s="29"/>
      <c r="K2417" s="29"/>
    </row>
    <row r="2418" spans="6:11" x14ac:dyDescent="0.3">
      <c r="F2418" s="29"/>
      <c r="G2418" s="29"/>
      <c r="H2418" s="29"/>
      <c r="I2418" s="29"/>
      <c r="J2418" s="29"/>
      <c r="K2418" s="29"/>
    </row>
    <row r="2419" spans="6:11" x14ac:dyDescent="0.3">
      <c r="F2419" s="29"/>
      <c r="G2419" s="29"/>
      <c r="H2419" s="29"/>
      <c r="I2419" s="29"/>
      <c r="J2419" s="29"/>
      <c r="K2419" s="29"/>
    </row>
    <row r="2420" spans="6:11" x14ac:dyDescent="0.3">
      <c r="F2420" s="29"/>
      <c r="G2420" s="29"/>
      <c r="H2420" s="29"/>
      <c r="I2420" s="29"/>
      <c r="J2420" s="29"/>
      <c r="K2420" s="29"/>
    </row>
    <row r="2421" spans="6:11" x14ac:dyDescent="0.3">
      <c r="F2421" s="29"/>
      <c r="G2421" s="29"/>
      <c r="H2421" s="29"/>
      <c r="I2421" s="29"/>
      <c r="J2421" s="29"/>
      <c r="K2421" s="29"/>
    </row>
    <row r="2422" spans="6:11" x14ac:dyDescent="0.3">
      <c r="F2422" s="29"/>
      <c r="G2422" s="29"/>
      <c r="H2422" s="29"/>
      <c r="I2422" s="29"/>
      <c r="J2422" s="29"/>
      <c r="K2422" s="29"/>
    </row>
    <row r="2423" spans="6:11" x14ac:dyDescent="0.3">
      <c r="F2423" s="29"/>
      <c r="G2423" s="29"/>
      <c r="H2423" s="29"/>
      <c r="I2423" s="29"/>
      <c r="J2423" s="29"/>
      <c r="K2423" s="29"/>
    </row>
    <row r="2424" spans="6:11" x14ac:dyDescent="0.3">
      <c r="F2424" s="29"/>
      <c r="G2424" s="29"/>
      <c r="H2424" s="29"/>
      <c r="I2424" s="29"/>
      <c r="J2424" s="29"/>
      <c r="K2424" s="29"/>
    </row>
    <row r="2425" spans="6:11" x14ac:dyDescent="0.3">
      <c r="F2425" s="29"/>
      <c r="G2425" s="29"/>
      <c r="H2425" s="29"/>
      <c r="I2425" s="29"/>
      <c r="J2425" s="29"/>
      <c r="K2425" s="29"/>
    </row>
    <row r="2426" spans="6:11" x14ac:dyDescent="0.3">
      <c r="F2426" s="29"/>
      <c r="G2426" s="29"/>
      <c r="H2426" s="29"/>
      <c r="I2426" s="29"/>
      <c r="J2426" s="29"/>
      <c r="K2426" s="29"/>
    </row>
    <row r="2427" spans="6:11" x14ac:dyDescent="0.3">
      <c r="F2427" s="29"/>
      <c r="G2427" s="29"/>
      <c r="H2427" s="29"/>
      <c r="I2427" s="29"/>
      <c r="J2427" s="29"/>
      <c r="K2427" s="29"/>
    </row>
    <row r="2428" spans="6:11" x14ac:dyDescent="0.3">
      <c r="F2428" s="29"/>
      <c r="G2428" s="29"/>
      <c r="H2428" s="29"/>
      <c r="I2428" s="29"/>
      <c r="J2428" s="29"/>
      <c r="K2428" s="29"/>
    </row>
    <row r="2429" spans="6:11" x14ac:dyDescent="0.3">
      <c r="F2429" s="29"/>
      <c r="G2429" s="29"/>
      <c r="H2429" s="29"/>
      <c r="I2429" s="29"/>
      <c r="J2429" s="29"/>
      <c r="K2429" s="29"/>
    </row>
    <row r="2430" spans="6:11" x14ac:dyDescent="0.3">
      <c r="F2430" s="29"/>
      <c r="G2430" s="29"/>
      <c r="H2430" s="29"/>
      <c r="I2430" s="29"/>
      <c r="J2430" s="29"/>
      <c r="K2430" s="29"/>
    </row>
    <row r="2431" spans="6:11" x14ac:dyDescent="0.3">
      <c r="F2431" s="29"/>
      <c r="G2431" s="29"/>
      <c r="H2431" s="29"/>
      <c r="I2431" s="29"/>
      <c r="J2431" s="29"/>
      <c r="K2431" s="29"/>
    </row>
    <row r="2432" spans="6:11" x14ac:dyDescent="0.3">
      <c r="F2432" s="29"/>
      <c r="G2432" s="29"/>
      <c r="H2432" s="29"/>
      <c r="I2432" s="29"/>
      <c r="J2432" s="29"/>
      <c r="K2432" s="29"/>
    </row>
    <row r="2433" spans="6:11" x14ac:dyDescent="0.3">
      <c r="F2433" s="29"/>
      <c r="G2433" s="29"/>
      <c r="H2433" s="29"/>
      <c r="I2433" s="29"/>
      <c r="J2433" s="29"/>
      <c r="K2433" s="29"/>
    </row>
    <row r="2434" spans="6:11" x14ac:dyDescent="0.3">
      <c r="F2434" s="29"/>
      <c r="G2434" s="29"/>
      <c r="H2434" s="29"/>
      <c r="I2434" s="29"/>
      <c r="J2434" s="29"/>
      <c r="K2434" s="29"/>
    </row>
    <row r="2435" spans="6:11" x14ac:dyDescent="0.3">
      <c r="F2435" s="29"/>
      <c r="G2435" s="29"/>
      <c r="H2435" s="29"/>
      <c r="I2435" s="29"/>
      <c r="J2435" s="29"/>
      <c r="K2435" s="29"/>
    </row>
    <row r="2436" spans="6:11" x14ac:dyDescent="0.3">
      <c r="F2436" s="29"/>
      <c r="G2436" s="29"/>
      <c r="H2436" s="29"/>
      <c r="I2436" s="29"/>
      <c r="J2436" s="29"/>
      <c r="K2436" s="29"/>
    </row>
    <row r="2437" spans="6:11" x14ac:dyDescent="0.3">
      <c r="F2437" s="29"/>
      <c r="G2437" s="29"/>
      <c r="H2437" s="29"/>
      <c r="I2437" s="29"/>
      <c r="J2437" s="29"/>
      <c r="K2437" s="29"/>
    </row>
    <row r="2438" spans="6:11" x14ac:dyDescent="0.3">
      <c r="F2438" s="29"/>
      <c r="G2438" s="29"/>
      <c r="H2438" s="29"/>
      <c r="I2438" s="29"/>
      <c r="J2438" s="29"/>
      <c r="K2438" s="29"/>
    </row>
    <row r="2439" spans="6:11" x14ac:dyDescent="0.3">
      <c r="F2439" s="29"/>
      <c r="G2439" s="29"/>
      <c r="H2439" s="29"/>
      <c r="I2439" s="29"/>
      <c r="J2439" s="29"/>
      <c r="K2439" s="29"/>
    </row>
    <row r="2440" spans="6:11" x14ac:dyDescent="0.3">
      <c r="F2440" s="29"/>
      <c r="G2440" s="29"/>
      <c r="H2440" s="29"/>
      <c r="I2440" s="29"/>
      <c r="J2440" s="29"/>
      <c r="K2440" s="29"/>
    </row>
    <row r="2441" spans="6:11" x14ac:dyDescent="0.3">
      <c r="F2441" s="29"/>
      <c r="G2441" s="29"/>
      <c r="H2441" s="29"/>
      <c r="I2441" s="29"/>
      <c r="J2441" s="29"/>
      <c r="K2441" s="29"/>
    </row>
    <row r="2442" spans="6:11" x14ac:dyDescent="0.3">
      <c r="F2442" s="29"/>
      <c r="G2442" s="29"/>
      <c r="H2442" s="29"/>
      <c r="I2442" s="29"/>
      <c r="J2442" s="29"/>
      <c r="K2442" s="29"/>
    </row>
    <row r="2443" spans="6:11" x14ac:dyDescent="0.3">
      <c r="F2443" s="29"/>
      <c r="G2443" s="29"/>
      <c r="H2443" s="29"/>
      <c r="I2443" s="29"/>
      <c r="J2443" s="29"/>
      <c r="K2443" s="29"/>
    </row>
    <row r="2444" spans="6:11" x14ac:dyDescent="0.3">
      <c r="F2444" s="29"/>
      <c r="G2444" s="29"/>
      <c r="H2444" s="29"/>
      <c r="I2444" s="29"/>
      <c r="J2444" s="29"/>
      <c r="K2444" s="29"/>
    </row>
    <row r="2445" spans="6:11" x14ac:dyDescent="0.3">
      <c r="F2445" s="29"/>
      <c r="G2445" s="29"/>
      <c r="H2445" s="29"/>
      <c r="I2445" s="29"/>
      <c r="J2445" s="29"/>
      <c r="K2445" s="29"/>
    </row>
    <row r="2446" spans="6:11" x14ac:dyDescent="0.3">
      <c r="F2446" s="29"/>
      <c r="G2446" s="29"/>
      <c r="H2446" s="29"/>
      <c r="I2446" s="29"/>
      <c r="J2446" s="29"/>
      <c r="K2446" s="29"/>
    </row>
    <row r="2447" spans="6:11" x14ac:dyDescent="0.3">
      <c r="F2447" s="29"/>
      <c r="G2447" s="29"/>
      <c r="H2447" s="29"/>
      <c r="I2447" s="29"/>
      <c r="J2447" s="29"/>
      <c r="K2447" s="29"/>
    </row>
    <row r="2448" spans="6:11" x14ac:dyDescent="0.3">
      <c r="F2448" s="29"/>
      <c r="G2448" s="29"/>
      <c r="H2448" s="29"/>
      <c r="I2448" s="29"/>
      <c r="J2448" s="29"/>
      <c r="K2448" s="29"/>
    </row>
    <row r="2449" spans="6:11" x14ac:dyDescent="0.3">
      <c r="F2449" s="29"/>
      <c r="G2449" s="29"/>
      <c r="H2449" s="29"/>
      <c r="I2449" s="29"/>
      <c r="J2449" s="29"/>
      <c r="K2449" s="29"/>
    </row>
    <row r="2450" spans="6:11" x14ac:dyDescent="0.3">
      <c r="F2450" s="29"/>
      <c r="G2450" s="29"/>
      <c r="H2450" s="29"/>
      <c r="I2450" s="29"/>
      <c r="J2450" s="29"/>
      <c r="K2450" s="29"/>
    </row>
    <row r="2451" spans="6:11" x14ac:dyDescent="0.3">
      <c r="F2451" s="29"/>
      <c r="G2451" s="29"/>
      <c r="H2451" s="29"/>
      <c r="I2451" s="29"/>
      <c r="J2451" s="29"/>
      <c r="K2451" s="29"/>
    </row>
    <row r="2452" spans="6:11" x14ac:dyDescent="0.3">
      <c r="F2452" s="29"/>
      <c r="G2452" s="29"/>
      <c r="H2452" s="29"/>
      <c r="I2452" s="29"/>
      <c r="J2452" s="29"/>
      <c r="K2452" s="29"/>
    </row>
    <row r="2453" spans="6:11" x14ac:dyDescent="0.3">
      <c r="F2453" s="29"/>
      <c r="G2453" s="29"/>
      <c r="H2453" s="29"/>
      <c r="I2453" s="29"/>
      <c r="J2453" s="29"/>
      <c r="K2453" s="29"/>
    </row>
    <row r="2454" spans="6:11" x14ac:dyDescent="0.3">
      <c r="F2454" s="29"/>
      <c r="G2454" s="29"/>
      <c r="H2454" s="29"/>
      <c r="I2454" s="29"/>
      <c r="J2454" s="29"/>
      <c r="K2454" s="29"/>
    </row>
    <row r="2455" spans="6:11" x14ac:dyDescent="0.3">
      <c r="F2455" s="29"/>
      <c r="G2455" s="29"/>
      <c r="H2455" s="29"/>
      <c r="I2455" s="29"/>
      <c r="J2455" s="29"/>
      <c r="K2455" s="29"/>
    </row>
    <row r="2456" spans="6:11" x14ac:dyDescent="0.3">
      <c r="F2456" s="29"/>
      <c r="G2456" s="29"/>
      <c r="H2456" s="29"/>
      <c r="I2456" s="29"/>
      <c r="J2456" s="29"/>
      <c r="K2456" s="29"/>
    </row>
    <row r="2457" spans="6:11" x14ac:dyDescent="0.3">
      <c r="F2457" s="29"/>
      <c r="G2457" s="29"/>
      <c r="H2457" s="29"/>
      <c r="I2457" s="29"/>
      <c r="J2457" s="29"/>
      <c r="K2457" s="29"/>
    </row>
    <row r="2458" spans="6:11" x14ac:dyDescent="0.3">
      <c r="F2458" s="29"/>
      <c r="G2458" s="29"/>
      <c r="H2458" s="29"/>
      <c r="I2458" s="29"/>
      <c r="J2458" s="29"/>
      <c r="K2458" s="29"/>
    </row>
    <row r="2459" spans="6:11" x14ac:dyDescent="0.3">
      <c r="F2459" s="29"/>
      <c r="G2459" s="29"/>
      <c r="H2459" s="29"/>
      <c r="I2459" s="29"/>
      <c r="J2459" s="29"/>
      <c r="K2459" s="29"/>
    </row>
    <row r="2460" spans="6:11" x14ac:dyDescent="0.3">
      <c r="F2460" s="29"/>
      <c r="G2460" s="29"/>
      <c r="H2460" s="29"/>
      <c r="I2460" s="29"/>
      <c r="J2460" s="29"/>
      <c r="K2460" s="29"/>
    </row>
    <row r="2461" spans="6:11" x14ac:dyDescent="0.3">
      <c r="F2461" s="29"/>
      <c r="G2461" s="29"/>
      <c r="H2461" s="29"/>
      <c r="I2461" s="29"/>
      <c r="J2461" s="29"/>
      <c r="K2461" s="29"/>
    </row>
    <row r="2462" spans="6:11" x14ac:dyDescent="0.3">
      <c r="F2462" s="29"/>
      <c r="G2462" s="29"/>
      <c r="H2462" s="29"/>
      <c r="I2462" s="29"/>
      <c r="J2462" s="29"/>
      <c r="K2462" s="29"/>
    </row>
    <row r="2463" spans="6:11" x14ac:dyDescent="0.3">
      <c r="F2463" s="29"/>
      <c r="G2463" s="29"/>
      <c r="H2463" s="29"/>
      <c r="I2463" s="29"/>
      <c r="J2463" s="29"/>
      <c r="K2463" s="29"/>
    </row>
    <row r="2464" spans="6:11" x14ac:dyDescent="0.3">
      <c r="F2464" s="29"/>
      <c r="G2464" s="29"/>
      <c r="H2464" s="29"/>
      <c r="I2464" s="29"/>
      <c r="J2464" s="29"/>
      <c r="K2464" s="29"/>
    </row>
    <row r="2465" spans="6:11" x14ac:dyDescent="0.3">
      <c r="F2465" s="29"/>
      <c r="G2465" s="29"/>
      <c r="H2465" s="29"/>
      <c r="I2465" s="29"/>
      <c r="J2465" s="29"/>
      <c r="K2465" s="29"/>
    </row>
    <row r="2466" spans="6:11" x14ac:dyDescent="0.3">
      <c r="F2466" s="29"/>
      <c r="G2466" s="29"/>
      <c r="H2466" s="29"/>
      <c r="I2466" s="29"/>
      <c r="J2466" s="29"/>
      <c r="K2466" s="29"/>
    </row>
    <row r="2467" spans="6:11" x14ac:dyDescent="0.3">
      <c r="F2467" s="29"/>
      <c r="G2467" s="29"/>
      <c r="H2467" s="29"/>
      <c r="I2467" s="29"/>
      <c r="J2467" s="29"/>
      <c r="K2467" s="29"/>
    </row>
    <row r="2468" spans="6:11" x14ac:dyDescent="0.3">
      <c r="F2468" s="29"/>
      <c r="G2468" s="29"/>
      <c r="H2468" s="29"/>
      <c r="I2468" s="29"/>
      <c r="J2468" s="29"/>
      <c r="K2468" s="29"/>
    </row>
    <row r="2469" spans="6:11" x14ac:dyDescent="0.3">
      <c r="F2469" s="29"/>
      <c r="G2469" s="29"/>
      <c r="H2469" s="29"/>
      <c r="I2469" s="29"/>
      <c r="J2469" s="29"/>
      <c r="K2469" s="29"/>
    </row>
    <row r="2470" spans="6:11" x14ac:dyDescent="0.3">
      <c r="F2470" s="29"/>
      <c r="G2470" s="29"/>
      <c r="H2470" s="29"/>
      <c r="I2470" s="29"/>
      <c r="J2470" s="29"/>
      <c r="K2470" s="29"/>
    </row>
    <row r="2471" spans="6:11" x14ac:dyDescent="0.3">
      <c r="F2471" s="29"/>
      <c r="G2471" s="29"/>
      <c r="H2471" s="29"/>
      <c r="I2471" s="29"/>
      <c r="J2471" s="29"/>
      <c r="K2471" s="29"/>
    </row>
    <row r="2472" spans="6:11" x14ac:dyDescent="0.3">
      <c r="F2472" s="29"/>
      <c r="G2472" s="29"/>
      <c r="H2472" s="29"/>
      <c r="I2472" s="29"/>
      <c r="J2472" s="29"/>
      <c r="K2472" s="29"/>
    </row>
    <row r="2473" spans="6:11" x14ac:dyDescent="0.3">
      <c r="F2473" s="29"/>
      <c r="G2473" s="29"/>
      <c r="H2473" s="29"/>
      <c r="I2473" s="29"/>
      <c r="J2473" s="29"/>
      <c r="K2473" s="29"/>
    </row>
    <row r="2474" spans="6:11" x14ac:dyDescent="0.3">
      <c r="F2474" s="29"/>
      <c r="G2474" s="29"/>
      <c r="H2474" s="29"/>
      <c r="I2474" s="29"/>
      <c r="J2474" s="29"/>
      <c r="K2474" s="29"/>
    </row>
    <row r="2475" spans="6:11" x14ac:dyDescent="0.3">
      <c r="F2475" s="29"/>
      <c r="G2475" s="29"/>
      <c r="H2475" s="29"/>
      <c r="I2475" s="29"/>
      <c r="J2475" s="29"/>
      <c r="K2475" s="29"/>
    </row>
    <row r="2476" spans="6:11" x14ac:dyDescent="0.3">
      <c r="F2476" s="29"/>
      <c r="G2476" s="29"/>
      <c r="H2476" s="29"/>
      <c r="I2476" s="29"/>
      <c r="J2476" s="29"/>
      <c r="K2476" s="29"/>
    </row>
    <row r="2477" spans="6:11" x14ac:dyDescent="0.3">
      <c r="F2477" s="29"/>
      <c r="G2477" s="29"/>
      <c r="H2477" s="29"/>
      <c r="I2477" s="29"/>
      <c r="J2477" s="29"/>
      <c r="K2477" s="29"/>
    </row>
    <row r="2478" spans="6:11" x14ac:dyDescent="0.3">
      <c r="F2478" s="29"/>
      <c r="G2478" s="29"/>
      <c r="H2478" s="29"/>
      <c r="I2478" s="29"/>
      <c r="J2478" s="29"/>
      <c r="K2478" s="29"/>
    </row>
    <row r="2479" spans="6:11" x14ac:dyDescent="0.3">
      <c r="F2479" s="29"/>
      <c r="G2479" s="29"/>
      <c r="H2479" s="29"/>
      <c r="I2479" s="29"/>
      <c r="J2479" s="29"/>
      <c r="K2479" s="29"/>
    </row>
    <row r="2480" spans="6:11" x14ac:dyDescent="0.3">
      <c r="F2480" s="29"/>
      <c r="G2480" s="29"/>
      <c r="H2480" s="29"/>
      <c r="I2480" s="29"/>
      <c r="J2480" s="29"/>
      <c r="K2480" s="29"/>
    </row>
    <row r="2481" spans="6:11" x14ac:dyDescent="0.3">
      <c r="F2481" s="29"/>
      <c r="G2481" s="29"/>
      <c r="H2481" s="29"/>
      <c r="I2481" s="29"/>
      <c r="J2481" s="29"/>
      <c r="K2481" s="29"/>
    </row>
    <row r="2482" spans="6:11" x14ac:dyDescent="0.3">
      <c r="F2482" s="29"/>
      <c r="G2482" s="29"/>
      <c r="H2482" s="29"/>
      <c r="I2482" s="29"/>
      <c r="J2482" s="29"/>
      <c r="K2482" s="29"/>
    </row>
    <row r="2483" spans="6:11" x14ac:dyDescent="0.3">
      <c r="F2483" s="29"/>
      <c r="G2483" s="29"/>
      <c r="H2483" s="29"/>
      <c r="I2483" s="29"/>
      <c r="J2483" s="29"/>
      <c r="K2483" s="29"/>
    </row>
    <row r="2484" spans="6:11" x14ac:dyDescent="0.3">
      <c r="F2484" s="29"/>
      <c r="G2484" s="29"/>
      <c r="H2484" s="29"/>
      <c r="I2484" s="29"/>
      <c r="J2484" s="29"/>
      <c r="K2484" s="29"/>
    </row>
    <row r="2485" spans="6:11" x14ac:dyDescent="0.3">
      <c r="F2485" s="29"/>
      <c r="G2485" s="29"/>
      <c r="H2485" s="29"/>
      <c r="I2485" s="29"/>
      <c r="J2485" s="29"/>
      <c r="K2485" s="29"/>
    </row>
    <row r="2486" spans="6:11" x14ac:dyDescent="0.3">
      <c r="F2486" s="29"/>
      <c r="G2486" s="29"/>
      <c r="H2486" s="29"/>
      <c r="I2486" s="29"/>
      <c r="J2486" s="29"/>
      <c r="K2486" s="29"/>
    </row>
    <row r="2487" spans="6:11" x14ac:dyDescent="0.3">
      <c r="F2487" s="29"/>
      <c r="G2487" s="29"/>
      <c r="H2487" s="29"/>
      <c r="I2487" s="29"/>
      <c r="J2487" s="29"/>
      <c r="K2487" s="29"/>
    </row>
    <row r="2488" spans="6:11" x14ac:dyDescent="0.3">
      <c r="F2488" s="29"/>
      <c r="G2488" s="29"/>
      <c r="H2488" s="29"/>
      <c r="I2488" s="29"/>
      <c r="J2488" s="29"/>
      <c r="K2488" s="29"/>
    </row>
    <row r="2489" spans="6:11" x14ac:dyDescent="0.3">
      <c r="F2489" s="29"/>
      <c r="G2489" s="29"/>
      <c r="H2489" s="29"/>
      <c r="I2489" s="29"/>
      <c r="J2489" s="29"/>
      <c r="K2489" s="29"/>
    </row>
    <row r="2490" spans="6:11" x14ac:dyDescent="0.3">
      <c r="F2490" s="29"/>
      <c r="G2490" s="29"/>
      <c r="H2490" s="29"/>
      <c r="I2490" s="29"/>
      <c r="J2490" s="29"/>
      <c r="K2490" s="29"/>
    </row>
    <row r="2491" spans="6:11" x14ac:dyDescent="0.3">
      <c r="F2491" s="29"/>
      <c r="G2491" s="29"/>
      <c r="H2491" s="29"/>
      <c r="I2491" s="29"/>
      <c r="J2491" s="29"/>
      <c r="K2491" s="29"/>
    </row>
    <row r="2492" spans="6:11" x14ac:dyDescent="0.3">
      <c r="F2492" s="29"/>
      <c r="G2492" s="29"/>
      <c r="H2492" s="29"/>
      <c r="I2492" s="29"/>
      <c r="J2492" s="29"/>
      <c r="K2492" s="29"/>
    </row>
    <row r="2493" spans="6:11" x14ac:dyDescent="0.3">
      <c r="F2493" s="29"/>
      <c r="G2493" s="29"/>
      <c r="H2493" s="29"/>
      <c r="I2493" s="29"/>
      <c r="J2493" s="29"/>
      <c r="K2493" s="29"/>
    </row>
    <row r="2494" spans="6:11" x14ac:dyDescent="0.3">
      <c r="F2494" s="29"/>
      <c r="G2494" s="29"/>
      <c r="H2494" s="29"/>
      <c r="I2494" s="29"/>
      <c r="J2494" s="29"/>
      <c r="K2494" s="29"/>
    </row>
    <row r="2495" spans="6:11" x14ac:dyDescent="0.3">
      <c r="F2495" s="29"/>
      <c r="G2495" s="29"/>
      <c r="H2495" s="29"/>
      <c r="I2495" s="29"/>
      <c r="J2495" s="29"/>
      <c r="K2495" s="29"/>
    </row>
    <row r="2496" spans="6:11" x14ac:dyDescent="0.3">
      <c r="F2496" s="29"/>
      <c r="G2496" s="29"/>
      <c r="H2496" s="29"/>
      <c r="I2496" s="29"/>
      <c r="J2496" s="29"/>
      <c r="K2496" s="29"/>
    </row>
    <row r="2497" spans="6:11" x14ac:dyDescent="0.3">
      <c r="F2497" s="29"/>
      <c r="G2497" s="29"/>
      <c r="H2497" s="29"/>
      <c r="I2497" s="29"/>
      <c r="J2497" s="29"/>
      <c r="K2497" s="29"/>
    </row>
    <row r="2498" spans="6:11" x14ac:dyDescent="0.3">
      <c r="F2498" s="29"/>
      <c r="G2498" s="29"/>
      <c r="H2498" s="29"/>
      <c r="I2498" s="29"/>
      <c r="J2498" s="29"/>
      <c r="K2498" s="29"/>
    </row>
    <row r="2499" spans="6:11" x14ac:dyDescent="0.3">
      <c r="F2499" s="29"/>
      <c r="G2499" s="29"/>
      <c r="H2499" s="29"/>
      <c r="I2499" s="29"/>
      <c r="J2499" s="29"/>
      <c r="K2499" s="29"/>
    </row>
    <row r="2500" spans="6:11" x14ac:dyDescent="0.3">
      <c r="F2500" s="29"/>
      <c r="G2500" s="29"/>
      <c r="H2500" s="29"/>
      <c r="I2500" s="29"/>
      <c r="J2500" s="29"/>
      <c r="K2500" s="29"/>
    </row>
    <row r="2501" spans="6:11" x14ac:dyDescent="0.3">
      <c r="F2501" s="29"/>
      <c r="G2501" s="29"/>
      <c r="H2501" s="29"/>
      <c r="I2501" s="29"/>
      <c r="J2501" s="29"/>
      <c r="K2501" s="29"/>
    </row>
    <row r="2502" spans="6:11" x14ac:dyDescent="0.3">
      <c r="F2502" s="29"/>
      <c r="G2502" s="29"/>
      <c r="H2502" s="29"/>
      <c r="I2502" s="29"/>
      <c r="J2502" s="29"/>
      <c r="K2502" s="29"/>
    </row>
    <row r="2503" spans="6:11" x14ac:dyDescent="0.3">
      <c r="F2503" s="29"/>
      <c r="G2503" s="29"/>
      <c r="H2503" s="29"/>
      <c r="I2503" s="29"/>
      <c r="J2503" s="29"/>
      <c r="K2503" s="29"/>
    </row>
    <row r="2504" spans="6:11" x14ac:dyDescent="0.3">
      <c r="F2504" s="29"/>
      <c r="G2504" s="29"/>
      <c r="H2504" s="29"/>
      <c r="I2504" s="29"/>
      <c r="J2504" s="29"/>
      <c r="K2504" s="29"/>
    </row>
    <row r="2505" spans="6:11" x14ac:dyDescent="0.3">
      <c r="F2505" s="29"/>
      <c r="G2505" s="29"/>
      <c r="H2505" s="29"/>
      <c r="I2505" s="29"/>
      <c r="J2505" s="29"/>
      <c r="K2505" s="29"/>
    </row>
    <row r="2506" spans="6:11" x14ac:dyDescent="0.3">
      <c r="F2506" s="29"/>
      <c r="G2506" s="29"/>
      <c r="H2506" s="29"/>
      <c r="I2506" s="29"/>
      <c r="J2506" s="29"/>
      <c r="K2506" s="29"/>
    </row>
    <row r="2507" spans="6:11" x14ac:dyDescent="0.3">
      <c r="F2507" s="29"/>
      <c r="G2507" s="29"/>
      <c r="H2507" s="29"/>
      <c r="I2507" s="29"/>
      <c r="J2507" s="29"/>
      <c r="K2507" s="29"/>
    </row>
    <row r="2508" spans="6:11" x14ac:dyDescent="0.3">
      <c r="F2508" s="29"/>
      <c r="G2508" s="29"/>
      <c r="H2508" s="29"/>
      <c r="I2508" s="29"/>
      <c r="J2508" s="29"/>
      <c r="K2508" s="29"/>
    </row>
    <row r="2509" spans="6:11" x14ac:dyDescent="0.3">
      <c r="F2509" s="29"/>
      <c r="G2509" s="29"/>
      <c r="H2509" s="29"/>
      <c r="I2509" s="29"/>
      <c r="J2509" s="29"/>
      <c r="K2509" s="29"/>
    </row>
    <row r="2510" spans="6:11" x14ac:dyDescent="0.3">
      <c r="F2510" s="29"/>
      <c r="G2510" s="29"/>
      <c r="H2510" s="29"/>
      <c r="I2510" s="29"/>
      <c r="J2510" s="29"/>
      <c r="K2510" s="29"/>
    </row>
    <row r="2511" spans="6:11" x14ac:dyDescent="0.3">
      <c r="F2511" s="29"/>
      <c r="G2511" s="29"/>
      <c r="H2511" s="29"/>
      <c r="I2511" s="29"/>
      <c r="J2511" s="29"/>
      <c r="K2511" s="29"/>
    </row>
    <row r="2512" spans="6:11" x14ac:dyDescent="0.3">
      <c r="F2512" s="29"/>
      <c r="G2512" s="29"/>
      <c r="H2512" s="29"/>
      <c r="I2512" s="29"/>
      <c r="J2512" s="29"/>
      <c r="K2512" s="29"/>
    </row>
    <row r="2513" spans="6:11" x14ac:dyDescent="0.3">
      <c r="F2513" s="29"/>
      <c r="G2513" s="29"/>
      <c r="H2513" s="29"/>
      <c r="I2513" s="29"/>
      <c r="J2513" s="29"/>
      <c r="K2513" s="29"/>
    </row>
    <row r="2514" spans="6:11" x14ac:dyDescent="0.3">
      <c r="F2514" s="29"/>
      <c r="G2514" s="29"/>
      <c r="H2514" s="29"/>
      <c r="I2514" s="29"/>
      <c r="J2514" s="29"/>
      <c r="K2514" s="29"/>
    </row>
    <row r="2515" spans="6:11" x14ac:dyDescent="0.3">
      <c r="F2515" s="29"/>
      <c r="G2515" s="29"/>
      <c r="H2515" s="29"/>
      <c r="I2515" s="29"/>
      <c r="J2515" s="29"/>
      <c r="K2515" s="29"/>
    </row>
    <row r="2516" spans="6:11" x14ac:dyDescent="0.3">
      <c r="F2516" s="29"/>
      <c r="G2516" s="29"/>
      <c r="H2516" s="29"/>
      <c r="I2516" s="29"/>
      <c r="J2516" s="29"/>
      <c r="K2516" s="29"/>
    </row>
    <row r="2517" spans="6:11" x14ac:dyDescent="0.3">
      <c r="F2517" s="29"/>
      <c r="G2517" s="29"/>
      <c r="H2517" s="29"/>
      <c r="I2517" s="29"/>
      <c r="J2517" s="29"/>
      <c r="K2517" s="29"/>
    </row>
    <row r="2518" spans="6:11" x14ac:dyDescent="0.3">
      <c r="F2518" s="29"/>
      <c r="G2518" s="29"/>
      <c r="H2518" s="29"/>
      <c r="I2518" s="29"/>
      <c r="J2518" s="29"/>
      <c r="K2518" s="29"/>
    </row>
    <row r="2519" spans="6:11" x14ac:dyDescent="0.3">
      <c r="F2519" s="29"/>
      <c r="G2519" s="29"/>
      <c r="H2519" s="29"/>
      <c r="I2519" s="29"/>
      <c r="J2519" s="29"/>
      <c r="K2519" s="29"/>
    </row>
    <row r="2520" spans="6:11" x14ac:dyDescent="0.3">
      <c r="F2520" s="29"/>
      <c r="G2520" s="29"/>
      <c r="H2520" s="29"/>
      <c r="I2520" s="29"/>
      <c r="J2520" s="29"/>
      <c r="K2520" s="29"/>
    </row>
    <row r="2521" spans="6:11" x14ac:dyDescent="0.3">
      <c r="F2521" s="29"/>
      <c r="G2521" s="29"/>
      <c r="H2521" s="29"/>
      <c r="I2521" s="29"/>
      <c r="J2521" s="29"/>
      <c r="K2521" s="29"/>
    </row>
    <row r="2522" spans="6:11" x14ac:dyDescent="0.3">
      <c r="F2522" s="29"/>
      <c r="G2522" s="29"/>
      <c r="H2522" s="29"/>
      <c r="I2522" s="29"/>
      <c r="J2522" s="29"/>
      <c r="K2522" s="29"/>
    </row>
    <row r="2523" spans="6:11" x14ac:dyDescent="0.3">
      <c r="F2523" s="29"/>
      <c r="G2523" s="29"/>
      <c r="H2523" s="29"/>
      <c r="I2523" s="29"/>
      <c r="J2523" s="29"/>
      <c r="K2523" s="29"/>
    </row>
    <row r="2524" spans="6:11" x14ac:dyDescent="0.3">
      <c r="F2524" s="29"/>
      <c r="G2524" s="29"/>
      <c r="H2524" s="29"/>
      <c r="I2524" s="29"/>
      <c r="J2524" s="29"/>
      <c r="K2524" s="29"/>
    </row>
    <row r="2525" spans="6:11" x14ac:dyDescent="0.3">
      <c r="F2525" s="29"/>
      <c r="G2525" s="29"/>
      <c r="H2525" s="29"/>
      <c r="I2525" s="29"/>
      <c r="J2525" s="29"/>
      <c r="K2525" s="29"/>
    </row>
    <row r="2526" spans="6:11" x14ac:dyDescent="0.3">
      <c r="F2526" s="29"/>
      <c r="G2526" s="29"/>
      <c r="H2526" s="29"/>
      <c r="I2526" s="29"/>
      <c r="J2526" s="29"/>
      <c r="K2526" s="29"/>
    </row>
    <row r="2527" spans="6:11" x14ac:dyDescent="0.3">
      <c r="F2527" s="29"/>
      <c r="G2527" s="29"/>
      <c r="H2527" s="29"/>
      <c r="I2527" s="29"/>
      <c r="J2527" s="29"/>
      <c r="K2527" s="29"/>
    </row>
    <row r="2528" spans="6:11" x14ac:dyDescent="0.3">
      <c r="F2528" s="29"/>
      <c r="G2528" s="29"/>
      <c r="H2528" s="29"/>
      <c r="I2528" s="29"/>
      <c r="J2528" s="29"/>
      <c r="K2528" s="29"/>
    </row>
    <row r="2529" spans="6:11" x14ac:dyDescent="0.3">
      <c r="F2529" s="29"/>
      <c r="G2529" s="29"/>
      <c r="H2529" s="29"/>
      <c r="I2529" s="29"/>
      <c r="J2529" s="29"/>
      <c r="K2529" s="29"/>
    </row>
    <row r="2530" spans="6:11" x14ac:dyDescent="0.3">
      <c r="F2530" s="29"/>
      <c r="G2530" s="29"/>
      <c r="H2530" s="29"/>
      <c r="I2530" s="29"/>
      <c r="J2530" s="29"/>
      <c r="K2530" s="29"/>
    </row>
    <row r="2531" spans="6:11" x14ac:dyDescent="0.3">
      <c r="F2531" s="29"/>
      <c r="G2531" s="29"/>
      <c r="H2531" s="29"/>
      <c r="I2531" s="29"/>
      <c r="J2531" s="29"/>
      <c r="K2531" s="29"/>
    </row>
    <row r="2532" spans="6:11" x14ac:dyDescent="0.3">
      <c r="F2532" s="29"/>
      <c r="G2532" s="29"/>
      <c r="H2532" s="29"/>
      <c r="I2532" s="29"/>
      <c r="J2532" s="29"/>
      <c r="K2532" s="29"/>
    </row>
    <row r="2533" spans="6:11" x14ac:dyDescent="0.3">
      <c r="F2533" s="29"/>
      <c r="G2533" s="29"/>
      <c r="H2533" s="29"/>
      <c r="I2533" s="29"/>
      <c r="J2533" s="29"/>
      <c r="K2533" s="29"/>
    </row>
    <row r="2534" spans="6:11" x14ac:dyDescent="0.3">
      <c r="F2534" s="29"/>
      <c r="G2534" s="29"/>
      <c r="H2534" s="29"/>
      <c r="I2534" s="29"/>
      <c r="J2534" s="29"/>
      <c r="K2534" s="29"/>
    </row>
    <row r="2535" spans="6:11" x14ac:dyDescent="0.3">
      <c r="F2535" s="29"/>
      <c r="G2535" s="29"/>
      <c r="H2535" s="29"/>
      <c r="I2535" s="29"/>
      <c r="J2535" s="29"/>
      <c r="K2535" s="29"/>
    </row>
    <row r="2536" spans="6:11" x14ac:dyDescent="0.3">
      <c r="F2536" s="29"/>
      <c r="G2536" s="29"/>
      <c r="H2536" s="29"/>
      <c r="I2536" s="29"/>
      <c r="J2536" s="29"/>
      <c r="K2536" s="29"/>
    </row>
    <row r="2537" spans="6:11" x14ac:dyDescent="0.3">
      <c r="F2537" s="29"/>
      <c r="G2537" s="29"/>
      <c r="H2537" s="29"/>
      <c r="I2537" s="29"/>
      <c r="J2537" s="29"/>
      <c r="K2537" s="29"/>
    </row>
    <row r="2538" spans="6:11" x14ac:dyDescent="0.3">
      <c r="F2538" s="29"/>
      <c r="G2538" s="29"/>
      <c r="H2538" s="29"/>
      <c r="I2538" s="29"/>
      <c r="J2538" s="29"/>
      <c r="K2538" s="29"/>
    </row>
    <row r="2539" spans="6:11" x14ac:dyDescent="0.3">
      <c r="F2539" s="29"/>
      <c r="G2539" s="29"/>
      <c r="H2539" s="29"/>
      <c r="I2539" s="29"/>
      <c r="J2539" s="29"/>
      <c r="K2539" s="29"/>
    </row>
    <row r="2540" spans="6:11" x14ac:dyDescent="0.3">
      <c r="F2540" s="29"/>
      <c r="G2540" s="29"/>
      <c r="H2540" s="29"/>
      <c r="I2540" s="29"/>
      <c r="J2540" s="29"/>
      <c r="K2540" s="29"/>
    </row>
    <row r="2541" spans="6:11" x14ac:dyDescent="0.3">
      <c r="F2541" s="29"/>
      <c r="G2541" s="29"/>
      <c r="H2541" s="29"/>
      <c r="I2541" s="29"/>
      <c r="J2541" s="29"/>
      <c r="K2541" s="29"/>
    </row>
    <row r="2542" spans="6:11" x14ac:dyDescent="0.3">
      <c r="F2542" s="29"/>
      <c r="G2542" s="29"/>
      <c r="H2542" s="29"/>
      <c r="I2542" s="29"/>
      <c r="J2542" s="29"/>
      <c r="K2542" s="29"/>
    </row>
    <row r="2543" spans="6:11" x14ac:dyDescent="0.3">
      <c r="F2543" s="29"/>
      <c r="G2543" s="29"/>
      <c r="H2543" s="29"/>
      <c r="I2543" s="29"/>
      <c r="J2543" s="29"/>
      <c r="K2543" s="29"/>
    </row>
    <row r="2544" spans="6:11" x14ac:dyDescent="0.3">
      <c r="F2544" s="29"/>
      <c r="G2544" s="29"/>
      <c r="H2544" s="29"/>
      <c r="I2544" s="29"/>
      <c r="J2544" s="29"/>
      <c r="K2544" s="29"/>
    </row>
    <row r="2545" spans="6:11" x14ac:dyDescent="0.3">
      <c r="F2545" s="29"/>
      <c r="G2545" s="29"/>
      <c r="H2545" s="29"/>
      <c r="I2545" s="29"/>
      <c r="J2545" s="29"/>
      <c r="K2545" s="29"/>
    </row>
    <row r="2546" spans="6:11" x14ac:dyDescent="0.3">
      <c r="F2546" s="29"/>
      <c r="G2546" s="29"/>
      <c r="H2546" s="29"/>
      <c r="I2546" s="29"/>
      <c r="J2546" s="29"/>
      <c r="K2546" s="29"/>
    </row>
    <row r="2547" spans="6:11" x14ac:dyDescent="0.3">
      <c r="F2547" s="29"/>
      <c r="G2547" s="29"/>
      <c r="H2547" s="29"/>
      <c r="I2547" s="29"/>
      <c r="J2547" s="29"/>
      <c r="K2547" s="29"/>
    </row>
    <row r="2548" spans="6:11" x14ac:dyDescent="0.3">
      <c r="F2548" s="29"/>
      <c r="G2548" s="29"/>
      <c r="H2548" s="29"/>
      <c r="I2548" s="29"/>
      <c r="J2548" s="29"/>
      <c r="K2548" s="29"/>
    </row>
    <row r="2549" spans="6:11" x14ac:dyDescent="0.3">
      <c r="F2549" s="29"/>
      <c r="G2549" s="29"/>
      <c r="H2549" s="29"/>
      <c r="I2549" s="29"/>
      <c r="J2549" s="29"/>
      <c r="K2549" s="29"/>
    </row>
    <row r="2550" spans="6:11" x14ac:dyDescent="0.3">
      <c r="F2550" s="29"/>
      <c r="G2550" s="29"/>
      <c r="H2550" s="29"/>
      <c r="I2550" s="29"/>
      <c r="J2550" s="29"/>
      <c r="K2550" s="29"/>
    </row>
    <row r="2551" spans="6:11" x14ac:dyDescent="0.3">
      <c r="F2551" s="29"/>
      <c r="G2551" s="29"/>
      <c r="H2551" s="29"/>
      <c r="I2551" s="29"/>
      <c r="J2551" s="29"/>
      <c r="K2551" s="29"/>
    </row>
    <row r="2552" spans="6:11" x14ac:dyDescent="0.3">
      <c r="F2552" s="29"/>
      <c r="G2552" s="29"/>
      <c r="H2552" s="29"/>
      <c r="I2552" s="29"/>
      <c r="J2552" s="29"/>
      <c r="K2552" s="29"/>
    </row>
    <row r="2553" spans="6:11" x14ac:dyDescent="0.3">
      <c r="F2553" s="29"/>
      <c r="G2553" s="29"/>
      <c r="H2553" s="29"/>
      <c r="I2553" s="29"/>
      <c r="J2553" s="29"/>
      <c r="K2553" s="29"/>
    </row>
    <row r="2554" spans="6:11" x14ac:dyDescent="0.3">
      <c r="F2554" s="29"/>
      <c r="G2554" s="29"/>
      <c r="H2554" s="29"/>
      <c r="I2554" s="29"/>
      <c r="J2554" s="29"/>
      <c r="K2554" s="29"/>
    </row>
    <row r="2555" spans="6:11" x14ac:dyDescent="0.3">
      <c r="F2555" s="29"/>
      <c r="G2555" s="29"/>
      <c r="H2555" s="29"/>
      <c r="I2555" s="29"/>
      <c r="J2555" s="29"/>
      <c r="K2555" s="29"/>
    </row>
    <row r="2556" spans="6:11" x14ac:dyDescent="0.3">
      <c r="F2556" s="29"/>
      <c r="G2556" s="29"/>
      <c r="H2556" s="29"/>
      <c r="I2556" s="29"/>
      <c r="J2556" s="29"/>
      <c r="K2556" s="29"/>
    </row>
    <row r="2557" spans="6:11" x14ac:dyDescent="0.3">
      <c r="F2557" s="29"/>
      <c r="G2557" s="29"/>
      <c r="H2557" s="29"/>
      <c r="I2557" s="29"/>
      <c r="J2557" s="29"/>
      <c r="K2557" s="29"/>
    </row>
    <row r="2558" spans="6:11" x14ac:dyDescent="0.3">
      <c r="F2558" s="29"/>
      <c r="G2558" s="29"/>
      <c r="H2558" s="29"/>
      <c r="I2558" s="29"/>
      <c r="J2558" s="29"/>
      <c r="K2558" s="29"/>
    </row>
    <row r="2559" spans="6:11" x14ac:dyDescent="0.3">
      <c r="F2559" s="29"/>
      <c r="G2559" s="29"/>
      <c r="H2559" s="29"/>
      <c r="I2559" s="29"/>
      <c r="J2559" s="29"/>
      <c r="K2559" s="29"/>
    </row>
    <row r="2560" spans="6:11" x14ac:dyDescent="0.3">
      <c r="F2560" s="29"/>
      <c r="G2560" s="29"/>
      <c r="H2560" s="29"/>
      <c r="I2560" s="29"/>
      <c r="J2560" s="29"/>
      <c r="K2560" s="29"/>
    </row>
    <row r="2561" spans="6:11" x14ac:dyDescent="0.3">
      <c r="F2561" s="29"/>
      <c r="G2561" s="29"/>
      <c r="H2561" s="29"/>
      <c r="I2561" s="29"/>
      <c r="J2561" s="29"/>
      <c r="K2561" s="29"/>
    </row>
    <row r="2562" spans="6:11" x14ac:dyDescent="0.3">
      <c r="F2562" s="29"/>
      <c r="G2562" s="29"/>
      <c r="H2562" s="29"/>
      <c r="I2562" s="29"/>
      <c r="J2562" s="29"/>
      <c r="K2562" s="29"/>
    </row>
    <row r="2563" spans="6:11" x14ac:dyDescent="0.3">
      <c r="F2563" s="29"/>
      <c r="G2563" s="29"/>
      <c r="H2563" s="29"/>
      <c r="I2563" s="29"/>
      <c r="J2563" s="29"/>
      <c r="K2563" s="29"/>
    </row>
    <row r="2564" spans="6:11" x14ac:dyDescent="0.3">
      <c r="F2564" s="29"/>
      <c r="G2564" s="29"/>
      <c r="H2564" s="29"/>
      <c r="I2564" s="29"/>
      <c r="J2564" s="29"/>
      <c r="K2564" s="29"/>
    </row>
    <row r="2565" spans="6:11" x14ac:dyDescent="0.3">
      <c r="F2565" s="29"/>
      <c r="G2565" s="29"/>
      <c r="H2565" s="29"/>
      <c r="I2565" s="29"/>
      <c r="J2565" s="29"/>
      <c r="K2565" s="29"/>
    </row>
    <row r="2566" spans="6:11" x14ac:dyDescent="0.3">
      <c r="F2566" s="29"/>
      <c r="G2566" s="29"/>
      <c r="H2566" s="29"/>
      <c r="I2566" s="29"/>
      <c r="J2566" s="29"/>
      <c r="K2566" s="29"/>
    </row>
    <row r="2567" spans="6:11" x14ac:dyDescent="0.3">
      <c r="F2567" s="29"/>
      <c r="G2567" s="29"/>
      <c r="H2567" s="29"/>
      <c r="I2567" s="29"/>
      <c r="J2567" s="29"/>
      <c r="K2567" s="29"/>
    </row>
    <row r="2568" spans="6:11" x14ac:dyDescent="0.3">
      <c r="F2568" s="29"/>
      <c r="G2568" s="29"/>
      <c r="H2568" s="29"/>
      <c r="I2568" s="29"/>
      <c r="J2568" s="29"/>
      <c r="K2568" s="29"/>
    </row>
    <row r="2569" spans="6:11" x14ac:dyDescent="0.3">
      <c r="F2569" s="29"/>
      <c r="G2569" s="29"/>
      <c r="H2569" s="29"/>
      <c r="I2569" s="29"/>
      <c r="J2569" s="29"/>
      <c r="K2569" s="29"/>
    </row>
    <row r="2570" spans="6:11" x14ac:dyDescent="0.3">
      <c r="F2570" s="29"/>
      <c r="G2570" s="29"/>
      <c r="H2570" s="29"/>
      <c r="I2570" s="29"/>
      <c r="J2570" s="29"/>
      <c r="K2570" s="29"/>
    </row>
    <row r="2571" spans="6:11" x14ac:dyDescent="0.3">
      <c r="F2571" s="29"/>
      <c r="G2571" s="29"/>
      <c r="H2571" s="29"/>
      <c r="I2571" s="29"/>
      <c r="J2571" s="29"/>
      <c r="K2571" s="29"/>
    </row>
    <row r="2572" spans="6:11" x14ac:dyDescent="0.3">
      <c r="F2572" s="29"/>
      <c r="G2572" s="29"/>
      <c r="H2572" s="29"/>
      <c r="I2572" s="29"/>
      <c r="J2572" s="29"/>
      <c r="K2572" s="29"/>
    </row>
    <row r="2573" spans="6:11" x14ac:dyDescent="0.3">
      <c r="F2573" s="29"/>
      <c r="G2573" s="29"/>
      <c r="H2573" s="29"/>
      <c r="I2573" s="29"/>
      <c r="J2573" s="29"/>
      <c r="K2573" s="29"/>
    </row>
    <row r="2574" spans="6:11" x14ac:dyDescent="0.3">
      <c r="F2574" s="29"/>
      <c r="G2574" s="29"/>
      <c r="H2574" s="29"/>
      <c r="I2574" s="29"/>
      <c r="J2574" s="29"/>
      <c r="K2574" s="29"/>
    </row>
    <row r="2575" spans="6:11" x14ac:dyDescent="0.3">
      <c r="F2575" s="29"/>
      <c r="G2575" s="29"/>
      <c r="H2575" s="29"/>
      <c r="I2575" s="29"/>
      <c r="J2575" s="29"/>
      <c r="K2575" s="29"/>
    </row>
    <row r="2576" spans="6:11" x14ac:dyDescent="0.3">
      <c r="F2576" s="29"/>
      <c r="G2576" s="29"/>
      <c r="H2576" s="29"/>
      <c r="I2576" s="29"/>
      <c r="J2576" s="29"/>
      <c r="K2576" s="29"/>
    </row>
    <row r="2577" spans="6:11" x14ac:dyDescent="0.3">
      <c r="F2577" s="29"/>
      <c r="G2577" s="29"/>
      <c r="H2577" s="29"/>
      <c r="I2577" s="29"/>
      <c r="J2577" s="29"/>
      <c r="K2577" s="29"/>
    </row>
    <row r="2578" spans="6:11" x14ac:dyDescent="0.3">
      <c r="F2578" s="29"/>
      <c r="G2578" s="29"/>
      <c r="H2578" s="29"/>
      <c r="I2578" s="29"/>
      <c r="J2578" s="29"/>
      <c r="K2578" s="29"/>
    </row>
    <row r="2579" spans="6:11" x14ac:dyDescent="0.3">
      <c r="F2579" s="29"/>
      <c r="G2579" s="29"/>
      <c r="H2579" s="29"/>
      <c r="I2579" s="29"/>
      <c r="J2579" s="29"/>
      <c r="K2579" s="29"/>
    </row>
    <row r="2580" spans="6:11" x14ac:dyDescent="0.3">
      <c r="F2580" s="29"/>
      <c r="G2580" s="29"/>
      <c r="H2580" s="29"/>
      <c r="I2580" s="29"/>
      <c r="J2580" s="29"/>
      <c r="K2580" s="29"/>
    </row>
    <row r="2581" spans="6:11" x14ac:dyDescent="0.3">
      <c r="F2581" s="29"/>
      <c r="G2581" s="29"/>
      <c r="H2581" s="29"/>
      <c r="I2581" s="29"/>
      <c r="J2581" s="29"/>
      <c r="K2581" s="29"/>
    </row>
    <row r="2582" spans="6:11" x14ac:dyDescent="0.3">
      <c r="F2582" s="29"/>
      <c r="G2582" s="29"/>
      <c r="H2582" s="29"/>
      <c r="I2582" s="29"/>
      <c r="J2582" s="29"/>
      <c r="K2582" s="29"/>
    </row>
    <row r="2583" spans="6:11" x14ac:dyDescent="0.3">
      <c r="F2583" s="29"/>
      <c r="G2583" s="29"/>
      <c r="H2583" s="29"/>
      <c r="I2583" s="29"/>
      <c r="J2583" s="29"/>
      <c r="K2583" s="29"/>
    </row>
    <row r="2584" spans="6:11" x14ac:dyDescent="0.3">
      <c r="F2584" s="29"/>
      <c r="G2584" s="29"/>
      <c r="H2584" s="29"/>
      <c r="I2584" s="29"/>
      <c r="J2584" s="29"/>
      <c r="K2584" s="29"/>
    </row>
    <row r="2585" spans="6:11" x14ac:dyDescent="0.3">
      <c r="F2585" s="29"/>
      <c r="G2585" s="29"/>
      <c r="H2585" s="29"/>
      <c r="I2585" s="29"/>
      <c r="J2585" s="29"/>
      <c r="K2585" s="29"/>
    </row>
    <row r="2586" spans="6:11" x14ac:dyDescent="0.3">
      <c r="F2586" s="29"/>
      <c r="G2586" s="29"/>
      <c r="H2586" s="29"/>
      <c r="I2586" s="29"/>
      <c r="J2586" s="29"/>
      <c r="K2586" s="29"/>
    </row>
    <row r="2587" spans="6:11" x14ac:dyDescent="0.3">
      <c r="F2587" s="29"/>
      <c r="G2587" s="29"/>
      <c r="H2587" s="29"/>
      <c r="I2587" s="29"/>
      <c r="J2587" s="29"/>
      <c r="K2587" s="29"/>
    </row>
    <row r="2588" spans="6:11" x14ac:dyDescent="0.3">
      <c r="F2588" s="29"/>
      <c r="G2588" s="29"/>
      <c r="H2588" s="29"/>
      <c r="I2588" s="29"/>
      <c r="J2588" s="29"/>
      <c r="K2588" s="29"/>
    </row>
    <row r="2589" spans="6:11" x14ac:dyDescent="0.3">
      <c r="F2589" s="29"/>
      <c r="G2589" s="29"/>
      <c r="H2589" s="29"/>
      <c r="I2589" s="29"/>
      <c r="J2589" s="29"/>
      <c r="K2589" s="29"/>
    </row>
    <row r="2590" spans="6:11" x14ac:dyDescent="0.3">
      <c r="F2590" s="29"/>
      <c r="G2590" s="29"/>
      <c r="H2590" s="29"/>
      <c r="I2590" s="29"/>
      <c r="J2590" s="29"/>
      <c r="K2590" s="29"/>
    </row>
    <row r="2591" spans="6:11" x14ac:dyDescent="0.3">
      <c r="F2591" s="29"/>
      <c r="G2591" s="29"/>
      <c r="H2591" s="29"/>
      <c r="I2591" s="29"/>
      <c r="J2591" s="29"/>
      <c r="K2591" s="29"/>
    </row>
    <row r="2592" spans="6:11" x14ac:dyDescent="0.3">
      <c r="F2592" s="29"/>
      <c r="G2592" s="29"/>
      <c r="H2592" s="29"/>
      <c r="I2592" s="29"/>
      <c r="J2592" s="29"/>
      <c r="K2592" s="29"/>
    </row>
    <row r="2593" spans="6:11" x14ac:dyDescent="0.3">
      <c r="F2593" s="29"/>
      <c r="G2593" s="29"/>
      <c r="H2593" s="29"/>
      <c r="I2593" s="29"/>
      <c r="J2593" s="29"/>
      <c r="K2593" s="29"/>
    </row>
    <row r="2594" spans="6:11" x14ac:dyDescent="0.3">
      <c r="F2594" s="29"/>
      <c r="G2594" s="29"/>
      <c r="H2594" s="29"/>
      <c r="I2594" s="29"/>
      <c r="J2594" s="29"/>
      <c r="K2594" s="29"/>
    </row>
    <row r="2595" spans="6:11" x14ac:dyDescent="0.3">
      <c r="F2595" s="29"/>
      <c r="G2595" s="29"/>
      <c r="H2595" s="29"/>
      <c r="I2595" s="29"/>
      <c r="J2595" s="29"/>
      <c r="K2595" s="29"/>
    </row>
    <row r="2596" spans="6:11" x14ac:dyDescent="0.3">
      <c r="F2596" s="29"/>
      <c r="G2596" s="29"/>
      <c r="H2596" s="29"/>
      <c r="I2596" s="29"/>
      <c r="J2596" s="29"/>
      <c r="K2596" s="29"/>
    </row>
    <row r="2597" spans="6:11" x14ac:dyDescent="0.3">
      <c r="F2597" s="29"/>
      <c r="G2597" s="29"/>
      <c r="H2597" s="29"/>
      <c r="I2597" s="29"/>
      <c r="J2597" s="29"/>
      <c r="K2597" s="29"/>
    </row>
    <row r="2598" spans="6:11" x14ac:dyDescent="0.3">
      <c r="F2598" s="29"/>
      <c r="G2598" s="29"/>
      <c r="H2598" s="29"/>
      <c r="I2598" s="29"/>
      <c r="J2598" s="29"/>
      <c r="K2598" s="29"/>
    </row>
    <row r="2599" spans="6:11" x14ac:dyDescent="0.3">
      <c r="F2599" s="29"/>
      <c r="G2599" s="29"/>
      <c r="H2599" s="29"/>
      <c r="I2599" s="29"/>
      <c r="J2599" s="29"/>
      <c r="K2599" s="29"/>
    </row>
    <row r="2600" spans="6:11" x14ac:dyDescent="0.3">
      <c r="F2600" s="29"/>
      <c r="G2600" s="29"/>
      <c r="H2600" s="29"/>
      <c r="I2600" s="29"/>
      <c r="J2600" s="29"/>
      <c r="K2600" s="29"/>
    </row>
    <row r="2601" spans="6:11" x14ac:dyDescent="0.3">
      <c r="F2601" s="29"/>
      <c r="G2601" s="29"/>
      <c r="H2601" s="29"/>
      <c r="I2601" s="29"/>
      <c r="J2601" s="29"/>
      <c r="K2601" s="29"/>
    </row>
    <row r="2602" spans="6:11" x14ac:dyDescent="0.3">
      <c r="F2602" s="29"/>
      <c r="G2602" s="29"/>
      <c r="H2602" s="29"/>
      <c r="I2602" s="29"/>
      <c r="J2602" s="29"/>
      <c r="K2602" s="29"/>
    </row>
    <row r="2603" spans="6:11" x14ac:dyDescent="0.3">
      <c r="F2603" s="29"/>
      <c r="G2603" s="29"/>
      <c r="H2603" s="29"/>
      <c r="I2603" s="29"/>
      <c r="J2603" s="29"/>
      <c r="K2603" s="29"/>
    </row>
    <row r="2604" spans="6:11" x14ac:dyDescent="0.3">
      <c r="F2604" s="29"/>
      <c r="G2604" s="29"/>
      <c r="H2604" s="29"/>
      <c r="I2604" s="29"/>
      <c r="J2604" s="29"/>
      <c r="K2604" s="29"/>
    </row>
    <row r="2605" spans="6:11" x14ac:dyDescent="0.3">
      <c r="F2605" s="29"/>
      <c r="G2605" s="29"/>
      <c r="H2605" s="29"/>
      <c r="I2605" s="29"/>
      <c r="J2605" s="29"/>
      <c r="K2605" s="29"/>
    </row>
    <row r="2606" spans="6:11" x14ac:dyDescent="0.3">
      <c r="F2606" s="29"/>
      <c r="G2606" s="29"/>
      <c r="H2606" s="29"/>
      <c r="I2606" s="29"/>
      <c r="J2606" s="29"/>
      <c r="K2606" s="29"/>
    </row>
    <row r="2607" spans="6:11" x14ac:dyDescent="0.3">
      <c r="F2607" s="29"/>
      <c r="G2607" s="29"/>
      <c r="H2607" s="29"/>
      <c r="I2607" s="29"/>
      <c r="J2607" s="29"/>
      <c r="K2607" s="29"/>
    </row>
    <row r="2608" spans="6:11" x14ac:dyDescent="0.3">
      <c r="F2608" s="29"/>
      <c r="G2608" s="29"/>
      <c r="H2608" s="29"/>
      <c r="I2608" s="29"/>
      <c r="J2608" s="29"/>
      <c r="K2608" s="29"/>
    </row>
    <row r="2609" spans="6:11" x14ac:dyDescent="0.3">
      <c r="F2609" s="29"/>
      <c r="G2609" s="29"/>
      <c r="H2609" s="29"/>
      <c r="I2609" s="29"/>
      <c r="J2609" s="29"/>
      <c r="K2609" s="29"/>
    </row>
    <row r="2610" spans="6:11" x14ac:dyDescent="0.3">
      <c r="F2610" s="29"/>
      <c r="G2610" s="29"/>
      <c r="H2610" s="29"/>
      <c r="I2610" s="29"/>
      <c r="J2610" s="29"/>
      <c r="K2610" s="29"/>
    </row>
    <row r="2611" spans="6:11" x14ac:dyDescent="0.3">
      <c r="F2611" s="29"/>
      <c r="G2611" s="29"/>
      <c r="H2611" s="29"/>
      <c r="I2611" s="29"/>
      <c r="J2611" s="29"/>
      <c r="K2611" s="29"/>
    </row>
    <row r="2612" spans="6:11" x14ac:dyDescent="0.3">
      <c r="F2612" s="29"/>
      <c r="G2612" s="29"/>
      <c r="H2612" s="29"/>
      <c r="I2612" s="29"/>
      <c r="J2612" s="29"/>
      <c r="K2612" s="29"/>
    </row>
    <row r="2613" spans="6:11" x14ac:dyDescent="0.3">
      <c r="F2613" s="29"/>
      <c r="G2613" s="29"/>
      <c r="H2613" s="29"/>
      <c r="I2613" s="29"/>
      <c r="J2613" s="29"/>
      <c r="K2613" s="29"/>
    </row>
    <row r="2614" spans="6:11" x14ac:dyDescent="0.3">
      <c r="F2614" s="29"/>
      <c r="G2614" s="29"/>
      <c r="H2614" s="29"/>
      <c r="I2614" s="29"/>
      <c r="J2614" s="29"/>
      <c r="K2614" s="29"/>
    </row>
    <row r="2615" spans="6:11" x14ac:dyDescent="0.3">
      <c r="F2615" s="29"/>
      <c r="G2615" s="29"/>
      <c r="H2615" s="29"/>
      <c r="I2615" s="29"/>
      <c r="J2615" s="29"/>
      <c r="K2615" s="29"/>
    </row>
    <row r="2616" spans="6:11" x14ac:dyDescent="0.3">
      <c r="F2616" s="29"/>
      <c r="G2616" s="29"/>
      <c r="H2616" s="29"/>
      <c r="I2616" s="29"/>
      <c r="J2616" s="29"/>
      <c r="K2616" s="29"/>
    </row>
    <row r="2617" spans="6:11" x14ac:dyDescent="0.3">
      <c r="F2617" s="29"/>
      <c r="G2617" s="29"/>
      <c r="H2617" s="29"/>
      <c r="I2617" s="29"/>
      <c r="J2617" s="29"/>
      <c r="K2617" s="29"/>
    </row>
    <row r="2618" spans="6:11" x14ac:dyDescent="0.3">
      <c r="F2618" s="29"/>
      <c r="G2618" s="29"/>
      <c r="H2618" s="29"/>
      <c r="I2618" s="29"/>
      <c r="J2618" s="29"/>
      <c r="K2618" s="29"/>
    </row>
    <row r="2619" spans="6:11" x14ac:dyDescent="0.3">
      <c r="F2619" s="29"/>
      <c r="G2619" s="29"/>
      <c r="H2619" s="29"/>
      <c r="I2619" s="29"/>
      <c r="J2619" s="29"/>
      <c r="K2619" s="29"/>
    </row>
    <row r="2620" spans="6:11" x14ac:dyDescent="0.3">
      <c r="F2620" s="29"/>
      <c r="G2620" s="29"/>
      <c r="H2620" s="29"/>
      <c r="I2620" s="29"/>
      <c r="J2620" s="29"/>
      <c r="K2620" s="29"/>
    </row>
    <row r="2621" spans="6:11" x14ac:dyDescent="0.3">
      <c r="F2621" s="29"/>
      <c r="G2621" s="29"/>
      <c r="H2621" s="29"/>
      <c r="I2621" s="29"/>
      <c r="J2621" s="29"/>
      <c r="K2621" s="29"/>
    </row>
    <row r="2622" spans="6:11" x14ac:dyDescent="0.3">
      <c r="F2622" s="29"/>
      <c r="G2622" s="29"/>
      <c r="H2622" s="29"/>
      <c r="I2622" s="29"/>
      <c r="J2622" s="29"/>
      <c r="K2622" s="29"/>
    </row>
    <row r="2623" spans="6:11" x14ac:dyDescent="0.3">
      <c r="F2623" s="29"/>
      <c r="G2623" s="29"/>
      <c r="H2623" s="29"/>
      <c r="I2623" s="29"/>
      <c r="J2623" s="29"/>
      <c r="K2623" s="29"/>
    </row>
    <row r="2624" spans="6:11" x14ac:dyDescent="0.3">
      <c r="F2624" s="29"/>
      <c r="G2624" s="29"/>
      <c r="H2624" s="29"/>
      <c r="I2624" s="29"/>
      <c r="J2624" s="29"/>
      <c r="K2624" s="29"/>
    </row>
    <row r="2625" spans="6:11" x14ac:dyDescent="0.3">
      <c r="F2625" s="29"/>
      <c r="G2625" s="29"/>
      <c r="H2625" s="29"/>
      <c r="I2625" s="29"/>
      <c r="J2625" s="29"/>
      <c r="K2625" s="29"/>
    </row>
    <row r="2626" spans="6:11" x14ac:dyDescent="0.3">
      <c r="F2626" s="29"/>
      <c r="G2626" s="29"/>
      <c r="H2626" s="29"/>
      <c r="I2626" s="29"/>
      <c r="J2626" s="29"/>
      <c r="K2626" s="29"/>
    </row>
    <row r="2627" spans="6:11" x14ac:dyDescent="0.3">
      <c r="F2627" s="29"/>
      <c r="G2627" s="29"/>
      <c r="H2627" s="29"/>
      <c r="I2627" s="29"/>
      <c r="J2627" s="29"/>
      <c r="K2627" s="29"/>
    </row>
    <row r="2628" spans="6:11" x14ac:dyDescent="0.3">
      <c r="F2628" s="29"/>
      <c r="G2628" s="29"/>
      <c r="H2628" s="29"/>
      <c r="I2628" s="29"/>
      <c r="J2628" s="29"/>
      <c r="K2628" s="29"/>
    </row>
    <row r="2629" spans="6:11" x14ac:dyDescent="0.3">
      <c r="F2629" s="29"/>
      <c r="G2629" s="29"/>
      <c r="H2629" s="29"/>
      <c r="I2629" s="29"/>
      <c r="J2629" s="29"/>
      <c r="K2629" s="29"/>
    </row>
    <row r="2630" spans="6:11" x14ac:dyDescent="0.3">
      <c r="F2630" s="29"/>
      <c r="G2630" s="29"/>
      <c r="H2630" s="29"/>
      <c r="I2630" s="29"/>
      <c r="J2630" s="29"/>
      <c r="K2630" s="29"/>
    </row>
    <row r="2631" spans="6:11" x14ac:dyDescent="0.3">
      <c r="F2631" s="29"/>
      <c r="G2631" s="29"/>
      <c r="H2631" s="29"/>
      <c r="I2631" s="29"/>
      <c r="J2631" s="29"/>
      <c r="K2631" s="29"/>
    </row>
    <row r="2632" spans="6:11" x14ac:dyDescent="0.3">
      <c r="F2632" s="29"/>
      <c r="G2632" s="29"/>
      <c r="H2632" s="29"/>
      <c r="I2632" s="29"/>
      <c r="J2632" s="29"/>
      <c r="K2632" s="29"/>
    </row>
    <row r="2633" spans="6:11" x14ac:dyDescent="0.3">
      <c r="F2633" s="29"/>
      <c r="G2633" s="29"/>
      <c r="H2633" s="29"/>
      <c r="I2633" s="29"/>
      <c r="J2633" s="29"/>
      <c r="K2633" s="29"/>
    </row>
    <row r="2634" spans="6:11" x14ac:dyDescent="0.3">
      <c r="F2634" s="29"/>
      <c r="G2634" s="29"/>
      <c r="H2634" s="29"/>
      <c r="I2634" s="29"/>
      <c r="J2634" s="29"/>
      <c r="K2634" s="29"/>
    </row>
    <row r="2635" spans="6:11" x14ac:dyDescent="0.3">
      <c r="F2635" s="29"/>
      <c r="G2635" s="29"/>
      <c r="H2635" s="29"/>
      <c r="I2635" s="29"/>
      <c r="J2635" s="29"/>
      <c r="K2635" s="29"/>
    </row>
    <row r="2636" spans="6:11" x14ac:dyDescent="0.3">
      <c r="F2636" s="29"/>
      <c r="G2636" s="29"/>
      <c r="H2636" s="29"/>
      <c r="I2636" s="29"/>
      <c r="J2636" s="29"/>
      <c r="K2636" s="29"/>
    </row>
    <row r="2637" spans="6:11" x14ac:dyDescent="0.3">
      <c r="F2637" s="29"/>
      <c r="G2637" s="29"/>
      <c r="H2637" s="29"/>
      <c r="I2637" s="29"/>
      <c r="J2637" s="29"/>
      <c r="K2637" s="29"/>
    </row>
    <row r="2638" spans="6:11" x14ac:dyDescent="0.3">
      <c r="F2638" s="29"/>
      <c r="G2638" s="29"/>
      <c r="H2638" s="29"/>
      <c r="I2638" s="29"/>
      <c r="J2638" s="29"/>
      <c r="K2638" s="29"/>
    </row>
    <row r="2639" spans="6:11" x14ac:dyDescent="0.3">
      <c r="F2639" s="29"/>
      <c r="G2639" s="29"/>
      <c r="H2639" s="29"/>
      <c r="I2639" s="29"/>
      <c r="J2639" s="29"/>
      <c r="K2639" s="29"/>
    </row>
    <row r="2640" spans="6:11" x14ac:dyDescent="0.3">
      <c r="F2640" s="29"/>
      <c r="G2640" s="29"/>
      <c r="H2640" s="29"/>
      <c r="I2640" s="29"/>
      <c r="J2640" s="29"/>
      <c r="K2640" s="29"/>
    </row>
    <row r="2641" spans="6:11" x14ac:dyDescent="0.3">
      <c r="F2641" s="29"/>
      <c r="G2641" s="29"/>
      <c r="H2641" s="29"/>
      <c r="I2641" s="29"/>
      <c r="J2641" s="29"/>
      <c r="K2641" s="29"/>
    </row>
    <row r="2642" spans="6:11" x14ac:dyDescent="0.3">
      <c r="F2642" s="29"/>
      <c r="G2642" s="29"/>
      <c r="H2642" s="29"/>
      <c r="I2642" s="29"/>
      <c r="J2642" s="29"/>
      <c r="K2642" s="29"/>
    </row>
    <row r="2643" spans="6:11" x14ac:dyDescent="0.3">
      <c r="F2643" s="29"/>
      <c r="G2643" s="29"/>
      <c r="H2643" s="29"/>
      <c r="I2643" s="29"/>
      <c r="J2643" s="29"/>
      <c r="K2643" s="29"/>
    </row>
    <row r="2644" spans="6:11" x14ac:dyDescent="0.3">
      <c r="F2644" s="29"/>
      <c r="G2644" s="29"/>
      <c r="H2644" s="29"/>
      <c r="I2644" s="29"/>
      <c r="J2644" s="29"/>
      <c r="K2644" s="29"/>
    </row>
    <row r="2645" spans="6:11" x14ac:dyDescent="0.3">
      <c r="F2645" s="29"/>
      <c r="G2645" s="29"/>
      <c r="H2645" s="29"/>
      <c r="I2645" s="29"/>
      <c r="J2645" s="29"/>
      <c r="K2645" s="29"/>
    </row>
    <row r="2646" spans="6:11" x14ac:dyDescent="0.3">
      <c r="F2646" s="29"/>
      <c r="G2646" s="29"/>
      <c r="H2646" s="29"/>
      <c r="I2646" s="29"/>
      <c r="J2646" s="29"/>
      <c r="K2646" s="29"/>
    </row>
    <row r="2647" spans="6:11" x14ac:dyDescent="0.3">
      <c r="F2647" s="29"/>
      <c r="G2647" s="29"/>
      <c r="H2647" s="29"/>
      <c r="I2647" s="29"/>
      <c r="J2647" s="29"/>
      <c r="K2647" s="29"/>
    </row>
    <row r="2648" spans="6:11" x14ac:dyDescent="0.3">
      <c r="F2648" s="29"/>
      <c r="G2648" s="29"/>
      <c r="H2648" s="29"/>
      <c r="I2648" s="29"/>
      <c r="J2648" s="29"/>
      <c r="K2648" s="29"/>
    </row>
    <row r="2649" spans="6:11" x14ac:dyDescent="0.3">
      <c r="F2649" s="29"/>
      <c r="G2649" s="29"/>
      <c r="H2649" s="29"/>
      <c r="I2649" s="29"/>
      <c r="J2649" s="29"/>
      <c r="K2649" s="29"/>
    </row>
    <row r="2650" spans="6:11" x14ac:dyDescent="0.3">
      <c r="F2650" s="29"/>
      <c r="G2650" s="29"/>
      <c r="H2650" s="29"/>
      <c r="I2650" s="29"/>
      <c r="J2650" s="29"/>
      <c r="K2650" s="29"/>
    </row>
    <row r="2651" spans="6:11" x14ac:dyDescent="0.3">
      <c r="F2651" s="29"/>
      <c r="G2651" s="29"/>
      <c r="H2651" s="29"/>
      <c r="I2651" s="29"/>
      <c r="J2651" s="29"/>
      <c r="K2651" s="29"/>
    </row>
    <row r="2652" spans="6:11" x14ac:dyDescent="0.3">
      <c r="F2652" s="29"/>
      <c r="G2652" s="29"/>
      <c r="H2652" s="29"/>
      <c r="I2652" s="29"/>
      <c r="J2652" s="29"/>
      <c r="K2652" s="29"/>
    </row>
    <row r="2653" spans="6:11" x14ac:dyDescent="0.3">
      <c r="F2653" s="29"/>
      <c r="G2653" s="29"/>
      <c r="H2653" s="29"/>
      <c r="I2653" s="29"/>
      <c r="J2653" s="29"/>
      <c r="K2653" s="29"/>
    </row>
    <row r="2654" spans="6:11" x14ac:dyDescent="0.3">
      <c r="F2654" s="29"/>
      <c r="G2654" s="29"/>
      <c r="H2654" s="29"/>
      <c r="I2654" s="29"/>
      <c r="J2654" s="29"/>
      <c r="K2654" s="29"/>
    </row>
    <row r="2655" spans="6:11" x14ac:dyDescent="0.3">
      <c r="F2655" s="29"/>
      <c r="G2655" s="29"/>
      <c r="H2655" s="29"/>
      <c r="I2655" s="29"/>
      <c r="J2655" s="29"/>
      <c r="K2655" s="29"/>
    </row>
    <row r="2656" spans="6:11" x14ac:dyDescent="0.3">
      <c r="F2656" s="29"/>
      <c r="G2656" s="29"/>
      <c r="H2656" s="29"/>
      <c r="I2656" s="29"/>
      <c r="J2656" s="29"/>
      <c r="K2656" s="29"/>
    </row>
    <row r="2657" spans="6:11" x14ac:dyDescent="0.3">
      <c r="F2657" s="29"/>
      <c r="G2657" s="29"/>
      <c r="H2657" s="29"/>
      <c r="I2657" s="29"/>
      <c r="J2657" s="29"/>
      <c r="K2657" s="29"/>
    </row>
    <row r="2658" spans="6:11" x14ac:dyDescent="0.3">
      <c r="F2658" s="29"/>
      <c r="G2658" s="29"/>
      <c r="H2658" s="29"/>
      <c r="I2658" s="29"/>
      <c r="J2658" s="29"/>
      <c r="K2658" s="29"/>
    </row>
    <row r="2659" spans="6:11" x14ac:dyDescent="0.3">
      <c r="F2659" s="29"/>
      <c r="G2659" s="29"/>
      <c r="H2659" s="29"/>
      <c r="I2659" s="29"/>
      <c r="J2659" s="29"/>
      <c r="K2659" s="29"/>
    </row>
    <row r="2660" spans="6:11" x14ac:dyDescent="0.3">
      <c r="F2660" s="29"/>
      <c r="G2660" s="29"/>
      <c r="H2660" s="29"/>
      <c r="I2660" s="29"/>
      <c r="J2660" s="29"/>
      <c r="K2660" s="29"/>
    </row>
    <row r="2661" spans="6:11" x14ac:dyDescent="0.3">
      <c r="F2661" s="29"/>
      <c r="G2661" s="29"/>
      <c r="H2661" s="29"/>
      <c r="I2661" s="29"/>
      <c r="J2661" s="29"/>
      <c r="K2661" s="29"/>
    </row>
    <row r="2662" spans="6:11" x14ac:dyDescent="0.3">
      <c r="F2662" s="29"/>
      <c r="G2662" s="29"/>
      <c r="H2662" s="29"/>
      <c r="I2662" s="29"/>
      <c r="J2662" s="29"/>
      <c r="K2662" s="29"/>
    </row>
    <row r="2663" spans="6:11" x14ac:dyDescent="0.3">
      <c r="F2663" s="29"/>
      <c r="G2663" s="29"/>
      <c r="H2663" s="29"/>
      <c r="I2663" s="29"/>
      <c r="J2663" s="29"/>
      <c r="K2663" s="29"/>
    </row>
    <row r="2664" spans="6:11" x14ac:dyDescent="0.3">
      <c r="F2664" s="29"/>
      <c r="G2664" s="29"/>
      <c r="H2664" s="29"/>
      <c r="I2664" s="29"/>
      <c r="J2664" s="29"/>
      <c r="K2664" s="29"/>
    </row>
    <row r="2665" spans="6:11" x14ac:dyDescent="0.3">
      <c r="F2665" s="29"/>
      <c r="G2665" s="29"/>
      <c r="H2665" s="29"/>
      <c r="I2665" s="29"/>
      <c r="J2665" s="29"/>
      <c r="K2665" s="29"/>
    </row>
    <row r="2666" spans="6:11" x14ac:dyDescent="0.3">
      <c r="F2666" s="29"/>
      <c r="G2666" s="29"/>
      <c r="H2666" s="29"/>
      <c r="I2666" s="29"/>
      <c r="J2666" s="29"/>
      <c r="K2666" s="29"/>
    </row>
    <row r="2667" spans="6:11" x14ac:dyDescent="0.3">
      <c r="F2667" s="29"/>
      <c r="G2667" s="29"/>
      <c r="H2667" s="29"/>
      <c r="I2667" s="29"/>
      <c r="J2667" s="29"/>
      <c r="K2667" s="29"/>
    </row>
    <row r="2668" spans="6:11" x14ac:dyDescent="0.3">
      <c r="F2668" s="29"/>
      <c r="G2668" s="29"/>
      <c r="H2668" s="29"/>
      <c r="I2668" s="29"/>
      <c r="J2668" s="29"/>
      <c r="K2668" s="29"/>
    </row>
    <row r="2669" spans="6:11" x14ac:dyDescent="0.3">
      <c r="F2669" s="29"/>
      <c r="G2669" s="29"/>
      <c r="H2669" s="29"/>
      <c r="I2669" s="29"/>
      <c r="J2669" s="29"/>
      <c r="K2669" s="29"/>
    </row>
    <row r="2670" spans="6:11" x14ac:dyDescent="0.3">
      <c r="F2670" s="29"/>
      <c r="G2670" s="29"/>
      <c r="H2670" s="29"/>
      <c r="I2670" s="29"/>
      <c r="J2670" s="29"/>
      <c r="K2670" s="29"/>
    </row>
    <row r="2671" spans="6:11" x14ac:dyDescent="0.3">
      <c r="F2671" s="29"/>
      <c r="G2671" s="29"/>
      <c r="H2671" s="29"/>
      <c r="I2671" s="29"/>
      <c r="J2671" s="29"/>
      <c r="K2671" s="29"/>
    </row>
    <row r="2672" spans="6:11" x14ac:dyDescent="0.3">
      <c r="F2672" s="29"/>
      <c r="G2672" s="29"/>
      <c r="H2672" s="29"/>
      <c r="I2672" s="29"/>
      <c r="J2672" s="29"/>
      <c r="K2672" s="29"/>
    </row>
    <row r="2673" spans="6:11" x14ac:dyDescent="0.3">
      <c r="F2673" s="29"/>
      <c r="G2673" s="29"/>
      <c r="H2673" s="29"/>
      <c r="I2673" s="29"/>
      <c r="J2673" s="29"/>
      <c r="K2673" s="29"/>
    </row>
    <row r="2674" spans="6:11" x14ac:dyDescent="0.3">
      <c r="F2674" s="29"/>
      <c r="G2674" s="29"/>
      <c r="H2674" s="29"/>
      <c r="I2674" s="29"/>
      <c r="J2674" s="29"/>
      <c r="K2674" s="29"/>
    </row>
    <row r="2675" spans="6:11" x14ac:dyDescent="0.3">
      <c r="F2675" s="29"/>
      <c r="G2675" s="29"/>
      <c r="H2675" s="29"/>
      <c r="I2675" s="29"/>
      <c r="J2675" s="29"/>
      <c r="K2675" s="29"/>
    </row>
    <row r="2676" spans="6:11" x14ac:dyDescent="0.3">
      <c r="F2676" s="29"/>
      <c r="G2676" s="29"/>
      <c r="H2676" s="29"/>
      <c r="I2676" s="29"/>
      <c r="J2676" s="29"/>
      <c r="K2676" s="29"/>
    </row>
    <row r="2677" spans="6:11" x14ac:dyDescent="0.3">
      <c r="F2677" s="29"/>
      <c r="G2677" s="29"/>
      <c r="H2677" s="29"/>
      <c r="I2677" s="29"/>
      <c r="J2677" s="29"/>
      <c r="K2677" s="29"/>
    </row>
    <row r="2678" spans="6:11" x14ac:dyDescent="0.3">
      <c r="F2678" s="29"/>
      <c r="G2678" s="29"/>
      <c r="H2678" s="29"/>
      <c r="I2678" s="29"/>
      <c r="J2678" s="29"/>
      <c r="K2678" s="29"/>
    </row>
    <row r="2679" spans="6:11" x14ac:dyDescent="0.3">
      <c r="F2679" s="29"/>
      <c r="G2679" s="29"/>
      <c r="H2679" s="29"/>
      <c r="I2679" s="29"/>
      <c r="J2679" s="29"/>
      <c r="K2679" s="29"/>
    </row>
    <row r="2680" spans="6:11" x14ac:dyDescent="0.3">
      <c r="F2680" s="29"/>
      <c r="G2680" s="29"/>
      <c r="H2680" s="29"/>
      <c r="I2680" s="29"/>
      <c r="J2680" s="29"/>
      <c r="K2680" s="29"/>
    </row>
    <row r="2681" spans="6:11" x14ac:dyDescent="0.3">
      <c r="F2681" s="29"/>
      <c r="G2681" s="29"/>
      <c r="H2681" s="29"/>
      <c r="I2681" s="29"/>
      <c r="J2681" s="29"/>
      <c r="K2681" s="29"/>
    </row>
    <row r="2682" spans="6:11" x14ac:dyDescent="0.3">
      <c r="F2682" s="29"/>
      <c r="G2682" s="29"/>
      <c r="H2682" s="29"/>
      <c r="I2682" s="29"/>
      <c r="J2682" s="29"/>
      <c r="K2682" s="29"/>
    </row>
    <row r="2683" spans="6:11" x14ac:dyDescent="0.3">
      <c r="F2683" s="29"/>
      <c r="G2683" s="29"/>
      <c r="H2683" s="29"/>
      <c r="I2683" s="29"/>
      <c r="J2683" s="29"/>
      <c r="K2683" s="29"/>
    </row>
    <row r="2684" spans="6:11" x14ac:dyDescent="0.3">
      <c r="F2684" s="29"/>
      <c r="G2684" s="29"/>
      <c r="H2684" s="29"/>
      <c r="I2684" s="29"/>
      <c r="J2684" s="29"/>
      <c r="K2684" s="29"/>
    </row>
    <row r="2685" spans="6:11" x14ac:dyDescent="0.3">
      <c r="F2685" s="29"/>
      <c r="G2685" s="29"/>
      <c r="H2685" s="29"/>
      <c r="I2685" s="29"/>
      <c r="J2685" s="29"/>
      <c r="K2685" s="29"/>
    </row>
    <row r="2686" spans="6:11" x14ac:dyDescent="0.3">
      <c r="F2686" s="29"/>
      <c r="G2686" s="29"/>
      <c r="H2686" s="29"/>
      <c r="I2686" s="29"/>
      <c r="J2686" s="29"/>
      <c r="K2686" s="29"/>
    </row>
    <row r="2687" spans="6:11" x14ac:dyDescent="0.3">
      <c r="F2687" s="29"/>
      <c r="G2687" s="29"/>
      <c r="H2687" s="29"/>
      <c r="I2687" s="29"/>
      <c r="J2687" s="29"/>
      <c r="K2687" s="29"/>
    </row>
    <row r="2688" spans="6:11" x14ac:dyDescent="0.3">
      <c r="F2688" s="29"/>
      <c r="G2688" s="29"/>
      <c r="H2688" s="29"/>
      <c r="I2688" s="29"/>
      <c r="J2688" s="29"/>
      <c r="K2688" s="29"/>
    </row>
    <row r="2689" spans="6:11" x14ac:dyDescent="0.3">
      <c r="F2689" s="29"/>
      <c r="G2689" s="29"/>
      <c r="H2689" s="29"/>
      <c r="I2689" s="29"/>
      <c r="J2689" s="29"/>
      <c r="K2689" s="29"/>
    </row>
    <row r="2690" spans="6:11" x14ac:dyDescent="0.3">
      <c r="F2690" s="29"/>
      <c r="G2690" s="29"/>
      <c r="H2690" s="29"/>
      <c r="I2690" s="29"/>
      <c r="J2690" s="29"/>
      <c r="K2690" s="29"/>
    </row>
    <row r="2691" spans="6:11" x14ac:dyDescent="0.3">
      <c r="F2691" s="29"/>
      <c r="G2691" s="29"/>
      <c r="H2691" s="29"/>
      <c r="I2691" s="29"/>
      <c r="J2691" s="29"/>
      <c r="K2691" s="29"/>
    </row>
    <row r="2692" spans="6:11" x14ac:dyDescent="0.3">
      <c r="F2692" s="29"/>
      <c r="G2692" s="29"/>
      <c r="H2692" s="29"/>
      <c r="I2692" s="29"/>
      <c r="J2692" s="29"/>
      <c r="K2692" s="29"/>
    </row>
    <row r="2693" spans="6:11" x14ac:dyDescent="0.3">
      <c r="F2693" s="29"/>
      <c r="G2693" s="29"/>
      <c r="H2693" s="29"/>
      <c r="I2693" s="29"/>
      <c r="J2693" s="29"/>
      <c r="K2693" s="29"/>
    </row>
    <row r="2694" spans="6:11" x14ac:dyDescent="0.3">
      <c r="F2694" s="29"/>
      <c r="G2694" s="29"/>
      <c r="H2694" s="29"/>
      <c r="I2694" s="29"/>
      <c r="J2694" s="29"/>
      <c r="K2694" s="29"/>
    </row>
    <row r="2695" spans="6:11" x14ac:dyDescent="0.3">
      <c r="F2695" s="29"/>
      <c r="G2695" s="29"/>
      <c r="H2695" s="29"/>
      <c r="I2695" s="29"/>
      <c r="J2695" s="29"/>
      <c r="K2695" s="29"/>
    </row>
    <row r="2696" spans="6:11" x14ac:dyDescent="0.3">
      <c r="F2696" s="29"/>
      <c r="G2696" s="29"/>
      <c r="H2696" s="29"/>
      <c r="I2696" s="29"/>
      <c r="J2696" s="29"/>
      <c r="K2696" s="29"/>
    </row>
    <row r="2697" spans="6:11" x14ac:dyDescent="0.3">
      <c r="F2697" s="29"/>
      <c r="G2697" s="29"/>
      <c r="H2697" s="29"/>
      <c r="I2697" s="29"/>
      <c r="J2697" s="29"/>
      <c r="K2697" s="29"/>
    </row>
    <row r="2698" spans="6:11" x14ac:dyDescent="0.3">
      <c r="F2698" s="29"/>
      <c r="G2698" s="29"/>
      <c r="H2698" s="29"/>
      <c r="I2698" s="29"/>
      <c r="J2698" s="29"/>
      <c r="K2698" s="29"/>
    </row>
    <row r="2699" spans="6:11" x14ac:dyDescent="0.3">
      <c r="F2699" s="29"/>
      <c r="G2699" s="29"/>
      <c r="H2699" s="29"/>
      <c r="I2699" s="29"/>
      <c r="J2699" s="29"/>
      <c r="K2699" s="29"/>
    </row>
    <row r="2700" spans="6:11" x14ac:dyDescent="0.3">
      <c r="F2700" s="29"/>
      <c r="G2700" s="29"/>
      <c r="H2700" s="29"/>
      <c r="I2700" s="29"/>
      <c r="J2700" s="29"/>
      <c r="K2700" s="29"/>
    </row>
    <row r="2701" spans="6:11" x14ac:dyDescent="0.3">
      <c r="F2701" s="29"/>
      <c r="G2701" s="29"/>
      <c r="H2701" s="29"/>
      <c r="I2701" s="29"/>
      <c r="J2701" s="29"/>
      <c r="K2701" s="29"/>
    </row>
    <row r="2702" spans="6:11" x14ac:dyDescent="0.3">
      <c r="F2702" s="29"/>
      <c r="G2702" s="29"/>
      <c r="H2702" s="29"/>
      <c r="I2702" s="29"/>
      <c r="J2702" s="29"/>
      <c r="K2702" s="29"/>
    </row>
    <row r="2703" spans="6:11" x14ac:dyDescent="0.3">
      <c r="F2703" s="29"/>
      <c r="G2703" s="29"/>
      <c r="H2703" s="29"/>
      <c r="I2703" s="29"/>
      <c r="J2703" s="29"/>
      <c r="K2703" s="29"/>
    </row>
    <row r="2704" spans="6:11" x14ac:dyDescent="0.3">
      <c r="F2704" s="29"/>
      <c r="G2704" s="29"/>
      <c r="H2704" s="29"/>
      <c r="I2704" s="29"/>
      <c r="J2704" s="29"/>
      <c r="K2704" s="29"/>
    </row>
    <row r="2705" spans="6:11" x14ac:dyDescent="0.3">
      <c r="F2705" s="29"/>
      <c r="G2705" s="29"/>
      <c r="H2705" s="29"/>
      <c r="I2705" s="29"/>
      <c r="J2705" s="29"/>
      <c r="K2705" s="29"/>
    </row>
    <row r="2706" spans="6:11" x14ac:dyDescent="0.3">
      <c r="F2706" s="29"/>
      <c r="G2706" s="29"/>
      <c r="H2706" s="29"/>
      <c r="I2706" s="29"/>
      <c r="J2706" s="29"/>
      <c r="K2706" s="29"/>
    </row>
    <row r="2707" spans="6:11" x14ac:dyDescent="0.3">
      <c r="F2707" s="29"/>
      <c r="G2707" s="29"/>
      <c r="H2707" s="29"/>
      <c r="I2707" s="29"/>
      <c r="J2707" s="29"/>
      <c r="K2707" s="29"/>
    </row>
    <row r="2708" spans="6:11" x14ac:dyDescent="0.3">
      <c r="F2708" s="29"/>
      <c r="G2708" s="29"/>
      <c r="H2708" s="29"/>
      <c r="I2708" s="29"/>
      <c r="J2708" s="29"/>
      <c r="K2708" s="29"/>
    </row>
    <row r="2709" spans="6:11" x14ac:dyDescent="0.3">
      <c r="F2709" s="29"/>
      <c r="G2709" s="29"/>
      <c r="H2709" s="29"/>
      <c r="I2709" s="29"/>
      <c r="J2709" s="29"/>
      <c r="K2709" s="29"/>
    </row>
    <row r="2710" spans="6:11" x14ac:dyDescent="0.3">
      <c r="F2710" s="29"/>
      <c r="G2710" s="29"/>
      <c r="H2710" s="29"/>
      <c r="I2710" s="29"/>
      <c r="J2710" s="29"/>
      <c r="K2710" s="29"/>
    </row>
    <row r="2711" spans="6:11" x14ac:dyDescent="0.3">
      <c r="F2711" s="29"/>
      <c r="G2711" s="29"/>
      <c r="H2711" s="29"/>
      <c r="I2711" s="29"/>
      <c r="J2711" s="29"/>
      <c r="K2711" s="29"/>
    </row>
    <row r="2712" spans="6:11" x14ac:dyDescent="0.3">
      <c r="F2712" s="29"/>
      <c r="G2712" s="29"/>
      <c r="H2712" s="29"/>
      <c r="I2712" s="29"/>
      <c r="J2712" s="29"/>
      <c r="K2712" s="29"/>
    </row>
    <row r="2713" spans="6:11" x14ac:dyDescent="0.3">
      <c r="F2713" s="29"/>
      <c r="G2713" s="29"/>
      <c r="H2713" s="29"/>
      <c r="I2713" s="29"/>
      <c r="J2713" s="29"/>
      <c r="K2713" s="29"/>
    </row>
    <row r="2714" spans="6:11" x14ac:dyDescent="0.3">
      <c r="F2714" s="29"/>
      <c r="G2714" s="29"/>
      <c r="H2714" s="29"/>
      <c r="I2714" s="29"/>
      <c r="J2714" s="29"/>
      <c r="K2714" s="29"/>
    </row>
    <row r="2715" spans="6:11" x14ac:dyDescent="0.3">
      <c r="F2715" s="29"/>
      <c r="G2715" s="29"/>
      <c r="H2715" s="29"/>
      <c r="I2715" s="29"/>
      <c r="J2715" s="29"/>
      <c r="K2715" s="29"/>
    </row>
    <row r="2716" spans="6:11" x14ac:dyDescent="0.3">
      <c r="F2716" s="29"/>
      <c r="G2716" s="29"/>
      <c r="H2716" s="29"/>
      <c r="I2716" s="29"/>
      <c r="J2716" s="29"/>
      <c r="K2716" s="29"/>
    </row>
    <row r="2717" spans="6:11" x14ac:dyDescent="0.3">
      <c r="F2717" s="29"/>
      <c r="G2717" s="29"/>
      <c r="H2717" s="29"/>
      <c r="I2717" s="29"/>
      <c r="J2717" s="29"/>
      <c r="K2717" s="29"/>
    </row>
    <row r="2718" spans="6:11" x14ac:dyDescent="0.3">
      <c r="F2718" s="29"/>
      <c r="G2718" s="29"/>
      <c r="H2718" s="29"/>
      <c r="I2718" s="29"/>
      <c r="J2718" s="29"/>
      <c r="K2718" s="29"/>
    </row>
    <row r="2719" spans="6:11" x14ac:dyDescent="0.3">
      <c r="F2719" s="29"/>
      <c r="G2719" s="29"/>
      <c r="H2719" s="29"/>
      <c r="I2719" s="29"/>
      <c r="J2719" s="29"/>
      <c r="K2719" s="29"/>
    </row>
    <row r="2720" spans="6:11" x14ac:dyDescent="0.3">
      <c r="F2720" s="29"/>
      <c r="G2720" s="29"/>
      <c r="H2720" s="29"/>
      <c r="I2720" s="29"/>
      <c r="J2720" s="29"/>
      <c r="K2720" s="29"/>
    </row>
    <row r="2721" spans="6:11" x14ac:dyDescent="0.3">
      <c r="F2721" s="29"/>
      <c r="G2721" s="29"/>
      <c r="H2721" s="29"/>
      <c r="I2721" s="29"/>
      <c r="J2721" s="29"/>
      <c r="K2721" s="29"/>
    </row>
    <row r="2722" spans="6:11" x14ac:dyDescent="0.3">
      <c r="F2722" s="29"/>
      <c r="G2722" s="29"/>
      <c r="H2722" s="29"/>
      <c r="I2722" s="29"/>
      <c r="J2722" s="29"/>
      <c r="K2722" s="29"/>
    </row>
    <row r="2723" spans="6:11" x14ac:dyDescent="0.3">
      <c r="F2723" s="29"/>
      <c r="G2723" s="29"/>
      <c r="H2723" s="29"/>
      <c r="I2723" s="29"/>
      <c r="J2723" s="29"/>
      <c r="K2723" s="29"/>
    </row>
    <row r="2724" spans="6:11" x14ac:dyDescent="0.3">
      <c r="F2724" s="29"/>
      <c r="G2724" s="29"/>
      <c r="H2724" s="29"/>
      <c r="I2724" s="29"/>
      <c r="J2724" s="29"/>
      <c r="K2724" s="29"/>
    </row>
    <row r="2725" spans="6:11" x14ac:dyDescent="0.3">
      <c r="F2725" s="29"/>
      <c r="G2725" s="29"/>
      <c r="H2725" s="29"/>
      <c r="I2725" s="29"/>
      <c r="J2725" s="29"/>
      <c r="K2725" s="29"/>
    </row>
    <row r="2726" spans="6:11" x14ac:dyDescent="0.3">
      <c r="F2726" s="29"/>
      <c r="G2726" s="29"/>
      <c r="H2726" s="29"/>
      <c r="I2726" s="29"/>
      <c r="J2726" s="29"/>
      <c r="K2726" s="29"/>
    </row>
    <row r="2727" spans="6:11" x14ac:dyDescent="0.3">
      <c r="F2727" s="29"/>
      <c r="G2727" s="29"/>
      <c r="H2727" s="29"/>
      <c r="I2727" s="29"/>
      <c r="J2727" s="29"/>
      <c r="K2727" s="29"/>
    </row>
    <row r="2728" spans="6:11" x14ac:dyDescent="0.3">
      <c r="F2728" s="29"/>
      <c r="G2728" s="29"/>
      <c r="H2728" s="29"/>
      <c r="I2728" s="29"/>
      <c r="J2728" s="29"/>
      <c r="K2728" s="29"/>
    </row>
    <row r="2729" spans="6:11" x14ac:dyDescent="0.3">
      <c r="F2729" s="29"/>
      <c r="G2729" s="29"/>
      <c r="H2729" s="29"/>
      <c r="I2729" s="29"/>
      <c r="J2729" s="29"/>
      <c r="K2729" s="29"/>
    </row>
    <row r="2730" spans="6:11" x14ac:dyDescent="0.3">
      <c r="F2730" s="29"/>
      <c r="G2730" s="29"/>
      <c r="H2730" s="29"/>
      <c r="I2730" s="29"/>
      <c r="J2730" s="29"/>
      <c r="K2730" s="29"/>
    </row>
    <row r="2731" spans="6:11" x14ac:dyDescent="0.3">
      <c r="F2731" s="29"/>
      <c r="G2731" s="29"/>
      <c r="H2731" s="29"/>
      <c r="I2731" s="29"/>
      <c r="J2731" s="29"/>
      <c r="K2731" s="29"/>
    </row>
    <row r="2732" spans="6:11" x14ac:dyDescent="0.3">
      <c r="F2732" s="29"/>
      <c r="G2732" s="29"/>
      <c r="H2732" s="29"/>
      <c r="I2732" s="29"/>
      <c r="J2732" s="29"/>
      <c r="K2732" s="29"/>
    </row>
    <row r="2733" spans="6:11" x14ac:dyDescent="0.3">
      <c r="F2733" s="29"/>
      <c r="G2733" s="29"/>
      <c r="H2733" s="29"/>
      <c r="I2733" s="29"/>
      <c r="J2733" s="29"/>
      <c r="K2733" s="29"/>
    </row>
    <row r="2734" spans="6:11" x14ac:dyDescent="0.3">
      <c r="F2734" s="29"/>
      <c r="G2734" s="29"/>
      <c r="H2734" s="29"/>
      <c r="I2734" s="29"/>
      <c r="J2734" s="29"/>
      <c r="K2734" s="29"/>
    </row>
    <row r="2735" spans="6:11" x14ac:dyDescent="0.3">
      <c r="F2735" s="29"/>
      <c r="G2735" s="29"/>
      <c r="H2735" s="29"/>
      <c r="I2735" s="29"/>
      <c r="J2735" s="29"/>
      <c r="K2735" s="29"/>
    </row>
    <row r="2736" spans="6:11" x14ac:dyDescent="0.3">
      <c r="F2736" s="29"/>
      <c r="G2736" s="29"/>
      <c r="H2736" s="29"/>
      <c r="I2736" s="29"/>
      <c r="J2736" s="29"/>
      <c r="K2736" s="29"/>
    </row>
    <row r="2737" spans="6:11" x14ac:dyDescent="0.3">
      <c r="F2737" s="29"/>
      <c r="G2737" s="29"/>
      <c r="H2737" s="29"/>
      <c r="I2737" s="29"/>
      <c r="J2737" s="29"/>
      <c r="K2737" s="29"/>
    </row>
    <row r="2738" spans="6:11" x14ac:dyDescent="0.3">
      <c r="F2738" s="29"/>
      <c r="G2738" s="29"/>
      <c r="H2738" s="29"/>
      <c r="I2738" s="29"/>
      <c r="J2738" s="29"/>
      <c r="K2738" s="29"/>
    </row>
    <row r="2739" spans="6:11" x14ac:dyDescent="0.3">
      <c r="F2739" s="29"/>
      <c r="G2739" s="29"/>
      <c r="H2739" s="29"/>
      <c r="I2739" s="29"/>
      <c r="J2739" s="29"/>
      <c r="K2739" s="29"/>
    </row>
    <row r="2740" spans="6:11" x14ac:dyDescent="0.3">
      <c r="F2740" s="29"/>
      <c r="G2740" s="29"/>
      <c r="H2740" s="29"/>
      <c r="I2740" s="29"/>
      <c r="J2740" s="29"/>
      <c r="K2740" s="29"/>
    </row>
    <row r="2741" spans="6:11" x14ac:dyDescent="0.3">
      <c r="F2741" s="29"/>
      <c r="G2741" s="29"/>
      <c r="H2741" s="29"/>
      <c r="I2741" s="29"/>
      <c r="J2741" s="29"/>
      <c r="K2741" s="29"/>
    </row>
    <row r="2742" spans="6:11" x14ac:dyDescent="0.3">
      <c r="F2742" s="29"/>
      <c r="G2742" s="29"/>
      <c r="H2742" s="29"/>
      <c r="I2742" s="29"/>
      <c r="J2742" s="29"/>
      <c r="K2742" s="29"/>
    </row>
    <row r="2743" spans="6:11" x14ac:dyDescent="0.3">
      <c r="F2743" s="29"/>
      <c r="G2743" s="29"/>
      <c r="H2743" s="29"/>
      <c r="I2743" s="29"/>
      <c r="J2743" s="29"/>
      <c r="K2743" s="29"/>
    </row>
    <row r="2744" spans="6:11" x14ac:dyDescent="0.3">
      <c r="F2744" s="29"/>
      <c r="G2744" s="29"/>
      <c r="H2744" s="29"/>
      <c r="I2744" s="29"/>
      <c r="J2744" s="29"/>
      <c r="K2744" s="29"/>
    </row>
    <row r="2745" spans="6:11" x14ac:dyDescent="0.3">
      <c r="F2745" s="29"/>
      <c r="G2745" s="29"/>
      <c r="H2745" s="29"/>
      <c r="I2745" s="29"/>
      <c r="J2745" s="29"/>
      <c r="K2745" s="29"/>
    </row>
    <row r="2746" spans="6:11" x14ac:dyDescent="0.3">
      <c r="F2746" s="29"/>
      <c r="G2746" s="29"/>
      <c r="H2746" s="29"/>
      <c r="I2746" s="29"/>
      <c r="J2746" s="29"/>
      <c r="K2746" s="29"/>
    </row>
    <row r="2747" spans="6:11" x14ac:dyDescent="0.3">
      <c r="F2747" s="29"/>
      <c r="G2747" s="29"/>
      <c r="H2747" s="29"/>
      <c r="I2747" s="29"/>
      <c r="J2747" s="29"/>
      <c r="K2747" s="29"/>
    </row>
    <row r="2748" spans="6:11" x14ac:dyDescent="0.3">
      <c r="F2748" s="29"/>
      <c r="G2748" s="29"/>
      <c r="H2748" s="29"/>
      <c r="I2748" s="29"/>
      <c r="J2748" s="29"/>
      <c r="K2748" s="29"/>
    </row>
    <row r="2749" spans="6:11" x14ac:dyDescent="0.3">
      <c r="F2749" s="29"/>
      <c r="G2749" s="29"/>
      <c r="H2749" s="29"/>
      <c r="I2749" s="29"/>
      <c r="J2749" s="29"/>
      <c r="K2749" s="29"/>
    </row>
    <row r="2750" spans="6:11" x14ac:dyDescent="0.3">
      <c r="F2750" s="29"/>
      <c r="G2750" s="29"/>
      <c r="H2750" s="29"/>
      <c r="I2750" s="29"/>
      <c r="J2750" s="29"/>
      <c r="K2750" s="29"/>
    </row>
    <row r="2751" spans="6:11" x14ac:dyDescent="0.3">
      <c r="F2751" s="29"/>
      <c r="G2751" s="29"/>
      <c r="H2751" s="29"/>
      <c r="I2751" s="29"/>
      <c r="J2751" s="29"/>
      <c r="K2751" s="29"/>
    </row>
    <row r="2752" spans="6:11" x14ac:dyDescent="0.3">
      <c r="F2752" s="29"/>
      <c r="G2752" s="29"/>
      <c r="H2752" s="29"/>
      <c r="I2752" s="29"/>
      <c r="J2752" s="29"/>
      <c r="K2752" s="29"/>
    </row>
    <row r="2753" spans="6:11" x14ac:dyDescent="0.3">
      <c r="F2753" s="29"/>
      <c r="G2753" s="29"/>
      <c r="H2753" s="29"/>
      <c r="I2753" s="29"/>
      <c r="J2753" s="29"/>
      <c r="K2753" s="29"/>
    </row>
    <row r="2754" spans="6:11" x14ac:dyDescent="0.3">
      <c r="F2754" s="29"/>
      <c r="G2754" s="29"/>
      <c r="H2754" s="29"/>
      <c r="I2754" s="29"/>
      <c r="J2754" s="29"/>
      <c r="K2754" s="29"/>
    </row>
    <row r="2755" spans="6:11" x14ac:dyDescent="0.3">
      <c r="F2755" s="29"/>
      <c r="G2755" s="29"/>
      <c r="H2755" s="29"/>
      <c r="I2755" s="29"/>
      <c r="J2755" s="29"/>
      <c r="K2755" s="29"/>
    </row>
    <row r="2756" spans="6:11" x14ac:dyDescent="0.3">
      <c r="F2756" s="29"/>
      <c r="G2756" s="29"/>
      <c r="H2756" s="29"/>
      <c r="I2756" s="29"/>
      <c r="J2756" s="29"/>
      <c r="K2756" s="29"/>
    </row>
    <row r="2757" spans="6:11" x14ac:dyDescent="0.3">
      <c r="F2757" s="29"/>
      <c r="G2757" s="29"/>
      <c r="H2757" s="29"/>
      <c r="I2757" s="29"/>
      <c r="J2757" s="29"/>
      <c r="K2757" s="29"/>
    </row>
    <row r="2758" spans="6:11" x14ac:dyDescent="0.3">
      <c r="F2758" s="29"/>
      <c r="G2758" s="29"/>
      <c r="H2758" s="29"/>
      <c r="I2758" s="29"/>
      <c r="J2758" s="29"/>
      <c r="K2758" s="29"/>
    </row>
    <row r="2759" spans="6:11" x14ac:dyDescent="0.3">
      <c r="F2759" s="29"/>
      <c r="G2759" s="29"/>
      <c r="H2759" s="29"/>
      <c r="I2759" s="29"/>
      <c r="J2759" s="29"/>
      <c r="K2759" s="29"/>
    </row>
    <row r="2760" spans="6:11" x14ac:dyDescent="0.3">
      <c r="F2760" s="29"/>
      <c r="G2760" s="29"/>
      <c r="H2760" s="29"/>
      <c r="I2760" s="29"/>
      <c r="J2760" s="29"/>
      <c r="K2760" s="29"/>
    </row>
    <row r="2761" spans="6:11" x14ac:dyDescent="0.3">
      <c r="F2761" s="29"/>
      <c r="G2761" s="29"/>
      <c r="H2761" s="29"/>
      <c r="I2761" s="29"/>
      <c r="J2761" s="29"/>
      <c r="K2761" s="29"/>
    </row>
    <row r="2762" spans="6:11" x14ac:dyDescent="0.3">
      <c r="F2762" s="29"/>
      <c r="G2762" s="29"/>
      <c r="H2762" s="29"/>
      <c r="I2762" s="29"/>
      <c r="J2762" s="29"/>
      <c r="K2762" s="29"/>
    </row>
    <row r="2763" spans="6:11" x14ac:dyDescent="0.3">
      <c r="F2763" s="29"/>
      <c r="G2763" s="29"/>
      <c r="H2763" s="29"/>
      <c r="I2763" s="29"/>
      <c r="J2763" s="29"/>
      <c r="K2763" s="29"/>
    </row>
    <row r="2764" spans="6:11" x14ac:dyDescent="0.3">
      <c r="F2764" s="29"/>
      <c r="G2764" s="29"/>
      <c r="H2764" s="29"/>
      <c r="I2764" s="29"/>
      <c r="J2764" s="29"/>
      <c r="K2764" s="29"/>
    </row>
    <row r="2765" spans="6:11" x14ac:dyDescent="0.3">
      <c r="F2765" s="29"/>
      <c r="G2765" s="29"/>
      <c r="H2765" s="29"/>
      <c r="I2765" s="29"/>
      <c r="J2765" s="29"/>
      <c r="K2765" s="29"/>
    </row>
    <row r="2766" spans="6:11" x14ac:dyDescent="0.3">
      <c r="F2766" s="29"/>
      <c r="G2766" s="29"/>
      <c r="H2766" s="29"/>
      <c r="I2766" s="29"/>
      <c r="J2766" s="29"/>
      <c r="K2766" s="29"/>
    </row>
    <row r="2767" spans="6:11" x14ac:dyDescent="0.3">
      <c r="F2767" s="29"/>
      <c r="G2767" s="29"/>
      <c r="H2767" s="29"/>
      <c r="I2767" s="29"/>
      <c r="J2767" s="29"/>
      <c r="K2767" s="29"/>
    </row>
    <row r="2768" spans="6:11" x14ac:dyDescent="0.3">
      <c r="F2768" s="29"/>
      <c r="G2768" s="29"/>
      <c r="H2768" s="29"/>
      <c r="I2768" s="29"/>
      <c r="J2768" s="29"/>
      <c r="K2768" s="29"/>
    </row>
    <row r="2769" spans="6:11" x14ac:dyDescent="0.3">
      <c r="F2769" s="29"/>
      <c r="G2769" s="29"/>
      <c r="H2769" s="29"/>
      <c r="I2769" s="29"/>
      <c r="J2769" s="29"/>
      <c r="K2769" s="29"/>
    </row>
    <row r="2770" spans="6:11" x14ac:dyDescent="0.3">
      <c r="F2770" s="29"/>
      <c r="G2770" s="29"/>
      <c r="H2770" s="29"/>
      <c r="I2770" s="29"/>
      <c r="J2770" s="29"/>
      <c r="K2770" s="29"/>
    </row>
    <row r="2771" spans="6:11" x14ac:dyDescent="0.3">
      <c r="F2771" s="29"/>
      <c r="G2771" s="29"/>
      <c r="H2771" s="29"/>
      <c r="I2771" s="29"/>
      <c r="J2771" s="29"/>
      <c r="K2771" s="29"/>
    </row>
    <row r="2772" spans="6:11" x14ac:dyDescent="0.3">
      <c r="F2772" s="29"/>
      <c r="G2772" s="29"/>
      <c r="H2772" s="29"/>
      <c r="I2772" s="29"/>
      <c r="J2772" s="29"/>
      <c r="K2772" s="29"/>
    </row>
    <row r="2773" spans="6:11" x14ac:dyDescent="0.3">
      <c r="F2773" s="29"/>
      <c r="G2773" s="29"/>
      <c r="H2773" s="29"/>
      <c r="I2773" s="29"/>
      <c r="J2773" s="29"/>
      <c r="K2773" s="29"/>
    </row>
    <row r="2774" spans="6:11" x14ac:dyDescent="0.3">
      <c r="F2774" s="29"/>
      <c r="G2774" s="29"/>
      <c r="H2774" s="29"/>
      <c r="I2774" s="29"/>
      <c r="J2774" s="29"/>
      <c r="K2774" s="29"/>
    </row>
    <row r="2775" spans="6:11" x14ac:dyDescent="0.3">
      <c r="F2775" s="29"/>
      <c r="G2775" s="29"/>
      <c r="H2775" s="29"/>
      <c r="I2775" s="29"/>
      <c r="J2775" s="29"/>
      <c r="K2775" s="29"/>
    </row>
    <row r="2776" spans="6:11" x14ac:dyDescent="0.3">
      <c r="F2776" s="29"/>
      <c r="G2776" s="29"/>
      <c r="H2776" s="29"/>
      <c r="I2776" s="29"/>
      <c r="J2776" s="29"/>
      <c r="K2776" s="29"/>
    </row>
    <row r="2777" spans="6:11" x14ac:dyDescent="0.3">
      <c r="F2777" s="29"/>
      <c r="G2777" s="29"/>
      <c r="H2777" s="29"/>
      <c r="I2777" s="29"/>
      <c r="J2777" s="29"/>
      <c r="K2777" s="29"/>
    </row>
    <row r="2778" spans="6:11" x14ac:dyDescent="0.3">
      <c r="F2778" s="29"/>
      <c r="G2778" s="29"/>
      <c r="H2778" s="29"/>
      <c r="I2778" s="29"/>
      <c r="J2778" s="29"/>
      <c r="K2778" s="29"/>
    </row>
    <row r="2779" spans="6:11" x14ac:dyDescent="0.3">
      <c r="F2779" s="29"/>
      <c r="G2779" s="29"/>
      <c r="H2779" s="29"/>
      <c r="I2779" s="29"/>
      <c r="J2779" s="29"/>
      <c r="K2779" s="29"/>
    </row>
    <row r="2780" spans="6:11" x14ac:dyDescent="0.3">
      <c r="F2780" s="29"/>
      <c r="G2780" s="29"/>
      <c r="H2780" s="29"/>
      <c r="I2780" s="29"/>
      <c r="J2780" s="29"/>
      <c r="K2780" s="29"/>
    </row>
    <row r="2781" spans="6:11" x14ac:dyDescent="0.3">
      <c r="F2781" s="29"/>
      <c r="G2781" s="29"/>
      <c r="H2781" s="29"/>
      <c r="I2781" s="29"/>
      <c r="J2781" s="29"/>
      <c r="K2781" s="29"/>
    </row>
    <row r="2782" spans="6:11" x14ac:dyDescent="0.3">
      <c r="F2782" s="29"/>
      <c r="G2782" s="29"/>
      <c r="H2782" s="29"/>
      <c r="I2782" s="29"/>
      <c r="J2782" s="29"/>
      <c r="K2782" s="29"/>
    </row>
    <row r="2783" spans="6:11" x14ac:dyDescent="0.3">
      <c r="F2783" s="29"/>
      <c r="G2783" s="29"/>
      <c r="H2783" s="29"/>
      <c r="I2783" s="29"/>
      <c r="J2783" s="29"/>
      <c r="K2783" s="29"/>
    </row>
    <row r="2784" spans="6:11" x14ac:dyDescent="0.3">
      <c r="F2784" s="29"/>
      <c r="G2784" s="29"/>
      <c r="H2784" s="29"/>
      <c r="I2784" s="29"/>
      <c r="J2784" s="29"/>
      <c r="K2784" s="29"/>
    </row>
    <row r="2785" spans="6:11" x14ac:dyDescent="0.3">
      <c r="F2785" s="29"/>
      <c r="G2785" s="29"/>
      <c r="H2785" s="29"/>
      <c r="I2785" s="29"/>
      <c r="J2785" s="29"/>
      <c r="K2785" s="29"/>
    </row>
    <row r="2786" spans="6:11" x14ac:dyDescent="0.3">
      <c r="F2786" s="29"/>
      <c r="G2786" s="29"/>
      <c r="H2786" s="29"/>
      <c r="I2786" s="29"/>
      <c r="J2786" s="29"/>
      <c r="K2786" s="29"/>
    </row>
    <row r="2787" spans="6:11" x14ac:dyDescent="0.3">
      <c r="F2787" s="29"/>
      <c r="G2787" s="29"/>
      <c r="H2787" s="29"/>
      <c r="I2787" s="29"/>
      <c r="J2787" s="29"/>
      <c r="K2787" s="29"/>
    </row>
    <row r="2788" spans="6:11" x14ac:dyDescent="0.3">
      <c r="F2788" s="29"/>
      <c r="G2788" s="29"/>
      <c r="H2788" s="29"/>
      <c r="I2788" s="29"/>
      <c r="J2788" s="29"/>
      <c r="K2788" s="29"/>
    </row>
    <row r="2789" spans="6:11" x14ac:dyDescent="0.3">
      <c r="F2789" s="29"/>
      <c r="G2789" s="29"/>
      <c r="H2789" s="29"/>
      <c r="I2789" s="29"/>
      <c r="J2789" s="29"/>
      <c r="K2789" s="29"/>
    </row>
    <row r="2790" spans="6:11" x14ac:dyDescent="0.3">
      <c r="F2790" s="29"/>
      <c r="G2790" s="29"/>
      <c r="H2790" s="29"/>
      <c r="I2790" s="29"/>
      <c r="J2790" s="29"/>
      <c r="K2790" s="29"/>
    </row>
    <row r="2791" spans="6:11" x14ac:dyDescent="0.3">
      <c r="F2791" s="29"/>
      <c r="G2791" s="29"/>
      <c r="H2791" s="29"/>
      <c r="I2791" s="29"/>
      <c r="J2791" s="29"/>
      <c r="K2791" s="29"/>
    </row>
    <row r="2792" spans="6:11" x14ac:dyDescent="0.3">
      <c r="F2792" s="29"/>
      <c r="G2792" s="29"/>
      <c r="H2792" s="29"/>
      <c r="I2792" s="29"/>
      <c r="J2792" s="29"/>
      <c r="K2792" s="29"/>
    </row>
    <row r="2793" spans="6:11" x14ac:dyDescent="0.3">
      <c r="F2793" s="29"/>
      <c r="G2793" s="29"/>
      <c r="H2793" s="29"/>
      <c r="I2793" s="29"/>
      <c r="J2793" s="29"/>
      <c r="K2793" s="29"/>
    </row>
    <row r="2794" spans="6:11" x14ac:dyDescent="0.3">
      <c r="F2794" s="29"/>
      <c r="G2794" s="29"/>
      <c r="H2794" s="29"/>
      <c r="I2794" s="29"/>
      <c r="J2794" s="29"/>
      <c r="K2794" s="29"/>
    </row>
    <row r="2795" spans="6:11" x14ac:dyDescent="0.3">
      <c r="F2795" s="29"/>
      <c r="G2795" s="29"/>
      <c r="H2795" s="29"/>
      <c r="I2795" s="29"/>
      <c r="J2795" s="29"/>
      <c r="K2795" s="29"/>
    </row>
    <row r="2796" spans="6:11" x14ac:dyDescent="0.3">
      <c r="F2796" s="29"/>
      <c r="G2796" s="29"/>
      <c r="H2796" s="29"/>
      <c r="I2796" s="29"/>
      <c r="J2796" s="29"/>
      <c r="K2796" s="29"/>
    </row>
    <row r="2797" spans="6:11" x14ac:dyDescent="0.3">
      <c r="F2797" s="29"/>
      <c r="G2797" s="29"/>
      <c r="H2797" s="29"/>
      <c r="I2797" s="29"/>
      <c r="J2797" s="29"/>
      <c r="K2797" s="29"/>
    </row>
    <row r="2798" spans="6:11" x14ac:dyDescent="0.3">
      <c r="F2798" s="29"/>
      <c r="G2798" s="29"/>
      <c r="H2798" s="29"/>
      <c r="I2798" s="29"/>
      <c r="J2798" s="29"/>
      <c r="K2798" s="29"/>
    </row>
    <row r="2799" spans="6:11" x14ac:dyDescent="0.3">
      <c r="F2799" s="29"/>
      <c r="G2799" s="29"/>
      <c r="H2799" s="29"/>
      <c r="I2799" s="29"/>
      <c r="J2799" s="29"/>
      <c r="K2799" s="29"/>
    </row>
    <row r="2800" spans="6:11" x14ac:dyDescent="0.3">
      <c r="F2800" s="29"/>
      <c r="G2800" s="29"/>
      <c r="H2800" s="29"/>
      <c r="I2800" s="29"/>
      <c r="J2800" s="29"/>
      <c r="K2800" s="29"/>
    </row>
    <row r="2801" spans="6:11" x14ac:dyDescent="0.3">
      <c r="F2801" s="29"/>
      <c r="G2801" s="29"/>
      <c r="H2801" s="29"/>
      <c r="I2801" s="29"/>
      <c r="J2801" s="29"/>
      <c r="K2801" s="29"/>
    </row>
    <row r="2802" spans="6:11" x14ac:dyDescent="0.3">
      <c r="F2802" s="29"/>
      <c r="G2802" s="29"/>
      <c r="H2802" s="29"/>
      <c r="I2802" s="29"/>
      <c r="J2802" s="29"/>
      <c r="K2802" s="29"/>
    </row>
    <row r="2803" spans="6:11" x14ac:dyDescent="0.3">
      <c r="F2803" s="29"/>
      <c r="G2803" s="29"/>
      <c r="H2803" s="29"/>
      <c r="I2803" s="29"/>
      <c r="J2803" s="29"/>
      <c r="K2803" s="29"/>
    </row>
    <row r="2804" spans="6:11" x14ac:dyDescent="0.3">
      <c r="F2804" s="29"/>
      <c r="G2804" s="29"/>
      <c r="H2804" s="29"/>
      <c r="I2804" s="29"/>
      <c r="J2804" s="29"/>
      <c r="K2804" s="29"/>
    </row>
    <row r="2805" spans="6:11" x14ac:dyDescent="0.3">
      <c r="F2805" s="29"/>
      <c r="G2805" s="29"/>
      <c r="H2805" s="29"/>
      <c r="I2805" s="29"/>
      <c r="J2805" s="29"/>
      <c r="K2805" s="29"/>
    </row>
    <row r="2806" spans="6:11" x14ac:dyDescent="0.3">
      <c r="F2806" s="29"/>
      <c r="G2806" s="29"/>
      <c r="H2806" s="29"/>
      <c r="I2806" s="29"/>
      <c r="J2806" s="29"/>
      <c r="K2806" s="29"/>
    </row>
    <row r="2807" spans="6:11" x14ac:dyDescent="0.3">
      <c r="F2807" s="29"/>
      <c r="G2807" s="29"/>
      <c r="H2807" s="29"/>
      <c r="I2807" s="29"/>
      <c r="J2807" s="29"/>
      <c r="K2807" s="29"/>
    </row>
    <row r="2808" spans="6:11" x14ac:dyDescent="0.3">
      <c r="F2808" s="29"/>
      <c r="G2808" s="29"/>
      <c r="H2808" s="29"/>
      <c r="I2808" s="29"/>
      <c r="J2808" s="29"/>
      <c r="K2808" s="29"/>
    </row>
    <row r="2809" spans="6:11" x14ac:dyDescent="0.3">
      <c r="F2809" s="29"/>
      <c r="G2809" s="29"/>
      <c r="H2809" s="29"/>
      <c r="I2809" s="29"/>
      <c r="J2809" s="29"/>
      <c r="K2809" s="29"/>
    </row>
    <row r="2810" spans="6:11" x14ac:dyDescent="0.3">
      <c r="F2810" s="29"/>
      <c r="G2810" s="29"/>
      <c r="H2810" s="29"/>
      <c r="I2810" s="29"/>
      <c r="J2810" s="29"/>
      <c r="K2810" s="29"/>
    </row>
    <row r="2811" spans="6:11" x14ac:dyDescent="0.3">
      <c r="F2811" s="29"/>
      <c r="G2811" s="29"/>
      <c r="H2811" s="29"/>
      <c r="I2811" s="29"/>
      <c r="J2811" s="29"/>
      <c r="K2811" s="29"/>
    </row>
    <row r="2812" spans="6:11" x14ac:dyDescent="0.3">
      <c r="F2812" s="29"/>
      <c r="G2812" s="29"/>
      <c r="H2812" s="29"/>
      <c r="I2812" s="29"/>
      <c r="J2812" s="29"/>
      <c r="K2812" s="29"/>
    </row>
    <row r="2813" spans="6:11" x14ac:dyDescent="0.3">
      <c r="F2813" s="29"/>
      <c r="G2813" s="29"/>
      <c r="H2813" s="29"/>
      <c r="I2813" s="29"/>
      <c r="J2813" s="29"/>
      <c r="K2813" s="29"/>
    </row>
    <row r="2814" spans="6:11" x14ac:dyDescent="0.3">
      <c r="F2814" s="29"/>
      <c r="G2814" s="29"/>
      <c r="H2814" s="29"/>
      <c r="I2814" s="29"/>
      <c r="J2814" s="29"/>
      <c r="K2814" s="29"/>
    </row>
    <row r="2815" spans="6:11" x14ac:dyDescent="0.3">
      <c r="F2815" s="29"/>
      <c r="G2815" s="29"/>
      <c r="H2815" s="29"/>
      <c r="I2815" s="29"/>
      <c r="J2815" s="29"/>
      <c r="K2815" s="29"/>
    </row>
    <row r="2816" spans="6:11" x14ac:dyDescent="0.3">
      <c r="F2816" s="29"/>
      <c r="G2816" s="29"/>
      <c r="H2816" s="29"/>
      <c r="I2816" s="29"/>
      <c r="J2816" s="29"/>
      <c r="K2816" s="29"/>
    </row>
    <row r="2817" spans="6:11" x14ac:dyDescent="0.3">
      <c r="F2817" s="29"/>
      <c r="G2817" s="29"/>
      <c r="H2817" s="29"/>
      <c r="I2817" s="29"/>
      <c r="J2817" s="29"/>
      <c r="K2817" s="29"/>
    </row>
    <row r="2818" spans="6:11" x14ac:dyDescent="0.3">
      <c r="F2818" s="29"/>
      <c r="G2818" s="29"/>
      <c r="H2818" s="29"/>
      <c r="I2818" s="29"/>
      <c r="J2818" s="29"/>
      <c r="K2818" s="29"/>
    </row>
    <row r="2819" spans="6:11" x14ac:dyDescent="0.3">
      <c r="F2819" s="29"/>
      <c r="G2819" s="29"/>
      <c r="H2819" s="29"/>
      <c r="I2819" s="29"/>
      <c r="J2819" s="29"/>
      <c r="K2819" s="29"/>
    </row>
    <row r="2820" spans="6:11" x14ac:dyDescent="0.3">
      <c r="F2820" s="29"/>
      <c r="G2820" s="29"/>
      <c r="H2820" s="29"/>
      <c r="I2820" s="29"/>
      <c r="J2820" s="29"/>
      <c r="K2820" s="29"/>
    </row>
    <row r="2821" spans="6:11" x14ac:dyDescent="0.3">
      <c r="F2821" s="29"/>
      <c r="G2821" s="29"/>
      <c r="H2821" s="29"/>
      <c r="I2821" s="29"/>
      <c r="J2821" s="29"/>
      <c r="K2821" s="29"/>
    </row>
    <row r="2822" spans="6:11" x14ac:dyDescent="0.3">
      <c r="F2822" s="29"/>
      <c r="G2822" s="29"/>
      <c r="H2822" s="29"/>
      <c r="I2822" s="29"/>
      <c r="J2822" s="29"/>
      <c r="K2822" s="29"/>
    </row>
    <row r="2823" spans="6:11" x14ac:dyDescent="0.3">
      <c r="F2823" s="29"/>
      <c r="G2823" s="29"/>
      <c r="H2823" s="29"/>
      <c r="I2823" s="29"/>
      <c r="J2823" s="29"/>
      <c r="K2823" s="29"/>
    </row>
    <row r="2824" spans="6:11" x14ac:dyDescent="0.3">
      <c r="F2824" s="29"/>
      <c r="G2824" s="29"/>
      <c r="H2824" s="29"/>
      <c r="I2824" s="29"/>
      <c r="J2824" s="29"/>
      <c r="K2824" s="29"/>
    </row>
    <row r="2825" spans="6:11" x14ac:dyDescent="0.3">
      <c r="F2825" s="29"/>
      <c r="G2825" s="29"/>
      <c r="H2825" s="29"/>
      <c r="I2825" s="29"/>
      <c r="J2825" s="29"/>
      <c r="K2825" s="29"/>
    </row>
    <row r="2826" spans="6:11" x14ac:dyDescent="0.3">
      <c r="F2826" s="29"/>
      <c r="G2826" s="29"/>
      <c r="H2826" s="29"/>
      <c r="I2826" s="29"/>
      <c r="J2826" s="29"/>
      <c r="K2826" s="29"/>
    </row>
    <row r="2827" spans="6:11" x14ac:dyDescent="0.3">
      <c r="F2827" s="29"/>
      <c r="G2827" s="29"/>
      <c r="H2827" s="29"/>
      <c r="I2827" s="29"/>
      <c r="J2827" s="29"/>
      <c r="K2827" s="29"/>
    </row>
    <row r="2828" spans="6:11" x14ac:dyDescent="0.3">
      <c r="F2828" s="29"/>
      <c r="G2828" s="29"/>
      <c r="H2828" s="29"/>
      <c r="I2828" s="29"/>
      <c r="J2828" s="29"/>
      <c r="K2828" s="29"/>
    </row>
    <row r="2829" spans="6:11" x14ac:dyDescent="0.3">
      <c r="F2829" s="29"/>
      <c r="G2829" s="29"/>
      <c r="H2829" s="29"/>
      <c r="I2829" s="29"/>
      <c r="J2829" s="29"/>
      <c r="K2829" s="29"/>
    </row>
    <row r="2830" spans="6:11" x14ac:dyDescent="0.3">
      <c r="F2830" s="29"/>
      <c r="G2830" s="29"/>
      <c r="H2830" s="29"/>
      <c r="I2830" s="29"/>
      <c r="J2830" s="29"/>
      <c r="K2830" s="29"/>
    </row>
    <row r="2831" spans="6:11" x14ac:dyDescent="0.3">
      <c r="F2831" s="29"/>
      <c r="G2831" s="29"/>
      <c r="H2831" s="29"/>
      <c r="I2831" s="29"/>
      <c r="J2831" s="29"/>
      <c r="K2831" s="29"/>
    </row>
    <row r="2832" spans="6:11" x14ac:dyDescent="0.3">
      <c r="F2832" s="29"/>
      <c r="G2832" s="29"/>
      <c r="H2832" s="29"/>
      <c r="I2832" s="29"/>
      <c r="J2832" s="29"/>
      <c r="K2832" s="29"/>
    </row>
    <row r="2833" spans="6:11" x14ac:dyDescent="0.3">
      <c r="F2833" s="29"/>
      <c r="G2833" s="29"/>
      <c r="H2833" s="29"/>
      <c r="I2833" s="29"/>
      <c r="J2833" s="29"/>
      <c r="K2833" s="29"/>
    </row>
    <row r="2834" spans="6:11" x14ac:dyDescent="0.3">
      <c r="F2834" s="29"/>
      <c r="G2834" s="29"/>
      <c r="H2834" s="29"/>
      <c r="I2834" s="29"/>
      <c r="J2834" s="29"/>
      <c r="K2834" s="29"/>
    </row>
    <row r="2835" spans="6:11" x14ac:dyDescent="0.3">
      <c r="F2835" s="29"/>
      <c r="G2835" s="29"/>
      <c r="H2835" s="29"/>
      <c r="I2835" s="29"/>
      <c r="J2835" s="29"/>
      <c r="K2835" s="29"/>
    </row>
    <row r="2836" spans="6:11" x14ac:dyDescent="0.3">
      <c r="F2836" s="29"/>
      <c r="G2836" s="29"/>
      <c r="H2836" s="29"/>
      <c r="I2836" s="29"/>
      <c r="J2836" s="29"/>
      <c r="K2836" s="29"/>
    </row>
    <row r="2837" spans="6:11" x14ac:dyDescent="0.3">
      <c r="F2837" s="29"/>
      <c r="G2837" s="29"/>
      <c r="H2837" s="29"/>
      <c r="I2837" s="29"/>
      <c r="J2837" s="29"/>
      <c r="K2837" s="29"/>
    </row>
    <row r="2838" spans="6:11" x14ac:dyDescent="0.3">
      <c r="F2838" s="29"/>
      <c r="G2838" s="29"/>
      <c r="H2838" s="29"/>
      <c r="I2838" s="29"/>
      <c r="J2838" s="29"/>
      <c r="K2838" s="29"/>
    </row>
    <row r="2839" spans="6:11" x14ac:dyDescent="0.3">
      <c r="F2839" s="29"/>
      <c r="G2839" s="29"/>
      <c r="H2839" s="29"/>
      <c r="I2839" s="29"/>
      <c r="J2839" s="29"/>
      <c r="K2839" s="29"/>
    </row>
    <row r="2840" spans="6:11" x14ac:dyDescent="0.3">
      <c r="F2840" s="29"/>
      <c r="G2840" s="29"/>
      <c r="H2840" s="29"/>
      <c r="I2840" s="29"/>
      <c r="J2840" s="29"/>
      <c r="K2840" s="29"/>
    </row>
    <row r="2841" spans="6:11" x14ac:dyDescent="0.3">
      <c r="F2841" s="29"/>
      <c r="G2841" s="29"/>
      <c r="H2841" s="29"/>
      <c r="I2841" s="29"/>
      <c r="J2841" s="29"/>
      <c r="K2841" s="29"/>
    </row>
    <row r="2842" spans="6:11" x14ac:dyDescent="0.3">
      <c r="F2842" s="29"/>
      <c r="G2842" s="29"/>
      <c r="H2842" s="29"/>
      <c r="I2842" s="29"/>
      <c r="J2842" s="29"/>
      <c r="K2842" s="29"/>
    </row>
    <row r="2843" spans="6:11" x14ac:dyDescent="0.3">
      <c r="F2843" s="29"/>
      <c r="G2843" s="29"/>
      <c r="H2843" s="29"/>
      <c r="I2843" s="29"/>
      <c r="J2843" s="29"/>
      <c r="K2843" s="29"/>
    </row>
    <row r="2844" spans="6:11" x14ac:dyDescent="0.3">
      <c r="F2844" s="29"/>
      <c r="G2844" s="29"/>
      <c r="H2844" s="29"/>
      <c r="I2844" s="29"/>
      <c r="J2844" s="29"/>
      <c r="K2844" s="29"/>
    </row>
    <row r="2845" spans="6:11" x14ac:dyDescent="0.3">
      <c r="F2845" s="29"/>
      <c r="G2845" s="29"/>
      <c r="H2845" s="29"/>
      <c r="I2845" s="29"/>
      <c r="J2845" s="29"/>
      <c r="K2845" s="29"/>
    </row>
    <row r="2846" spans="6:11" x14ac:dyDescent="0.3">
      <c r="F2846" s="29"/>
      <c r="G2846" s="29"/>
      <c r="H2846" s="29"/>
      <c r="I2846" s="29"/>
      <c r="J2846" s="29"/>
      <c r="K2846" s="29"/>
    </row>
    <row r="2847" spans="6:11" x14ac:dyDescent="0.3">
      <c r="F2847" s="29"/>
      <c r="G2847" s="29"/>
      <c r="H2847" s="29"/>
      <c r="I2847" s="29"/>
      <c r="J2847" s="29"/>
      <c r="K2847" s="29"/>
    </row>
    <row r="2848" spans="6:11" x14ac:dyDescent="0.3">
      <c r="F2848" s="29"/>
      <c r="G2848" s="29"/>
      <c r="H2848" s="29"/>
      <c r="I2848" s="29"/>
      <c r="J2848" s="29"/>
      <c r="K2848" s="29"/>
    </row>
    <row r="2849" spans="6:11" x14ac:dyDescent="0.3">
      <c r="F2849" s="29"/>
      <c r="G2849" s="29"/>
      <c r="H2849" s="29"/>
      <c r="I2849" s="29"/>
      <c r="J2849" s="29"/>
      <c r="K2849" s="29"/>
    </row>
    <row r="2850" spans="6:11" x14ac:dyDescent="0.3">
      <c r="F2850" s="29"/>
      <c r="G2850" s="29"/>
      <c r="H2850" s="29"/>
      <c r="I2850" s="29"/>
      <c r="J2850" s="29"/>
      <c r="K2850" s="29"/>
    </row>
    <row r="2851" spans="6:11" x14ac:dyDescent="0.3">
      <c r="F2851" s="29"/>
      <c r="G2851" s="29"/>
      <c r="H2851" s="29"/>
      <c r="I2851" s="29"/>
      <c r="J2851" s="29"/>
      <c r="K2851" s="29"/>
    </row>
    <row r="2852" spans="6:11" x14ac:dyDescent="0.3">
      <c r="F2852" s="29"/>
      <c r="G2852" s="29"/>
      <c r="H2852" s="29"/>
      <c r="I2852" s="29"/>
      <c r="J2852" s="29"/>
      <c r="K2852" s="29"/>
    </row>
    <row r="2853" spans="6:11" x14ac:dyDescent="0.3">
      <c r="F2853" s="29"/>
      <c r="G2853" s="29"/>
      <c r="H2853" s="29"/>
      <c r="I2853" s="29"/>
      <c r="J2853" s="29"/>
      <c r="K2853" s="29"/>
    </row>
    <row r="2854" spans="6:11" x14ac:dyDescent="0.3">
      <c r="F2854" s="29"/>
      <c r="G2854" s="29"/>
      <c r="H2854" s="29"/>
      <c r="I2854" s="29"/>
      <c r="J2854" s="29"/>
      <c r="K2854" s="29"/>
    </row>
    <row r="2855" spans="6:11" x14ac:dyDescent="0.3">
      <c r="F2855" s="29"/>
      <c r="G2855" s="29"/>
      <c r="H2855" s="29"/>
      <c r="I2855" s="29"/>
      <c r="J2855" s="29"/>
      <c r="K2855" s="29"/>
    </row>
    <row r="2856" spans="6:11" x14ac:dyDescent="0.3">
      <c r="F2856" s="29"/>
      <c r="G2856" s="29"/>
      <c r="H2856" s="29"/>
      <c r="I2856" s="29"/>
      <c r="J2856" s="29"/>
      <c r="K2856" s="29"/>
    </row>
    <row r="2857" spans="6:11" x14ac:dyDescent="0.3">
      <c r="F2857" s="29"/>
      <c r="G2857" s="29"/>
      <c r="H2857" s="29"/>
      <c r="I2857" s="29"/>
      <c r="J2857" s="29"/>
      <c r="K2857" s="29"/>
    </row>
    <row r="2858" spans="6:11" x14ac:dyDescent="0.3">
      <c r="F2858" s="29"/>
      <c r="G2858" s="29"/>
      <c r="H2858" s="29"/>
      <c r="I2858" s="29"/>
      <c r="J2858" s="29"/>
      <c r="K2858" s="29"/>
    </row>
    <row r="2859" spans="6:11" x14ac:dyDescent="0.3">
      <c r="F2859" s="29"/>
      <c r="G2859" s="29"/>
      <c r="H2859" s="29"/>
      <c r="I2859" s="29"/>
      <c r="J2859" s="29"/>
      <c r="K2859" s="29"/>
    </row>
    <row r="2860" spans="6:11" x14ac:dyDescent="0.3">
      <c r="F2860" s="29"/>
      <c r="G2860" s="29"/>
      <c r="H2860" s="29"/>
      <c r="I2860" s="29"/>
      <c r="J2860" s="29"/>
      <c r="K2860" s="29"/>
    </row>
    <row r="2861" spans="6:11" x14ac:dyDescent="0.3">
      <c r="F2861" s="29"/>
      <c r="G2861" s="29"/>
      <c r="H2861" s="29"/>
      <c r="I2861" s="29"/>
      <c r="J2861" s="29"/>
      <c r="K2861" s="29"/>
    </row>
    <row r="2862" spans="6:11" x14ac:dyDescent="0.3">
      <c r="F2862" s="29"/>
      <c r="G2862" s="29"/>
      <c r="H2862" s="29"/>
      <c r="I2862" s="29"/>
      <c r="J2862" s="29"/>
      <c r="K2862" s="29"/>
    </row>
    <row r="2863" spans="6:11" x14ac:dyDescent="0.3">
      <c r="F2863" s="29"/>
      <c r="G2863" s="29"/>
      <c r="H2863" s="29"/>
      <c r="I2863" s="29"/>
      <c r="J2863" s="29"/>
      <c r="K2863" s="29"/>
    </row>
    <row r="2864" spans="6:11" x14ac:dyDescent="0.3">
      <c r="F2864" s="29"/>
      <c r="G2864" s="29"/>
      <c r="H2864" s="29"/>
      <c r="I2864" s="29"/>
      <c r="J2864" s="29"/>
      <c r="K2864" s="29"/>
    </row>
    <row r="2865" spans="6:11" x14ac:dyDescent="0.3">
      <c r="F2865" s="29"/>
      <c r="G2865" s="29"/>
      <c r="H2865" s="29"/>
      <c r="I2865" s="29"/>
      <c r="J2865" s="29"/>
      <c r="K2865" s="29"/>
    </row>
    <row r="2866" spans="6:11" x14ac:dyDescent="0.3">
      <c r="F2866" s="29"/>
      <c r="G2866" s="29"/>
      <c r="H2866" s="29"/>
      <c r="I2866" s="29"/>
      <c r="J2866" s="29"/>
      <c r="K2866" s="29"/>
    </row>
    <row r="2867" spans="6:11" x14ac:dyDescent="0.3">
      <c r="F2867" s="29"/>
      <c r="G2867" s="29"/>
      <c r="H2867" s="29"/>
      <c r="I2867" s="29"/>
      <c r="J2867" s="29"/>
      <c r="K2867" s="29"/>
    </row>
    <row r="2868" spans="6:11" x14ac:dyDescent="0.3">
      <c r="F2868" s="29"/>
      <c r="G2868" s="29"/>
      <c r="H2868" s="29"/>
      <c r="I2868" s="29"/>
      <c r="J2868" s="29"/>
      <c r="K2868" s="29"/>
    </row>
    <row r="2869" spans="6:11" x14ac:dyDescent="0.3">
      <c r="F2869" s="29"/>
      <c r="G2869" s="29"/>
      <c r="H2869" s="29"/>
      <c r="I2869" s="29"/>
      <c r="J2869" s="29"/>
      <c r="K2869" s="29"/>
    </row>
    <row r="2870" spans="6:11" x14ac:dyDescent="0.3">
      <c r="F2870" s="29"/>
      <c r="G2870" s="29"/>
      <c r="H2870" s="29"/>
      <c r="I2870" s="29"/>
      <c r="J2870" s="29"/>
      <c r="K2870" s="29"/>
    </row>
    <row r="2871" spans="6:11" x14ac:dyDescent="0.3">
      <c r="F2871" s="29"/>
      <c r="G2871" s="29"/>
      <c r="H2871" s="29"/>
      <c r="I2871" s="29"/>
      <c r="J2871" s="29"/>
      <c r="K2871" s="29"/>
    </row>
    <row r="2872" spans="6:11" x14ac:dyDescent="0.3">
      <c r="F2872" s="29"/>
      <c r="G2872" s="29"/>
      <c r="H2872" s="29"/>
      <c r="I2872" s="29"/>
      <c r="J2872" s="29"/>
      <c r="K2872" s="29"/>
    </row>
    <row r="2873" spans="6:11" x14ac:dyDescent="0.3">
      <c r="F2873" s="29"/>
      <c r="G2873" s="29"/>
      <c r="H2873" s="29"/>
      <c r="I2873" s="29"/>
      <c r="J2873" s="29"/>
      <c r="K2873" s="29"/>
    </row>
    <row r="2874" spans="6:11" x14ac:dyDescent="0.3">
      <c r="F2874" s="29"/>
      <c r="G2874" s="29"/>
      <c r="H2874" s="29"/>
      <c r="I2874" s="29"/>
      <c r="J2874" s="29"/>
      <c r="K2874" s="29"/>
    </row>
    <row r="2875" spans="6:11" x14ac:dyDescent="0.3">
      <c r="F2875" s="29"/>
      <c r="G2875" s="29"/>
      <c r="H2875" s="29"/>
      <c r="I2875" s="29"/>
      <c r="J2875" s="29"/>
      <c r="K2875" s="29"/>
    </row>
    <row r="2876" spans="6:11" x14ac:dyDescent="0.3">
      <c r="F2876" s="29"/>
      <c r="G2876" s="29"/>
      <c r="H2876" s="29"/>
      <c r="I2876" s="29"/>
      <c r="J2876" s="29"/>
      <c r="K2876" s="29"/>
    </row>
    <row r="2877" spans="6:11" x14ac:dyDescent="0.3">
      <c r="F2877" s="29"/>
      <c r="G2877" s="29"/>
      <c r="H2877" s="29"/>
      <c r="I2877" s="29"/>
      <c r="J2877" s="29"/>
      <c r="K2877" s="29"/>
    </row>
    <row r="2878" spans="6:11" x14ac:dyDescent="0.3">
      <c r="F2878" s="29"/>
      <c r="G2878" s="29"/>
      <c r="H2878" s="29"/>
      <c r="I2878" s="29"/>
      <c r="J2878" s="29"/>
      <c r="K2878" s="29"/>
    </row>
    <row r="2879" spans="6:11" x14ac:dyDescent="0.3">
      <c r="F2879" s="29"/>
      <c r="G2879" s="29"/>
      <c r="H2879" s="29"/>
      <c r="I2879" s="29"/>
      <c r="J2879" s="29"/>
      <c r="K2879" s="29"/>
    </row>
    <row r="2880" spans="6:11" x14ac:dyDescent="0.3">
      <c r="F2880" s="29"/>
      <c r="G2880" s="29"/>
      <c r="H2880" s="29"/>
      <c r="I2880" s="29"/>
      <c r="J2880" s="29"/>
      <c r="K2880" s="29"/>
    </row>
    <row r="2881" spans="6:11" x14ac:dyDescent="0.3">
      <c r="F2881" s="29"/>
      <c r="G2881" s="29"/>
      <c r="H2881" s="29"/>
      <c r="I2881" s="29"/>
      <c r="J2881" s="29"/>
      <c r="K2881" s="29"/>
    </row>
    <row r="2882" spans="6:11" x14ac:dyDescent="0.3">
      <c r="F2882" s="29"/>
      <c r="G2882" s="29"/>
      <c r="H2882" s="29"/>
      <c r="I2882" s="29"/>
      <c r="J2882" s="29"/>
      <c r="K2882" s="29"/>
    </row>
    <row r="2883" spans="6:11" x14ac:dyDescent="0.3">
      <c r="F2883" s="29"/>
      <c r="G2883" s="29"/>
      <c r="H2883" s="29"/>
      <c r="I2883" s="29"/>
      <c r="J2883" s="29"/>
      <c r="K2883" s="29"/>
    </row>
    <row r="2884" spans="6:11" x14ac:dyDescent="0.3">
      <c r="F2884" s="29"/>
      <c r="G2884" s="29"/>
      <c r="H2884" s="29"/>
      <c r="I2884" s="29"/>
      <c r="J2884" s="29"/>
      <c r="K2884" s="29"/>
    </row>
    <row r="2885" spans="6:11" x14ac:dyDescent="0.3">
      <c r="F2885" s="29"/>
      <c r="G2885" s="29"/>
      <c r="H2885" s="29"/>
      <c r="I2885" s="29"/>
      <c r="J2885" s="29"/>
      <c r="K2885" s="29"/>
    </row>
    <row r="2886" spans="6:11" x14ac:dyDescent="0.3">
      <c r="F2886" s="29"/>
      <c r="G2886" s="29"/>
      <c r="H2886" s="29"/>
      <c r="I2886" s="29"/>
      <c r="J2886" s="29"/>
      <c r="K2886" s="29"/>
    </row>
    <row r="2887" spans="6:11" x14ac:dyDescent="0.3">
      <c r="F2887" s="29"/>
      <c r="G2887" s="29"/>
      <c r="H2887" s="29"/>
      <c r="I2887" s="29"/>
      <c r="J2887" s="29"/>
      <c r="K2887" s="29"/>
    </row>
    <row r="2888" spans="6:11" x14ac:dyDescent="0.3">
      <c r="F2888" s="29"/>
      <c r="G2888" s="29"/>
      <c r="H2888" s="29"/>
      <c r="I2888" s="29"/>
      <c r="J2888" s="29"/>
      <c r="K2888" s="29"/>
    </row>
    <row r="2889" spans="6:11" x14ac:dyDescent="0.3">
      <c r="F2889" s="29"/>
      <c r="G2889" s="29"/>
      <c r="H2889" s="29"/>
      <c r="I2889" s="29"/>
      <c r="J2889" s="29"/>
      <c r="K2889" s="29"/>
    </row>
    <row r="2890" spans="6:11" x14ac:dyDescent="0.3">
      <c r="F2890" s="29"/>
      <c r="G2890" s="29"/>
      <c r="H2890" s="29"/>
      <c r="I2890" s="29"/>
      <c r="J2890" s="29"/>
      <c r="K2890" s="29"/>
    </row>
    <row r="2891" spans="6:11" x14ac:dyDescent="0.3">
      <c r="F2891" s="29"/>
      <c r="G2891" s="29"/>
      <c r="H2891" s="29"/>
      <c r="I2891" s="29"/>
      <c r="J2891" s="29"/>
      <c r="K2891" s="29"/>
    </row>
    <row r="2892" spans="6:11" x14ac:dyDescent="0.3">
      <c r="F2892" s="29"/>
      <c r="G2892" s="29"/>
      <c r="H2892" s="29"/>
      <c r="I2892" s="29"/>
      <c r="J2892" s="29"/>
      <c r="K2892" s="29"/>
    </row>
    <row r="2893" spans="6:11" x14ac:dyDescent="0.3">
      <c r="F2893" s="29"/>
      <c r="G2893" s="29"/>
      <c r="H2893" s="29"/>
      <c r="I2893" s="29"/>
      <c r="J2893" s="29"/>
      <c r="K2893" s="29"/>
    </row>
    <row r="2894" spans="6:11" x14ac:dyDescent="0.3">
      <c r="F2894" s="29"/>
      <c r="G2894" s="29"/>
      <c r="H2894" s="29"/>
      <c r="I2894" s="29"/>
      <c r="J2894" s="29"/>
      <c r="K2894" s="29"/>
    </row>
    <row r="2895" spans="6:11" x14ac:dyDescent="0.3">
      <c r="F2895" s="29"/>
      <c r="G2895" s="29"/>
      <c r="H2895" s="29"/>
      <c r="I2895" s="29"/>
      <c r="J2895" s="29"/>
      <c r="K2895" s="29"/>
    </row>
    <row r="2896" spans="6:11" x14ac:dyDescent="0.3">
      <c r="F2896" s="29"/>
      <c r="G2896" s="29"/>
      <c r="H2896" s="29"/>
      <c r="I2896" s="29"/>
      <c r="J2896" s="29"/>
      <c r="K2896" s="29"/>
    </row>
    <row r="2897" spans="6:11" x14ac:dyDescent="0.3">
      <c r="F2897" s="29"/>
      <c r="G2897" s="29"/>
      <c r="H2897" s="29"/>
      <c r="I2897" s="29"/>
      <c r="J2897" s="29"/>
      <c r="K2897" s="29"/>
    </row>
    <row r="2898" spans="6:11" x14ac:dyDescent="0.3">
      <c r="F2898" s="29"/>
      <c r="G2898" s="29"/>
      <c r="H2898" s="29"/>
      <c r="I2898" s="29"/>
      <c r="J2898" s="29"/>
      <c r="K2898" s="29"/>
    </row>
    <row r="2899" spans="6:11" x14ac:dyDescent="0.3">
      <c r="F2899" s="29"/>
      <c r="G2899" s="29"/>
      <c r="H2899" s="29"/>
      <c r="I2899" s="29"/>
      <c r="J2899" s="29"/>
      <c r="K2899" s="29"/>
    </row>
    <row r="2900" spans="6:11" x14ac:dyDescent="0.3">
      <c r="F2900" s="29"/>
      <c r="G2900" s="29"/>
      <c r="H2900" s="29"/>
      <c r="I2900" s="29"/>
      <c r="J2900" s="29"/>
      <c r="K2900" s="29"/>
    </row>
    <row r="2901" spans="6:11" x14ac:dyDescent="0.3">
      <c r="F2901" s="29"/>
      <c r="G2901" s="29"/>
      <c r="H2901" s="29"/>
      <c r="I2901" s="29"/>
      <c r="J2901" s="29"/>
      <c r="K2901" s="29"/>
    </row>
    <row r="2902" spans="6:11" x14ac:dyDescent="0.3">
      <c r="F2902" s="29"/>
      <c r="G2902" s="29"/>
      <c r="H2902" s="29"/>
      <c r="I2902" s="29"/>
      <c r="J2902" s="29"/>
      <c r="K2902" s="29"/>
    </row>
    <row r="2903" spans="6:11" x14ac:dyDescent="0.3">
      <c r="F2903" s="29"/>
      <c r="G2903" s="29"/>
      <c r="H2903" s="29"/>
      <c r="I2903" s="29"/>
      <c r="J2903" s="29"/>
      <c r="K2903" s="29"/>
    </row>
    <row r="2904" spans="6:11" x14ac:dyDescent="0.3">
      <c r="F2904" s="29"/>
      <c r="G2904" s="29"/>
      <c r="H2904" s="29"/>
      <c r="I2904" s="29"/>
      <c r="J2904" s="29"/>
      <c r="K2904" s="29"/>
    </row>
    <row r="2905" spans="6:11" x14ac:dyDescent="0.3">
      <c r="F2905" s="29"/>
      <c r="G2905" s="29"/>
      <c r="H2905" s="29"/>
      <c r="I2905" s="29"/>
      <c r="J2905" s="29"/>
      <c r="K2905" s="29"/>
    </row>
    <row r="2906" spans="6:11" x14ac:dyDescent="0.3">
      <c r="F2906" s="29"/>
      <c r="G2906" s="29"/>
      <c r="H2906" s="29"/>
      <c r="I2906" s="29"/>
      <c r="J2906" s="29"/>
      <c r="K2906" s="29"/>
    </row>
    <row r="2907" spans="6:11" x14ac:dyDescent="0.3">
      <c r="F2907" s="29"/>
      <c r="G2907" s="29"/>
      <c r="H2907" s="29"/>
      <c r="I2907" s="29"/>
      <c r="J2907" s="29"/>
      <c r="K2907" s="29"/>
    </row>
    <row r="2908" spans="6:11" x14ac:dyDescent="0.3">
      <c r="F2908" s="29"/>
      <c r="G2908" s="29"/>
      <c r="H2908" s="29"/>
      <c r="I2908" s="29"/>
      <c r="J2908" s="29"/>
      <c r="K2908" s="29"/>
    </row>
    <row r="2909" spans="6:11" x14ac:dyDescent="0.3">
      <c r="F2909" s="29"/>
      <c r="G2909" s="29"/>
      <c r="H2909" s="29"/>
      <c r="I2909" s="29"/>
      <c r="J2909" s="29"/>
      <c r="K2909" s="29"/>
    </row>
    <row r="2910" spans="6:11" x14ac:dyDescent="0.3">
      <c r="F2910" s="29"/>
      <c r="G2910" s="29"/>
      <c r="H2910" s="29"/>
      <c r="I2910" s="29"/>
      <c r="J2910" s="29"/>
      <c r="K2910" s="29"/>
    </row>
    <row r="2911" spans="6:11" x14ac:dyDescent="0.3">
      <c r="F2911" s="29"/>
      <c r="G2911" s="29"/>
      <c r="H2911" s="29"/>
      <c r="I2911" s="29"/>
      <c r="J2911" s="29"/>
      <c r="K2911" s="29"/>
    </row>
    <row r="2912" spans="6:11" x14ac:dyDescent="0.3">
      <c r="F2912" s="29"/>
      <c r="G2912" s="29"/>
      <c r="H2912" s="29"/>
      <c r="I2912" s="29"/>
      <c r="J2912" s="29"/>
      <c r="K2912" s="29"/>
    </row>
    <row r="2913" spans="6:11" x14ac:dyDescent="0.3">
      <c r="F2913" s="29"/>
      <c r="G2913" s="29"/>
      <c r="H2913" s="29"/>
      <c r="I2913" s="29"/>
      <c r="J2913" s="29"/>
      <c r="K2913" s="29"/>
    </row>
    <row r="2914" spans="6:11" x14ac:dyDescent="0.3">
      <c r="F2914" s="29"/>
      <c r="G2914" s="29"/>
      <c r="H2914" s="29"/>
      <c r="I2914" s="29"/>
      <c r="J2914" s="29"/>
      <c r="K2914" s="29"/>
    </row>
    <row r="2915" spans="6:11" x14ac:dyDescent="0.3">
      <c r="F2915" s="29"/>
      <c r="G2915" s="29"/>
      <c r="H2915" s="29"/>
      <c r="I2915" s="29"/>
      <c r="J2915" s="29"/>
      <c r="K2915" s="29"/>
    </row>
    <row r="2916" spans="6:11" x14ac:dyDescent="0.3">
      <c r="F2916" s="29"/>
      <c r="G2916" s="29"/>
      <c r="H2916" s="29"/>
      <c r="I2916" s="29"/>
      <c r="J2916" s="29"/>
      <c r="K2916" s="29"/>
    </row>
    <row r="2917" spans="6:11" x14ac:dyDescent="0.3">
      <c r="F2917" s="29"/>
      <c r="G2917" s="29"/>
      <c r="H2917" s="29"/>
      <c r="I2917" s="29"/>
      <c r="J2917" s="29"/>
      <c r="K2917" s="29"/>
    </row>
    <row r="2918" spans="6:11" x14ac:dyDescent="0.3">
      <c r="F2918" s="29"/>
      <c r="G2918" s="29"/>
      <c r="H2918" s="29"/>
      <c r="I2918" s="29"/>
      <c r="J2918" s="29"/>
      <c r="K2918" s="29"/>
    </row>
    <row r="2919" spans="6:11" x14ac:dyDescent="0.3">
      <c r="F2919" s="29"/>
      <c r="G2919" s="29"/>
      <c r="H2919" s="29"/>
      <c r="I2919" s="29"/>
      <c r="J2919" s="29"/>
      <c r="K2919" s="29"/>
    </row>
    <row r="2920" spans="6:11" x14ac:dyDescent="0.3">
      <c r="F2920" s="29"/>
      <c r="G2920" s="29"/>
      <c r="H2920" s="29"/>
      <c r="I2920" s="29"/>
      <c r="J2920" s="29"/>
      <c r="K2920" s="29"/>
    </row>
    <row r="2921" spans="6:11" x14ac:dyDescent="0.3">
      <c r="F2921" s="29"/>
      <c r="G2921" s="29"/>
      <c r="H2921" s="29"/>
      <c r="I2921" s="29"/>
      <c r="J2921" s="29"/>
      <c r="K2921" s="29"/>
    </row>
    <row r="2922" spans="6:11" x14ac:dyDescent="0.3">
      <c r="F2922" s="29"/>
      <c r="G2922" s="29"/>
      <c r="H2922" s="29"/>
      <c r="I2922" s="29"/>
      <c r="J2922" s="29"/>
      <c r="K2922" s="29"/>
    </row>
    <row r="2923" spans="6:11" x14ac:dyDescent="0.3">
      <c r="F2923" s="29"/>
      <c r="G2923" s="29"/>
      <c r="H2923" s="29"/>
      <c r="I2923" s="29"/>
      <c r="J2923" s="29"/>
      <c r="K2923" s="29"/>
    </row>
    <row r="2924" spans="6:11" x14ac:dyDescent="0.3">
      <c r="F2924" s="29"/>
      <c r="G2924" s="29"/>
      <c r="H2924" s="29"/>
      <c r="I2924" s="29"/>
      <c r="J2924" s="29"/>
      <c r="K2924" s="29"/>
    </row>
    <row r="2925" spans="6:11" x14ac:dyDescent="0.3">
      <c r="F2925" s="29"/>
      <c r="G2925" s="29"/>
      <c r="H2925" s="29"/>
      <c r="I2925" s="29"/>
      <c r="J2925" s="29"/>
      <c r="K2925" s="29"/>
    </row>
    <row r="2926" spans="6:11" x14ac:dyDescent="0.3">
      <c r="F2926" s="29"/>
      <c r="G2926" s="29"/>
      <c r="H2926" s="29"/>
      <c r="I2926" s="29"/>
      <c r="J2926" s="29"/>
      <c r="K2926" s="29"/>
    </row>
    <row r="2927" spans="6:11" x14ac:dyDescent="0.3">
      <c r="F2927" s="29"/>
      <c r="G2927" s="29"/>
      <c r="H2927" s="29"/>
      <c r="I2927" s="29"/>
      <c r="J2927" s="29"/>
      <c r="K2927" s="29"/>
    </row>
    <row r="2928" spans="6:11" x14ac:dyDescent="0.3">
      <c r="F2928" s="29"/>
      <c r="G2928" s="29"/>
      <c r="H2928" s="29"/>
      <c r="I2928" s="29"/>
      <c r="J2928" s="29"/>
      <c r="K2928" s="29"/>
    </row>
    <row r="2929" spans="6:11" x14ac:dyDescent="0.3">
      <c r="F2929" s="29"/>
      <c r="G2929" s="29"/>
      <c r="H2929" s="29"/>
      <c r="I2929" s="29"/>
      <c r="J2929" s="29"/>
      <c r="K2929" s="29"/>
    </row>
    <row r="2930" spans="6:11" x14ac:dyDescent="0.3">
      <c r="F2930" s="29"/>
      <c r="G2930" s="29"/>
      <c r="H2930" s="29"/>
      <c r="I2930" s="29"/>
      <c r="J2930" s="29"/>
      <c r="K2930" s="29"/>
    </row>
    <row r="2931" spans="6:11" x14ac:dyDescent="0.3">
      <c r="F2931" s="29"/>
      <c r="G2931" s="29"/>
      <c r="H2931" s="29"/>
      <c r="I2931" s="29"/>
      <c r="J2931" s="29"/>
      <c r="K2931" s="29"/>
    </row>
    <row r="2932" spans="6:11" x14ac:dyDescent="0.3">
      <c r="F2932" s="29"/>
      <c r="G2932" s="29"/>
      <c r="H2932" s="29"/>
      <c r="I2932" s="29"/>
      <c r="J2932" s="29"/>
      <c r="K2932" s="29"/>
    </row>
    <row r="2933" spans="6:11" x14ac:dyDescent="0.3">
      <c r="F2933" s="29"/>
      <c r="G2933" s="29"/>
      <c r="H2933" s="29"/>
      <c r="I2933" s="29"/>
      <c r="J2933" s="29"/>
      <c r="K2933" s="29"/>
    </row>
    <row r="2934" spans="6:11" x14ac:dyDescent="0.3">
      <c r="F2934" s="29"/>
      <c r="G2934" s="29"/>
      <c r="H2934" s="29"/>
      <c r="I2934" s="29"/>
      <c r="J2934" s="29"/>
      <c r="K2934" s="29"/>
    </row>
    <row r="2935" spans="6:11" x14ac:dyDescent="0.3">
      <c r="F2935" s="29"/>
      <c r="G2935" s="29"/>
      <c r="H2935" s="29"/>
      <c r="I2935" s="29"/>
      <c r="J2935" s="29"/>
      <c r="K2935" s="29"/>
    </row>
    <row r="2936" spans="6:11" x14ac:dyDescent="0.3">
      <c r="F2936" s="29"/>
      <c r="G2936" s="29"/>
      <c r="H2936" s="29"/>
      <c r="I2936" s="29"/>
      <c r="J2936" s="29"/>
      <c r="K2936" s="29"/>
    </row>
    <row r="2937" spans="6:11" x14ac:dyDescent="0.3">
      <c r="F2937" s="29"/>
      <c r="G2937" s="29"/>
      <c r="H2937" s="29"/>
      <c r="I2937" s="29"/>
      <c r="J2937" s="29"/>
      <c r="K2937" s="29"/>
    </row>
    <row r="2938" spans="6:11" x14ac:dyDescent="0.3">
      <c r="F2938" s="29"/>
      <c r="G2938" s="29"/>
      <c r="H2938" s="29"/>
      <c r="I2938" s="29"/>
      <c r="J2938" s="29"/>
      <c r="K2938" s="29"/>
    </row>
    <row r="2939" spans="6:11" x14ac:dyDescent="0.3">
      <c r="F2939" s="29"/>
      <c r="G2939" s="29"/>
      <c r="H2939" s="29"/>
      <c r="I2939" s="29"/>
      <c r="J2939" s="29"/>
      <c r="K2939" s="29"/>
    </row>
    <row r="2940" spans="6:11" x14ac:dyDescent="0.3">
      <c r="F2940" s="29"/>
      <c r="G2940" s="29"/>
      <c r="H2940" s="29"/>
      <c r="I2940" s="29"/>
      <c r="J2940" s="29"/>
      <c r="K2940" s="29"/>
    </row>
    <row r="2941" spans="6:11" x14ac:dyDescent="0.3">
      <c r="F2941" s="29"/>
      <c r="G2941" s="29"/>
      <c r="H2941" s="29"/>
      <c r="I2941" s="29"/>
      <c r="J2941" s="29"/>
      <c r="K2941" s="29"/>
    </row>
    <row r="2942" spans="6:11" x14ac:dyDescent="0.3">
      <c r="F2942" s="29"/>
      <c r="G2942" s="29"/>
      <c r="H2942" s="29"/>
      <c r="I2942" s="29"/>
      <c r="J2942" s="29"/>
      <c r="K2942" s="29"/>
    </row>
    <row r="2943" spans="6:11" x14ac:dyDescent="0.3">
      <c r="F2943" s="29"/>
      <c r="G2943" s="29"/>
      <c r="H2943" s="29"/>
      <c r="I2943" s="29"/>
      <c r="J2943" s="29"/>
      <c r="K2943" s="29"/>
    </row>
    <row r="2944" spans="6:11" x14ac:dyDescent="0.3">
      <c r="F2944" s="29"/>
      <c r="G2944" s="29"/>
      <c r="H2944" s="29"/>
      <c r="I2944" s="29"/>
      <c r="J2944" s="29"/>
      <c r="K2944" s="29"/>
    </row>
    <row r="2945" spans="6:11" x14ac:dyDescent="0.3">
      <c r="F2945" s="29"/>
      <c r="G2945" s="29"/>
      <c r="H2945" s="29"/>
      <c r="I2945" s="29"/>
      <c r="J2945" s="29"/>
      <c r="K2945" s="29"/>
    </row>
    <row r="2946" spans="6:11" x14ac:dyDescent="0.3">
      <c r="F2946" s="29"/>
      <c r="G2946" s="29"/>
      <c r="H2946" s="29"/>
      <c r="I2946" s="29"/>
      <c r="J2946" s="29"/>
      <c r="K2946" s="29"/>
    </row>
    <row r="2947" spans="6:11" x14ac:dyDescent="0.3">
      <c r="F2947" s="29"/>
      <c r="G2947" s="29"/>
      <c r="H2947" s="29"/>
      <c r="I2947" s="29"/>
      <c r="J2947" s="29"/>
      <c r="K2947" s="29"/>
    </row>
    <row r="2948" spans="6:11" x14ac:dyDescent="0.3">
      <c r="F2948" s="29"/>
      <c r="G2948" s="29"/>
      <c r="H2948" s="29"/>
      <c r="I2948" s="29"/>
      <c r="J2948" s="29"/>
      <c r="K2948" s="29"/>
    </row>
    <row r="2949" spans="6:11" x14ac:dyDescent="0.3">
      <c r="F2949" s="29"/>
      <c r="G2949" s="29"/>
      <c r="H2949" s="29"/>
      <c r="I2949" s="29"/>
      <c r="J2949" s="29"/>
      <c r="K2949" s="29"/>
    </row>
    <row r="2950" spans="6:11" x14ac:dyDescent="0.3">
      <c r="F2950" s="29"/>
      <c r="G2950" s="29"/>
      <c r="H2950" s="29"/>
      <c r="I2950" s="29"/>
      <c r="J2950" s="29"/>
      <c r="K2950" s="29"/>
    </row>
    <row r="2951" spans="6:11" x14ac:dyDescent="0.3">
      <c r="F2951" s="29"/>
      <c r="G2951" s="29"/>
      <c r="H2951" s="29"/>
      <c r="I2951" s="29"/>
      <c r="J2951" s="29"/>
      <c r="K2951" s="29"/>
    </row>
    <row r="2952" spans="6:11" x14ac:dyDescent="0.3">
      <c r="F2952" s="29"/>
      <c r="G2952" s="29"/>
      <c r="H2952" s="29"/>
      <c r="I2952" s="29"/>
      <c r="J2952" s="29"/>
      <c r="K2952" s="29"/>
    </row>
    <row r="2953" spans="6:11" x14ac:dyDescent="0.3">
      <c r="F2953" s="29"/>
      <c r="G2953" s="29"/>
      <c r="H2953" s="29"/>
      <c r="I2953" s="29"/>
      <c r="J2953" s="29"/>
      <c r="K2953" s="29"/>
    </row>
    <row r="2954" spans="6:11" x14ac:dyDescent="0.3">
      <c r="F2954" s="29"/>
      <c r="G2954" s="29"/>
      <c r="H2954" s="29"/>
      <c r="I2954" s="29"/>
      <c r="J2954" s="29"/>
      <c r="K2954" s="29"/>
    </row>
    <row r="2955" spans="6:11" x14ac:dyDescent="0.3">
      <c r="F2955" s="29"/>
      <c r="G2955" s="29"/>
      <c r="H2955" s="29"/>
      <c r="I2955" s="29"/>
      <c r="J2955" s="29"/>
      <c r="K2955" s="29"/>
    </row>
    <row r="2956" spans="6:11" x14ac:dyDescent="0.3">
      <c r="F2956" s="29"/>
      <c r="G2956" s="29"/>
      <c r="H2956" s="29"/>
      <c r="I2956" s="29"/>
      <c r="J2956" s="29"/>
      <c r="K2956" s="29"/>
    </row>
    <row r="2957" spans="6:11" x14ac:dyDescent="0.3">
      <c r="F2957" s="29"/>
      <c r="G2957" s="29"/>
      <c r="H2957" s="29"/>
      <c r="I2957" s="29"/>
      <c r="J2957" s="29"/>
      <c r="K2957" s="29"/>
    </row>
    <row r="2958" spans="6:11" x14ac:dyDescent="0.3">
      <c r="F2958" s="29"/>
      <c r="G2958" s="29"/>
      <c r="H2958" s="29"/>
      <c r="I2958" s="29"/>
      <c r="J2958" s="29"/>
      <c r="K2958" s="29"/>
    </row>
    <row r="2959" spans="6:11" x14ac:dyDescent="0.3">
      <c r="F2959" s="29"/>
      <c r="G2959" s="29"/>
      <c r="H2959" s="29"/>
      <c r="I2959" s="29"/>
      <c r="J2959" s="29"/>
      <c r="K2959" s="29"/>
    </row>
    <row r="2960" spans="6:11" x14ac:dyDescent="0.3">
      <c r="F2960" s="29"/>
      <c r="G2960" s="29"/>
      <c r="H2960" s="29"/>
      <c r="I2960" s="29"/>
      <c r="J2960" s="29"/>
      <c r="K2960" s="29"/>
    </row>
    <row r="2961" spans="6:11" x14ac:dyDescent="0.3">
      <c r="F2961" s="29"/>
      <c r="G2961" s="29"/>
      <c r="H2961" s="29"/>
      <c r="I2961" s="29"/>
      <c r="J2961" s="29"/>
      <c r="K2961" s="29"/>
    </row>
    <row r="2962" spans="6:11" x14ac:dyDescent="0.3">
      <c r="F2962" s="29"/>
      <c r="G2962" s="29"/>
      <c r="H2962" s="29"/>
      <c r="I2962" s="29"/>
      <c r="J2962" s="29"/>
      <c r="K2962" s="29"/>
    </row>
    <row r="2963" spans="6:11" x14ac:dyDescent="0.3">
      <c r="F2963" s="29"/>
      <c r="G2963" s="29"/>
      <c r="H2963" s="29"/>
      <c r="I2963" s="29"/>
      <c r="J2963" s="29"/>
      <c r="K2963" s="29"/>
    </row>
    <row r="2964" spans="6:11" x14ac:dyDescent="0.3">
      <c r="F2964" s="29"/>
      <c r="G2964" s="29"/>
      <c r="H2964" s="29"/>
      <c r="I2964" s="29"/>
      <c r="J2964" s="29"/>
      <c r="K2964" s="29"/>
    </row>
    <row r="2965" spans="6:11" x14ac:dyDescent="0.3">
      <c r="F2965" s="29"/>
      <c r="G2965" s="29"/>
      <c r="H2965" s="29"/>
      <c r="I2965" s="29"/>
      <c r="J2965" s="29"/>
      <c r="K2965" s="29"/>
    </row>
    <row r="2966" spans="6:11" x14ac:dyDescent="0.3">
      <c r="F2966" s="29"/>
      <c r="G2966" s="29"/>
      <c r="H2966" s="29"/>
      <c r="I2966" s="29"/>
      <c r="J2966" s="29"/>
      <c r="K2966" s="29"/>
    </row>
    <row r="2967" spans="6:11" x14ac:dyDescent="0.3">
      <c r="F2967" s="29"/>
      <c r="G2967" s="29"/>
      <c r="H2967" s="29"/>
      <c r="I2967" s="29"/>
      <c r="J2967" s="29"/>
      <c r="K2967" s="29"/>
    </row>
    <row r="2968" spans="6:11" x14ac:dyDescent="0.3">
      <c r="F2968" s="29"/>
      <c r="G2968" s="29"/>
      <c r="H2968" s="29"/>
      <c r="I2968" s="29"/>
      <c r="J2968" s="29"/>
      <c r="K2968" s="29"/>
    </row>
    <row r="2969" spans="6:11" x14ac:dyDescent="0.3">
      <c r="F2969" s="29"/>
      <c r="G2969" s="29"/>
      <c r="H2969" s="29"/>
      <c r="I2969" s="29"/>
      <c r="J2969" s="29"/>
      <c r="K2969" s="29"/>
    </row>
    <row r="2970" spans="6:11" x14ac:dyDescent="0.3">
      <c r="F2970" s="29"/>
      <c r="G2970" s="29"/>
      <c r="H2970" s="29"/>
      <c r="I2970" s="29"/>
      <c r="J2970" s="29"/>
      <c r="K2970" s="29"/>
    </row>
    <row r="2971" spans="6:11" x14ac:dyDescent="0.3">
      <c r="F2971" s="29"/>
      <c r="G2971" s="29"/>
      <c r="H2971" s="29"/>
      <c r="I2971" s="29"/>
      <c r="J2971" s="29"/>
      <c r="K2971" s="29"/>
    </row>
    <row r="2972" spans="6:11" x14ac:dyDescent="0.3">
      <c r="F2972" s="29"/>
      <c r="G2972" s="29"/>
      <c r="H2972" s="29"/>
      <c r="I2972" s="29"/>
      <c r="J2972" s="29"/>
      <c r="K2972" s="29"/>
    </row>
    <row r="2973" spans="6:11" x14ac:dyDescent="0.3">
      <c r="F2973" s="29"/>
      <c r="G2973" s="29"/>
      <c r="H2973" s="29"/>
      <c r="I2973" s="29"/>
      <c r="J2973" s="29"/>
      <c r="K2973" s="29"/>
    </row>
    <row r="2974" spans="6:11" x14ac:dyDescent="0.3">
      <c r="F2974" s="29"/>
      <c r="G2974" s="29"/>
      <c r="H2974" s="29"/>
      <c r="I2974" s="29"/>
      <c r="J2974" s="29"/>
      <c r="K2974" s="29"/>
    </row>
    <row r="2975" spans="6:11" x14ac:dyDescent="0.3">
      <c r="F2975" s="29"/>
      <c r="G2975" s="29"/>
      <c r="H2975" s="29"/>
      <c r="I2975" s="29"/>
      <c r="J2975" s="29"/>
      <c r="K2975" s="29"/>
    </row>
    <row r="2976" spans="6:11" x14ac:dyDescent="0.3">
      <c r="F2976" s="29"/>
      <c r="G2976" s="29"/>
      <c r="H2976" s="29"/>
      <c r="I2976" s="29"/>
      <c r="J2976" s="29"/>
      <c r="K2976" s="29"/>
    </row>
    <row r="2977" spans="6:11" x14ac:dyDescent="0.3">
      <c r="F2977" s="29"/>
      <c r="G2977" s="29"/>
      <c r="H2977" s="29"/>
      <c r="I2977" s="29"/>
      <c r="J2977" s="29"/>
      <c r="K2977" s="29"/>
    </row>
    <row r="2978" spans="6:11" x14ac:dyDescent="0.3">
      <c r="F2978" s="29"/>
      <c r="G2978" s="29"/>
      <c r="H2978" s="29"/>
      <c r="I2978" s="29"/>
      <c r="J2978" s="29"/>
      <c r="K2978" s="29"/>
    </row>
    <row r="2979" spans="6:11" x14ac:dyDescent="0.3">
      <c r="F2979" s="29"/>
      <c r="G2979" s="29"/>
      <c r="H2979" s="29"/>
      <c r="I2979" s="29"/>
      <c r="J2979" s="29"/>
      <c r="K2979" s="29"/>
    </row>
    <row r="2980" spans="6:11" x14ac:dyDescent="0.3">
      <c r="F2980" s="29"/>
      <c r="G2980" s="29"/>
      <c r="H2980" s="29"/>
      <c r="I2980" s="29"/>
      <c r="J2980" s="29"/>
      <c r="K2980" s="29"/>
    </row>
    <row r="2981" spans="6:11" x14ac:dyDescent="0.3">
      <c r="F2981" s="29"/>
      <c r="G2981" s="29"/>
      <c r="H2981" s="29"/>
      <c r="I2981" s="29"/>
      <c r="J2981" s="29"/>
      <c r="K2981" s="29"/>
    </row>
    <row r="2982" spans="6:11" x14ac:dyDescent="0.3">
      <c r="F2982" s="29"/>
      <c r="G2982" s="29"/>
      <c r="H2982" s="29"/>
      <c r="I2982" s="29"/>
      <c r="J2982" s="29"/>
      <c r="K2982" s="29"/>
    </row>
    <row r="2983" spans="6:11" x14ac:dyDescent="0.3">
      <c r="F2983" s="29"/>
      <c r="G2983" s="29"/>
      <c r="H2983" s="29"/>
      <c r="I2983" s="29"/>
      <c r="J2983" s="29"/>
      <c r="K2983" s="29"/>
    </row>
    <row r="2984" spans="6:11" x14ac:dyDescent="0.3">
      <c r="F2984" s="29"/>
      <c r="G2984" s="29"/>
      <c r="H2984" s="29"/>
      <c r="I2984" s="29"/>
      <c r="J2984" s="29"/>
      <c r="K2984" s="29"/>
    </row>
    <row r="2985" spans="6:11" x14ac:dyDescent="0.3">
      <c r="F2985" s="29"/>
      <c r="G2985" s="29"/>
      <c r="H2985" s="29"/>
      <c r="I2985" s="29"/>
      <c r="J2985" s="29"/>
      <c r="K2985" s="29"/>
    </row>
    <row r="2986" spans="6:11" x14ac:dyDescent="0.3">
      <c r="F2986" s="29"/>
      <c r="G2986" s="29"/>
      <c r="H2986" s="29"/>
      <c r="I2986" s="29"/>
      <c r="J2986" s="29"/>
      <c r="K2986" s="29"/>
    </row>
    <row r="2987" spans="6:11" x14ac:dyDescent="0.3">
      <c r="F2987" s="29"/>
      <c r="G2987" s="29"/>
      <c r="H2987" s="29"/>
      <c r="I2987" s="29"/>
      <c r="J2987" s="29"/>
      <c r="K2987" s="29"/>
    </row>
    <row r="2988" spans="6:11" x14ac:dyDescent="0.3">
      <c r="F2988" s="29"/>
      <c r="G2988" s="29"/>
      <c r="H2988" s="29"/>
      <c r="I2988" s="29"/>
      <c r="J2988" s="29"/>
      <c r="K2988" s="29"/>
    </row>
    <row r="2989" spans="6:11" x14ac:dyDescent="0.3">
      <c r="F2989" s="29"/>
      <c r="G2989" s="29"/>
      <c r="H2989" s="29"/>
      <c r="I2989" s="29"/>
      <c r="J2989" s="29"/>
      <c r="K2989" s="29"/>
    </row>
    <row r="2990" spans="6:11" x14ac:dyDescent="0.3">
      <c r="F2990" s="29"/>
      <c r="G2990" s="29"/>
      <c r="H2990" s="29"/>
      <c r="I2990" s="29"/>
      <c r="J2990" s="29"/>
      <c r="K2990" s="29"/>
    </row>
    <row r="2991" spans="6:11" x14ac:dyDescent="0.3">
      <c r="F2991" s="29"/>
      <c r="G2991" s="29"/>
      <c r="H2991" s="29"/>
      <c r="I2991" s="29"/>
      <c r="J2991" s="29"/>
      <c r="K2991" s="29"/>
    </row>
    <row r="2992" spans="6:11" x14ac:dyDescent="0.3">
      <c r="F2992" s="29"/>
      <c r="G2992" s="29"/>
      <c r="H2992" s="29"/>
      <c r="I2992" s="29"/>
      <c r="J2992" s="29"/>
      <c r="K2992" s="29"/>
    </row>
    <row r="2993" spans="6:11" x14ac:dyDescent="0.3">
      <c r="F2993" s="29"/>
      <c r="G2993" s="29"/>
      <c r="H2993" s="29"/>
      <c r="I2993" s="29"/>
      <c r="J2993" s="29"/>
      <c r="K2993" s="29"/>
    </row>
    <row r="2994" spans="6:11" x14ac:dyDescent="0.3">
      <c r="F2994" s="29"/>
      <c r="G2994" s="29"/>
      <c r="H2994" s="29"/>
      <c r="I2994" s="29"/>
      <c r="J2994" s="29"/>
      <c r="K2994" s="29"/>
    </row>
    <row r="2995" spans="6:11" x14ac:dyDescent="0.3">
      <c r="F2995" s="29"/>
      <c r="G2995" s="29"/>
      <c r="H2995" s="29"/>
      <c r="I2995" s="29"/>
      <c r="J2995" s="29"/>
      <c r="K2995" s="29"/>
    </row>
    <row r="2996" spans="6:11" x14ac:dyDescent="0.3">
      <c r="F2996" s="29"/>
      <c r="G2996" s="29"/>
      <c r="H2996" s="29"/>
      <c r="I2996" s="29"/>
      <c r="J2996" s="29"/>
      <c r="K2996" s="29"/>
    </row>
    <row r="2997" spans="6:11" x14ac:dyDescent="0.3">
      <c r="F2997" s="29"/>
      <c r="G2997" s="29"/>
      <c r="H2997" s="29"/>
      <c r="I2997" s="29"/>
      <c r="J2997" s="29"/>
      <c r="K2997" s="29"/>
    </row>
    <row r="2998" spans="6:11" x14ac:dyDescent="0.3">
      <c r="F2998" s="29"/>
      <c r="G2998" s="29"/>
      <c r="H2998" s="29"/>
      <c r="I2998" s="29"/>
      <c r="J2998" s="29"/>
      <c r="K2998" s="29"/>
    </row>
    <row r="2999" spans="6:11" x14ac:dyDescent="0.3">
      <c r="F2999" s="29"/>
      <c r="G2999" s="29"/>
      <c r="H2999" s="29"/>
      <c r="I2999" s="29"/>
      <c r="J2999" s="29"/>
      <c r="K2999" s="29"/>
    </row>
    <row r="3000" spans="6:11" x14ac:dyDescent="0.3">
      <c r="F3000" s="29"/>
      <c r="G3000" s="29"/>
      <c r="H3000" s="29"/>
      <c r="I3000" s="29"/>
      <c r="J3000" s="29"/>
      <c r="K3000" s="29"/>
    </row>
    <row r="3001" spans="6:11" x14ac:dyDescent="0.3">
      <c r="F3001" s="29"/>
      <c r="G3001" s="29"/>
      <c r="H3001" s="29"/>
      <c r="I3001" s="29"/>
      <c r="J3001" s="29"/>
      <c r="K3001" s="29"/>
    </row>
    <row r="3002" spans="6:11" x14ac:dyDescent="0.3">
      <c r="F3002" s="29"/>
      <c r="G3002" s="29"/>
      <c r="H3002" s="29"/>
      <c r="I3002" s="29"/>
      <c r="J3002" s="29"/>
      <c r="K3002" s="29"/>
    </row>
    <row r="3003" spans="6:11" x14ac:dyDescent="0.3">
      <c r="F3003" s="29"/>
      <c r="G3003" s="29"/>
      <c r="H3003" s="29"/>
      <c r="I3003" s="29"/>
      <c r="J3003" s="29"/>
      <c r="K3003" s="29"/>
    </row>
    <row r="3004" spans="6:11" x14ac:dyDescent="0.3">
      <c r="F3004" s="29"/>
      <c r="G3004" s="29"/>
      <c r="H3004" s="29"/>
      <c r="I3004" s="29"/>
      <c r="J3004" s="29"/>
      <c r="K3004" s="29"/>
    </row>
    <row r="3005" spans="6:11" x14ac:dyDescent="0.3">
      <c r="F3005" s="29"/>
      <c r="G3005" s="29"/>
      <c r="H3005" s="29"/>
      <c r="I3005" s="29"/>
      <c r="J3005" s="29"/>
      <c r="K3005" s="29"/>
    </row>
    <row r="3006" spans="6:11" x14ac:dyDescent="0.3">
      <c r="F3006" s="29"/>
      <c r="G3006" s="29"/>
      <c r="H3006" s="29"/>
      <c r="I3006" s="29"/>
      <c r="J3006" s="29"/>
      <c r="K3006" s="29"/>
    </row>
    <row r="3007" spans="6:11" x14ac:dyDescent="0.3">
      <c r="F3007" s="29"/>
      <c r="G3007" s="29"/>
      <c r="H3007" s="29"/>
      <c r="I3007" s="29"/>
      <c r="J3007" s="29"/>
      <c r="K3007" s="29"/>
    </row>
    <row r="3008" spans="6:11" x14ac:dyDescent="0.3">
      <c r="F3008" s="29"/>
      <c r="G3008" s="29"/>
      <c r="H3008" s="29"/>
      <c r="I3008" s="29"/>
      <c r="J3008" s="29"/>
      <c r="K3008" s="29"/>
    </row>
    <row r="3009" spans="6:11" x14ac:dyDescent="0.3">
      <c r="F3009" s="29"/>
      <c r="G3009" s="29"/>
      <c r="H3009" s="29"/>
      <c r="I3009" s="29"/>
      <c r="J3009" s="29"/>
      <c r="K3009" s="29"/>
    </row>
    <row r="3010" spans="6:11" x14ac:dyDescent="0.3">
      <c r="F3010" s="29"/>
      <c r="G3010" s="29"/>
      <c r="H3010" s="29"/>
      <c r="I3010" s="29"/>
      <c r="J3010" s="29"/>
      <c r="K3010" s="29"/>
    </row>
    <row r="3011" spans="6:11" x14ac:dyDescent="0.3">
      <c r="F3011" s="29"/>
      <c r="G3011" s="29"/>
      <c r="H3011" s="29"/>
      <c r="I3011" s="29"/>
      <c r="J3011" s="29"/>
      <c r="K3011" s="29"/>
    </row>
    <row r="3012" spans="6:11" x14ac:dyDescent="0.3">
      <c r="F3012" s="29"/>
      <c r="G3012" s="29"/>
      <c r="H3012" s="29"/>
      <c r="I3012" s="29"/>
      <c r="J3012" s="29"/>
      <c r="K3012" s="29"/>
    </row>
    <row r="3013" spans="6:11" x14ac:dyDescent="0.3">
      <c r="F3013" s="29"/>
      <c r="G3013" s="29"/>
      <c r="H3013" s="29"/>
      <c r="I3013" s="29"/>
      <c r="J3013" s="29"/>
      <c r="K3013" s="29"/>
    </row>
    <row r="3014" spans="6:11" x14ac:dyDescent="0.3">
      <c r="F3014" s="29"/>
      <c r="G3014" s="29"/>
      <c r="H3014" s="29"/>
      <c r="I3014" s="29"/>
      <c r="J3014" s="29"/>
      <c r="K3014" s="29"/>
    </row>
    <row r="3015" spans="6:11" x14ac:dyDescent="0.3">
      <c r="F3015" s="29"/>
      <c r="G3015" s="29"/>
      <c r="H3015" s="29"/>
      <c r="I3015" s="29"/>
      <c r="J3015" s="29"/>
      <c r="K3015" s="29"/>
    </row>
    <row r="3016" spans="6:11" x14ac:dyDescent="0.3">
      <c r="F3016" s="29"/>
      <c r="G3016" s="29"/>
      <c r="H3016" s="29"/>
      <c r="I3016" s="29"/>
      <c r="J3016" s="29"/>
      <c r="K3016" s="29"/>
    </row>
    <row r="3017" spans="6:11" x14ac:dyDescent="0.3">
      <c r="F3017" s="29"/>
      <c r="G3017" s="29"/>
      <c r="H3017" s="29"/>
      <c r="I3017" s="29"/>
      <c r="J3017" s="29"/>
      <c r="K3017" s="29"/>
    </row>
    <row r="3018" spans="6:11" x14ac:dyDescent="0.3">
      <c r="F3018" s="29"/>
      <c r="G3018" s="29"/>
      <c r="H3018" s="29"/>
      <c r="I3018" s="29"/>
      <c r="J3018" s="29"/>
      <c r="K3018" s="29"/>
    </row>
    <row r="3019" spans="6:11" x14ac:dyDescent="0.3">
      <c r="F3019" s="29"/>
      <c r="G3019" s="29"/>
      <c r="H3019" s="29"/>
      <c r="I3019" s="29"/>
      <c r="J3019" s="29"/>
      <c r="K3019" s="29"/>
    </row>
    <row r="3020" spans="6:11" x14ac:dyDescent="0.3">
      <c r="F3020" s="29"/>
      <c r="G3020" s="29"/>
      <c r="H3020" s="29"/>
      <c r="I3020" s="29"/>
      <c r="J3020" s="29"/>
      <c r="K3020" s="29"/>
    </row>
    <row r="3021" spans="6:11" x14ac:dyDescent="0.3">
      <c r="F3021" s="29"/>
      <c r="G3021" s="29"/>
      <c r="H3021" s="29"/>
      <c r="I3021" s="29"/>
      <c r="J3021" s="29"/>
      <c r="K3021" s="29"/>
    </row>
    <row r="3022" spans="6:11" x14ac:dyDescent="0.3">
      <c r="F3022" s="29"/>
      <c r="G3022" s="29"/>
      <c r="H3022" s="29"/>
      <c r="I3022" s="29"/>
      <c r="J3022" s="29"/>
      <c r="K3022" s="29"/>
    </row>
    <row r="3023" spans="6:11" x14ac:dyDescent="0.3">
      <c r="F3023" s="29"/>
      <c r="G3023" s="29"/>
      <c r="H3023" s="29"/>
      <c r="I3023" s="29"/>
      <c r="J3023" s="29"/>
      <c r="K3023" s="29"/>
    </row>
    <row r="3024" spans="6:11" x14ac:dyDescent="0.3">
      <c r="F3024" s="29"/>
      <c r="G3024" s="29"/>
      <c r="H3024" s="29"/>
      <c r="I3024" s="29"/>
      <c r="J3024" s="29"/>
      <c r="K3024" s="29"/>
    </row>
    <row r="3025" spans="6:11" x14ac:dyDescent="0.3">
      <c r="F3025" s="29"/>
      <c r="G3025" s="29"/>
      <c r="H3025" s="29"/>
      <c r="I3025" s="29"/>
      <c r="J3025" s="29"/>
      <c r="K3025" s="29"/>
    </row>
    <row r="3026" spans="6:11" x14ac:dyDescent="0.3">
      <c r="F3026" s="29"/>
      <c r="G3026" s="29"/>
      <c r="H3026" s="29"/>
      <c r="I3026" s="29"/>
      <c r="J3026" s="29"/>
      <c r="K3026" s="29"/>
    </row>
    <row r="3027" spans="6:11" x14ac:dyDescent="0.3">
      <c r="F3027" s="29"/>
      <c r="G3027" s="29"/>
      <c r="H3027" s="29"/>
      <c r="I3027" s="29"/>
      <c r="J3027" s="29"/>
      <c r="K3027" s="29"/>
    </row>
    <row r="3028" spans="6:11" x14ac:dyDescent="0.3">
      <c r="F3028" s="29"/>
      <c r="G3028" s="29"/>
      <c r="H3028" s="29"/>
      <c r="I3028" s="29"/>
      <c r="J3028" s="29"/>
      <c r="K3028" s="29"/>
    </row>
    <row r="3029" spans="6:11" x14ac:dyDescent="0.3">
      <c r="F3029" s="29"/>
      <c r="G3029" s="29"/>
      <c r="H3029" s="29"/>
      <c r="I3029" s="29"/>
      <c r="J3029" s="29"/>
      <c r="K3029" s="29"/>
    </row>
    <row r="3030" spans="6:11" x14ac:dyDescent="0.3">
      <c r="F3030" s="29"/>
      <c r="G3030" s="29"/>
      <c r="H3030" s="29"/>
      <c r="I3030" s="29"/>
      <c r="J3030" s="29"/>
      <c r="K3030" s="29"/>
    </row>
    <row r="3031" spans="6:11" x14ac:dyDescent="0.3">
      <c r="F3031" s="29"/>
      <c r="G3031" s="29"/>
      <c r="H3031" s="29"/>
      <c r="I3031" s="29"/>
      <c r="J3031" s="29"/>
      <c r="K3031" s="29"/>
    </row>
    <row r="3032" spans="6:11" x14ac:dyDescent="0.3">
      <c r="F3032" s="29"/>
      <c r="G3032" s="29"/>
      <c r="H3032" s="29"/>
      <c r="I3032" s="29"/>
      <c r="J3032" s="29"/>
      <c r="K3032" s="29"/>
    </row>
    <row r="3033" spans="6:11" x14ac:dyDescent="0.3">
      <c r="F3033" s="29"/>
      <c r="G3033" s="29"/>
      <c r="H3033" s="29"/>
      <c r="I3033" s="29"/>
      <c r="J3033" s="29"/>
      <c r="K3033" s="29"/>
    </row>
    <row r="3034" spans="6:11" x14ac:dyDescent="0.3">
      <c r="F3034" s="29"/>
      <c r="G3034" s="29"/>
      <c r="H3034" s="29"/>
      <c r="I3034" s="29"/>
      <c r="J3034" s="29"/>
      <c r="K3034" s="29"/>
    </row>
    <row r="3035" spans="6:11" x14ac:dyDescent="0.3">
      <c r="F3035" s="29"/>
      <c r="G3035" s="29"/>
      <c r="H3035" s="29"/>
      <c r="I3035" s="29"/>
      <c r="J3035" s="29"/>
      <c r="K3035" s="29"/>
    </row>
    <row r="3036" spans="6:11" x14ac:dyDescent="0.3">
      <c r="F3036" s="29"/>
      <c r="G3036" s="29"/>
      <c r="H3036" s="29"/>
      <c r="I3036" s="29"/>
      <c r="J3036" s="29"/>
      <c r="K3036" s="29"/>
    </row>
    <row r="3037" spans="6:11" x14ac:dyDescent="0.3">
      <c r="F3037" s="29"/>
      <c r="G3037" s="29"/>
      <c r="H3037" s="29"/>
      <c r="I3037" s="29"/>
      <c r="J3037" s="29"/>
      <c r="K3037" s="29"/>
    </row>
    <row r="3038" spans="6:11" x14ac:dyDescent="0.3">
      <c r="F3038" s="29"/>
      <c r="G3038" s="29"/>
      <c r="H3038" s="29"/>
      <c r="I3038" s="29"/>
      <c r="J3038" s="29"/>
      <c r="K3038" s="29"/>
    </row>
    <row r="3039" spans="6:11" x14ac:dyDescent="0.3">
      <c r="F3039" s="29"/>
      <c r="G3039" s="29"/>
      <c r="H3039" s="29"/>
      <c r="I3039" s="29"/>
      <c r="J3039" s="29"/>
      <c r="K3039" s="29"/>
    </row>
    <row r="3040" spans="6:11" x14ac:dyDescent="0.3">
      <c r="F3040" s="29"/>
      <c r="G3040" s="29"/>
      <c r="H3040" s="29"/>
      <c r="I3040" s="29"/>
      <c r="J3040" s="29"/>
      <c r="K3040" s="29"/>
    </row>
    <row r="3041" spans="6:11" x14ac:dyDescent="0.3">
      <c r="F3041" s="29"/>
      <c r="G3041" s="29"/>
      <c r="H3041" s="29"/>
      <c r="I3041" s="29"/>
      <c r="J3041" s="29"/>
      <c r="K3041" s="29"/>
    </row>
    <row r="3042" spans="6:11" x14ac:dyDescent="0.3">
      <c r="F3042" s="29"/>
      <c r="G3042" s="29"/>
      <c r="H3042" s="29"/>
      <c r="I3042" s="29"/>
      <c r="J3042" s="29"/>
      <c r="K3042" s="29"/>
    </row>
    <row r="3043" spans="6:11" x14ac:dyDescent="0.3">
      <c r="F3043" s="29"/>
      <c r="G3043" s="29"/>
      <c r="H3043" s="29"/>
      <c r="I3043" s="29"/>
      <c r="J3043" s="29"/>
      <c r="K3043" s="29"/>
    </row>
    <row r="3044" spans="6:11" x14ac:dyDescent="0.3">
      <c r="F3044" s="29"/>
      <c r="G3044" s="29"/>
      <c r="H3044" s="29"/>
      <c r="I3044" s="29"/>
      <c r="J3044" s="29"/>
      <c r="K3044" s="29"/>
    </row>
    <row r="3045" spans="6:11" x14ac:dyDescent="0.3">
      <c r="F3045" s="29"/>
      <c r="G3045" s="29"/>
      <c r="H3045" s="29"/>
      <c r="I3045" s="29"/>
      <c r="J3045" s="29"/>
      <c r="K3045" s="29"/>
    </row>
    <row r="3046" spans="6:11" x14ac:dyDescent="0.3">
      <c r="F3046" s="29"/>
      <c r="G3046" s="29"/>
      <c r="H3046" s="29"/>
      <c r="I3046" s="29"/>
      <c r="J3046" s="29"/>
      <c r="K3046" s="29"/>
    </row>
    <row r="3047" spans="6:11" x14ac:dyDescent="0.3">
      <c r="F3047" s="29"/>
      <c r="G3047" s="29"/>
      <c r="H3047" s="29"/>
      <c r="I3047" s="29"/>
      <c r="J3047" s="29"/>
      <c r="K3047" s="29"/>
    </row>
    <row r="3048" spans="6:11" x14ac:dyDescent="0.3">
      <c r="F3048" s="29"/>
      <c r="G3048" s="29"/>
      <c r="H3048" s="29"/>
      <c r="I3048" s="29"/>
      <c r="J3048" s="29"/>
      <c r="K3048" s="29"/>
    </row>
    <row r="3049" spans="6:11" x14ac:dyDescent="0.3">
      <c r="F3049" s="29"/>
      <c r="G3049" s="29"/>
      <c r="H3049" s="29"/>
      <c r="I3049" s="29"/>
      <c r="J3049" s="29"/>
      <c r="K3049" s="29"/>
    </row>
    <row r="3050" spans="6:11" x14ac:dyDescent="0.3">
      <c r="F3050" s="29"/>
      <c r="G3050" s="29"/>
      <c r="H3050" s="29"/>
      <c r="I3050" s="29"/>
      <c r="J3050" s="29"/>
      <c r="K3050" s="29"/>
    </row>
    <row r="3051" spans="6:11" x14ac:dyDescent="0.3">
      <c r="F3051" s="29"/>
      <c r="G3051" s="29"/>
      <c r="H3051" s="29"/>
      <c r="I3051" s="29"/>
      <c r="J3051" s="29"/>
      <c r="K3051" s="29"/>
    </row>
    <row r="3052" spans="6:11" x14ac:dyDescent="0.3">
      <c r="F3052" s="29"/>
      <c r="G3052" s="29"/>
      <c r="H3052" s="29"/>
      <c r="I3052" s="29"/>
      <c r="J3052" s="29"/>
      <c r="K3052" s="29"/>
    </row>
    <row r="3053" spans="6:11" x14ac:dyDescent="0.3">
      <c r="F3053" s="29"/>
      <c r="G3053" s="29"/>
      <c r="H3053" s="29"/>
      <c r="I3053" s="29"/>
      <c r="J3053" s="29"/>
      <c r="K3053" s="29"/>
    </row>
    <row r="3054" spans="6:11" x14ac:dyDescent="0.3">
      <c r="F3054" s="29"/>
      <c r="G3054" s="29"/>
      <c r="H3054" s="29"/>
      <c r="I3054" s="29"/>
      <c r="J3054" s="29"/>
      <c r="K3054" s="29"/>
    </row>
    <row r="3055" spans="6:11" x14ac:dyDescent="0.3">
      <c r="F3055" s="29"/>
      <c r="G3055" s="29"/>
      <c r="H3055" s="29"/>
      <c r="I3055" s="29"/>
      <c r="J3055" s="29"/>
      <c r="K3055" s="29"/>
    </row>
    <row r="3056" spans="6:11" x14ac:dyDescent="0.3">
      <c r="F3056" s="29"/>
      <c r="G3056" s="29"/>
      <c r="H3056" s="29"/>
      <c r="I3056" s="29"/>
      <c r="J3056" s="29"/>
      <c r="K3056" s="29"/>
    </row>
    <row r="3057" spans="6:11" x14ac:dyDescent="0.3">
      <c r="F3057" s="29"/>
      <c r="G3057" s="29"/>
      <c r="H3057" s="29"/>
      <c r="I3057" s="29"/>
      <c r="J3057" s="29"/>
      <c r="K3057" s="29"/>
    </row>
    <row r="3058" spans="6:11" x14ac:dyDescent="0.3">
      <c r="F3058" s="29"/>
      <c r="G3058" s="29"/>
      <c r="H3058" s="29"/>
      <c r="I3058" s="29"/>
      <c r="J3058" s="29"/>
      <c r="K3058" s="29"/>
    </row>
    <row r="3059" spans="6:11" x14ac:dyDescent="0.3">
      <c r="F3059" s="29"/>
      <c r="G3059" s="29"/>
      <c r="H3059" s="29"/>
      <c r="I3059" s="29"/>
      <c r="J3059" s="29"/>
      <c r="K3059" s="29"/>
    </row>
    <row r="3060" spans="6:11" x14ac:dyDescent="0.3">
      <c r="F3060" s="29"/>
      <c r="G3060" s="29"/>
      <c r="H3060" s="29"/>
      <c r="I3060" s="29"/>
      <c r="J3060" s="29"/>
      <c r="K3060" s="29"/>
    </row>
    <row r="3061" spans="6:11" x14ac:dyDescent="0.3">
      <c r="F3061" s="29"/>
      <c r="G3061" s="29"/>
      <c r="H3061" s="29"/>
      <c r="I3061" s="29"/>
      <c r="J3061" s="29"/>
      <c r="K3061" s="29"/>
    </row>
    <row r="3062" spans="6:11" x14ac:dyDescent="0.3">
      <c r="F3062" s="29"/>
      <c r="G3062" s="29"/>
      <c r="H3062" s="29"/>
      <c r="I3062" s="29"/>
      <c r="J3062" s="29"/>
      <c r="K3062" s="29"/>
    </row>
    <row r="3063" spans="6:11" x14ac:dyDescent="0.3">
      <c r="F3063" s="29"/>
      <c r="G3063" s="29"/>
      <c r="H3063" s="29"/>
      <c r="I3063" s="29"/>
      <c r="J3063" s="29"/>
      <c r="K3063" s="29"/>
    </row>
    <row r="3064" spans="6:11" x14ac:dyDescent="0.3">
      <c r="F3064" s="29"/>
      <c r="G3064" s="29"/>
      <c r="H3064" s="29"/>
      <c r="I3064" s="29"/>
      <c r="J3064" s="29"/>
      <c r="K3064" s="29"/>
    </row>
    <row r="3065" spans="6:11" x14ac:dyDescent="0.3">
      <c r="F3065" s="29"/>
      <c r="G3065" s="29"/>
      <c r="H3065" s="29"/>
      <c r="I3065" s="29"/>
      <c r="J3065" s="29"/>
      <c r="K3065" s="29"/>
    </row>
    <row r="3066" spans="6:11" x14ac:dyDescent="0.3">
      <c r="F3066" s="29"/>
      <c r="G3066" s="29"/>
      <c r="H3066" s="29"/>
      <c r="I3066" s="29"/>
      <c r="J3066" s="29"/>
      <c r="K3066" s="29"/>
    </row>
    <row r="3067" spans="6:11" x14ac:dyDescent="0.3">
      <c r="F3067" s="29"/>
      <c r="G3067" s="29"/>
      <c r="H3067" s="29"/>
      <c r="I3067" s="29"/>
      <c r="J3067" s="29"/>
      <c r="K3067" s="29"/>
    </row>
    <row r="3068" spans="6:11" x14ac:dyDescent="0.3">
      <c r="F3068" s="29"/>
      <c r="G3068" s="29"/>
      <c r="H3068" s="29"/>
      <c r="I3068" s="29"/>
      <c r="J3068" s="29"/>
      <c r="K3068" s="29"/>
    </row>
    <row r="3069" spans="6:11" x14ac:dyDescent="0.3">
      <c r="F3069" s="29"/>
      <c r="G3069" s="29"/>
      <c r="H3069" s="29"/>
      <c r="I3069" s="29"/>
      <c r="J3069" s="29"/>
      <c r="K3069" s="29"/>
    </row>
    <row r="3070" spans="6:11" x14ac:dyDescent="0.3">
      <c r="F3070" s="29"/>
      <c r="G3070" s="29"/>
      <c r="H3070" s="29"/>
      <c r="I3070" s="29"/>
      <c r="J3070" s="29"/>
      <c r="K3070" s="29"/>
    </row>
    <row r="3071" spans="6:11" x14ac:dyDescent="0.3">
      <c r="F3071" s="29"/>
      <c r="G3071" s="29"/>
      <c r="H3071" s="29"/>
      <c r="I3071" s="29"/>
      <c r="J3071" s="29"/>
      <c r="K3071" s="29"/>
    </row>
    <row r="3072" spans="6:11" x14ac:dyDescent="0.3">
      <c r="F3072" s="29"/>
      <c r="G3072" s="29"/>
      <c r="H3072" s="29"/>
      <c r="I3072" s="29"/>
      <c r="J3072" s="29"/>
      <c r="K3072" s="29"/>
    </row>
    <row r="3073" spans="6:11" x14ac:dyDescent="0.3">
      <c r="F3073" s="29"/>
      <c r="G3073" s="29"/>
      <c r="H3073" s="29"/>
      <c r="I3073" s="29"/>
      <c r="J3073" s="29"/>
      <c r="K3073" s="29"/>
    </row>
    <row r="3074" spans="6:11" x14ac:dyDescent="0.3">
      <c r="F3074" s="29"/>
      <c r="G3074" s="29"/>
      <c r="H3074" s="29"/>
      <c r="I3074" s="29"/>
      <c r="J3074" s="29"/>
      <c r="K3074" s="29"/>
    </row>
    <row r="3075" spans="6:11" x14ac:dyDescent="0.3">
      <c r="F3075" s="29"/>
      <c r="G3075" s="29"/>
      <c r="H3075" s="29"/>
      <c r="I3075" s="29"/>
      <c r="J3075" s="29"/>
      <c r="K3075" s="29"/>
    </row>
    <row r="3076" spans="6:11" x14ac:dyDescent="0.3">
      <c r="F3076" s="29"/>
      <c r="G3076" s="29"/>
      <c r="H3076" s="29"/>
      <c r="I3076" s="29"/>
      <c r="J3076" s="29"/>
      <c r="K3076" s="29"/>
    </row>
    <row r="3077" spans="6:11" x14ac:dyDescent="0.3">
      <c r="F3077" s="29"/>
      <c r="G3077" s="29"/>
      <c r="H3077" s="29"/>
      <c r="I3077" s="29"/>
      <c r="J3077" s="29"/>
      <c r="K3077" s="29"/>
    </row>
    <row r="3078" spans="6:11" x14ac:dyDescent="0.3">
      <c r="F3078" s="29"/>
      <c r="G3078" s="29"/>
      <c r="H3078" s="29"/>
      <c r="I3078" s="29"/>
      <c r="J3078" s="29"/>
      <c r="K3078" s="29"/>
    </row>
    <row r="3079" spans="6:11" x14ac:dyDescent="0.3">
      <c r="F3079" s="29"/>
      <c r="G3079" s="29"/>
      <c r="H3079" s="29"/>
      <c r="I3079" s="29"/>
      <c r="J3079" s="29"/>
      <c r="K3079" s="29"/>
    </row>
    <row r="3080" spans="6:11" x14ac:dyDescent="0.3">
      <c r="F3080" s="29"/>
      <c r="G3080" s="29"/>
      <c r="H3080" s="29"/>
      <c r="I3080" s="29"/>
      <c r="J3080" s="29"/>
      <c r="K3080" s="29"/>
    </row>
    <row r="3081" spans="6:11" x14ac:dyDescent="0.3">
      <c r="F3081" s="29"/>
      <c r="G3081" s="29"/>
      <c r="H3081" s="29"/>
      <c r="I3081" s="29"/>
      <c r="J3081" s="29"/>
      <c r="K3081" s="29"/>
    </row>
    <row r="3082" spans="6:11" x14ac:dyDescent="0.3">
      <c r="F3082" s="29"/>
      <c r="G3082" s="29"/>
      <c r="H3082" s="29"/>
      <c r="I3082" s="29"/>
      <c r="J3082" s="29"/>
      <c r="K3082" s="29"/>
    </row>
    <row r="3083" spans="6:11" x14ac:dyDescent="0.3">
      <c r="F3083" s="29"/>
      <c r="G3083" s="29"/>
      <c r="H3083" s="29"/>
      <c r="I3083" s="29"/>
      <c r="J3083" s="29"/>
      <c r="K3083" s="29"/>
    </row>
    <row r="3084" spans="6:11" x14ac:dyDescent="0.3">
      <c r="F3084" s="29"/>
      <c r="G3084" s="29"/>
      <c r="H3084" s="29"/>
      <c r="I3084" s="29"/>
      <c r="J3084" s="29"/>
      <c r="K3084" s="29"/>
    </row>
    <row r="3085" spans="6:11" x14ac:dyDescent="0.3">
      <c r="F3085" s="29"/>
      <c r="G3085" s="29"/>
      <c r="H3085" s="29"/>
      <c r="I3085" s="29"/>
      <c r="J3085" s="29"/>
      <c r="K3085" s="29"/>
    </row>
    <row r="3086" spans="6:11" x14ac:dyDescent="0.3">
      <c r="F3086" s="29"/>
      <c r="G3086" s="29"/>
      <c r="H3086" s="29"/>
      <c r="I3086" s="29"/>
      <c r="J3086" s="29"/>
      <c r="K3086" s="29"/>
    </row>
    <row r="3087" spans="6:11" x14ac:dyDescent="0.3">
      <c r="F3087" s="29"/>
      <c r="G3087" s="29"/>
      <c r="H3087" s="29"/>
      <c r="I3087" s="29"/>
      <c r="J3087" s="29"/>
      <c r="K3087" s="29"/>
    </row>
    <row r="3088" spans="6:11" x14ac:dyDescent="0.3">
      <c r="F3088" s="29"/>
      <c r="G3088" s="29"/>
      <c r="H3088" s="29"/>
      <c r="I3088" s="29"/>
      <c r="J3088" s="29"/>
      <c r="K3088" s="29"/>
    </row>
    <row r="3089" spans="6:11" x14ac:dyDescent="0.3">
      <c r="F3089" s="29"/>
      <c r="G3089" s="29"/>
      <c r="H3089" s="29"/>
      <c r="I3089" s="29"/>
      <c r="J3089" s="29"/>
      <c r="K3089" s="29"/>
    </row>
    <row r="3090" spans="6:11" x14ac:dyDescent="0.3">
      <c r="F3090" s="29"/>
      <c r="G3090" s="29"/>
      <c r="H3090" s="29"/>
      <c r="I3090" s="29"/>
      <c r="J3090" s="29"/>
      <c r="K3090" s="29"/>
    </row>
    <row r="3091" spans="6:11" x14ac:dyDescent="0.3">
      <c r="F3091" s="29"/>
      <c r="G3091" s="29"/>
      <c r="H3091" s="29"/>
      <c r="I3091" s="29"/>
      <c r="J3091" s="29"/>
      <c r="K3091" s="29"/>
    </row>
    <row r="3092" spans="6:11" x14ac:dyDescent="0.3">
      <c r="F3092" s="29"/>
      <c r="G3092" s="29"/>
      <c r="H3092" s="29"/>
      <c r="I3092" s="29"/>
      <c r="J3092" s="29"/>
      <c r="K3092" s="29"/>
    </row>
    <row r="3093" spans="6:11" x14ac:dyDescent="0.3">
      <c r="F3093" s="29"/>
      <c r="G3093" s="29"/>
      <c r="H3093" s="29"/>
      <c r="I3093" s="29"/>
      <c r="J3093" s="29"/>
      <c r="K3093" s="29"/>
    </row>
    <row r="3094" spans="6:11" x14ac:dyDescent="0.3">
      <c r="F3094" s="29"/>
      <c r="G3094" s="29"/>
      <c r="H3094" s="29"/>
      <c r="I3094" s="29"/>
      <c r="J3094" s="29"/>
      <c r="K3094" s="29"/>
    </row>
    <row r="3095" spans="6:11" x14ac:dyDescent="0.3">
      <c r="F3095" s="29"/>
      <c r="G3095" s="29"/>
      <c r="H3095" s="29"/>
      <c r="I3095" s="29"/>
      <c r="J3095" s="29"/>
      <c r="K3095" s="29"/>
    </row>
    <row r="3096" spans="6:11" x14ac:dyDescent="0.3">
      <c r="F3096" s="29"/>
      <c r="G3096" s="29"/>
      <c r="H3096" s="29"/>
      <c r="I3096" s="29"/>
      <c r="J3096" s="29"/>
      <c r="K3096" s="29"/>
    </row>
    <row r="3097" spans="6:11" x14ac:dyDescent="0.3">
      <c r="F3097" s="29"/>
      <c r="G3097" s="29"/>
      <c r="H3097" s="29"/>
      <c r="I3097" s="29"/>
      <c r="J3097" s="29"/>
      <c r="K3097" s="29"/>
    </row>
    <row r="3098" spans="6:11" x14ac:dyDescent="0.3">
      <c r="F3098" s="29"/>
      <c r="G3098" s="29"/>
      <c r="H3098" s="29"/>
      <c r="I3098" s="29"/>
      <c r="J3098" s="29"/>
      <c r="K3098" s="29"/>
    </row>
    <row r="3099" spans="6:11" x14ac:dyDescent="0.3">
      <c r="F3099" s="29"/>
      <c r="G3099" s="29"/>
      <c r="H3099" s="29"/>
      <c r="I3099" s="29"/>
      <c r="J3099" s="29"/>
      <c r="K3099" s="29"/>
    </row>
    <row r="3100" spans="6:11" x14ac:dyDescent="0.3">
      <c r="F3100" s="29"/>
      <c r="G3100" s="29"/>
      <c r="H3100" s="29"/>
      <c r="I3100" s="29"/>
      <c r="J3100" s="29"/>
      <c r="K3100" s="29"/>
    </row>
    <row r="3101" spans="6:11" x14ac:dyDescent="0.3">
      <c r="F3101" s="29"/>
      <c r="G3101" s="29"/>
      <c r="H3101" s="29"/>
      <c r="I3101" s="29"/>
      <c r="J3101" s="29"/>
      <c r="K3101" s="29"/>
    </row>
    <row r="3102" spans="6:11" x14ac:dyDescent="0.3">
      <c r="F3102" s="29"/>
      <c r="G3102" s="29"/>
      <c r="H3102" s="29"/>
      <c r="I3102" s="29"/>
      <c r="J3102" s="29"/>
      <c r="K3102" s="29"/>
    </row>
    <row r="3103" spans="6:11" x14ac:dyDescent="0.3">
      <c r="F3103" s="29"/>
      <c r="G3103" s="29"/>
      <c r="H3103" s="29"/>
      <c r="I3103" s="29"/>
      <c r="J3103" s="29"/>
      <c r="K3103" s="29"/>
    </row>
    <row r="3104" spans="6:11" x14ac:dyDescent="0.3">
      <c r="F3104" s="29"/>
      <c r="G3104" s="29"/>
      <c r="H3104" s="29"/>
      <c r="I3104" s="29"/>
      <c r="J3104" s="29"/>
      <c r="K3104" s="29"/>
    </row>
    <row r="3105" spans="6:11" x14ac:dyDescent="0.3">
      <c r="F3105" s="29"/>
      <c r="G3105" s="29"/>
      <c r="H3105" s="29"/>
      <c r="I3105" s="29"/>
      <c r="J3105" s="29"/>
      <c r="K3105" s="29"/>
    </row>
    <row r="3106" spans="6:11" x14ac:dyDescent="0.3">
      <c r="F3106" s="29"/>
      <c r="G3106" s="29"/>
      <c r="H3106" s="29"/>
      <c r="I3106" s="29"/>
      <c r="J3106" s="29"/>
      <c r="K3106" s="29"/>
    </row>
    <row r="3107" spans="6:11" x14ac:dyDescent="0.3">
      <c r="F3107" s="29"/>
      <c r="G3107" s="29"/>
      <c r="H3107" s="29"/>
      <c r="I3107" s="29"/>
      <c r="J3107" s="29"/>
      <c r="K3107" s="29"/>
    </row>
    <row r="3108" spans="6:11" x14ac:dyDescent="0.3">
      <c r="F3108" s="29"/>
      <c r="G3108" s="29"/>
      <c r="H3108" s="29"/>
      <c r="I3108" s="29"/>
      <c r="J3108" s="29"/>
      <c r="K3108" s="29"/>
    </row>
    <row r="3109" spans="6:11" x14ac:dyDescent="0.3">
      <c r="F3109" s="29"/>
      <c r="G3109" s="29"/>
      <c r="H3109" s="29"/>
      <c r="I3109" s="29"/>
      <c r="J3109" s="29"/>
      <c r="K3109" s="29"/>
    </row>
    <row r="3110" spans="6:11" x14ac:dyDescent="0.3">
      <c r="F3110" s="29"/>
      <c r="G3110" s="29"/>
      <c r="H3110" s="29"/>
      <c r="I3110" s="29"/>
      <c r="J3110" s="29"/>
      <c r="K3110" s="29"/>
    </row>
    <row r="3111" spans="6:11" x14ac:dyDescent="0.3">
      <c r="F3111" s="29"/>
      <c r="G3111" s="29"/>
      <c r="H3111" s="29"/>
      <c r="I3111" s="29"/>
      <c r="J3111" s="29"/>
      <c r="K3111" s="29"/>
    </row>
    <row r="3112" spans="6:11" x14ac:dyDescent="0.3">
      <c r="F3112" s="29"/>
      <c r="G3112" s="29"/>
      <c r="H3112" s="29"/>
      <c r="I3112" s="29"/>
      <c r="J3112" s="29"/>
      <c r="K3112" s="29"/>
    </row>
    <row r="3113" spans="6:11" x14ac:dyDescent="0.3">
      <c r="F3113" s="29"/>
      <c r="G3113" s="29"/>
      <c r="H3113" s="29"/>
      <c r="I3113" s="29"/>
      <c r="J3113" s="29"/>
      <c r="K3113" s="29"/>
    </row>
    <row r="3114" spans="6:11" x14ac:dyDescent="0.3">
      <c r="F3114" s="29"/>
      <c r="G3114" s="29"/>
      <c r="H3114" s="29"/>
      <c r="I3114" s="29"/>
      <c r="J3114" s="29"/>
      <c r="K3114" s="29"/>
    </row>
    <row r="3115" spans="6:11" x14ac:dyDescent="0.3">
      <c r="F3115" s="29"/>
      <c r="G3115" s="29"/>
      <c r="H3115" s="29"/>
      <c r="I3115" s="29"/>
      <c r="J3115" s="29"/>
      <c r="K3115" s="29"/>
    </row>
    <row r="3116" spans="6:11" x14ac:dyDescent="0.3">
      <c r="F3116" s="29"/>
      <c r="G3116" s="29"/>
      <c r="H3116" s="29"/>
      <c r="I3116" s="29"/>
      <c r="J3116" s="29"/>
      <c r="K3116" s="29"/>
    </row>
    <row r="3117" spans="6:11" x14ac:dyDescent="0.3">
      <c r="F3117" s="29"/>
      <c r="G3117" s="29"/>
      <c r="H3117" s="29"/>
      <c r="I3117" s="29"/>
      <c r="J3117" s="29"/>
      <c r="K3117" s="29"/>
    </row>
    <row r="3118" spans="6:11" x14ac:dyDescent="0.3">
      <c r="F3118" s="29"/>
      <c r="G3118" s="29"/>
      <c r="H3118" s="29"/>
      <c r="I3118" s="29"/>
      <c r="J3118" s="29"/>
      <c r="K3118" s="29"/>
    </row>
    <row r="3119" spans="6:11" x14ac:dyDescent="0.3">
      <c r="F3119" s="29"/>
      <c r="G3119" s="29"/>
      <c r="H3119" s="29"/>
      <c r="I3119" s="29"/>
      <c r="J3119" s="29"/>
      <c r="K3119" s="29"/>
    </row>
    <row r="3120" spans="6:11" x14ac:dyDescent="0.3">
      <c r="F3120" s="29"/>
      <c r="G3120" s="29"/>
      <c r="H3120" s="29"/>
      <c r="I3120" s="29"/>
      <c r="J3120" s="29"/>
      <c r="K3120" s="29"/>
    </row>
    <row r="3121" spans="6:11" x14ac:dyDescent="0.3">
      <c r="F3121" s="29"/>
      <c r="G3121" s="29"/>
      <c r="H3121" s="29"/>
      <c r="I3121" s="29"/>
      <c r="J3121" s="29"/>
      <c r="K3121" s="29"/>
    </row>
    <row r="3122" spans="6:11" x14ac:dyDescent="0.3">
      <c r="F3122" s="29"/>
      <c r="G3122" s="29"/>
      <c r="H3122" s="29"/>
      <c r="I3122" s="29"/>
      <c r="J3122" s="29"/>
      <c r="K3122" s="29"/>
    </row>
    <row r="3123" spans="6:11" x14ac:dyDescent="0.3">
      <c r="F3123" s="29"/>
      <c r="G3123" s="29"/>
      <c r="H3123" s="29"/>
      <c r="I3123" s="29"/>
      <c r="J3123" s="29"/>
      <c r="K3123" s="29"/>
    </row>
    <row r="3124" spans="6:11" x14ac:dyDescent="0.3">
      <c r="F3124" s="29"/>
      <c r="G3124" s="29"/>
      <c r="H3124" s="29"/>
      <c r="I3124" s="29"/>
      <c r="J3124" s="29"/>
      <c r="K3124" s="29"/>
    </row>
    <row r="3125" spans="6:11" x14ac:dyDescent="0.3">
      <c r="F3125" s="29"/>
      <c r="G3125" s="29"/>
      <c r="H3125" s="29"/>
      <c r="I3125" s="29"/>
      <c r="J3125" s="29"/>
      <c r="K3125" s="29"/>
    </row>
    <row r="3126" spans="6:11" x14ac:dyDescent="0.3">
      <c r="F3126" s="29"/>
      <c r="G3126" s="29"/>
      <c r="H3126" s="29"/>
      <c r="I3126" s="29"/>
      <c r="J3126" s="29"/>
      <c r="K3126" s="29"/>
    </row>
    <row r="3127" spans="6:11" x14ac:dyDescent="0.3">
      <c r="F3127" s="29"/>
      <c r="G3127" s="29"/>
      <c r="H3127" s="29"/>
      <c r="I3127" s="29"/>
      <c r="J3127" s="29"/>
      <c r="K3127" s="29"/>
    </row>
    <row r="3128" spans="6:11" x14ac:dyDescent="0.3">
      <c r="F3128" s="29"/>
      <c r="G3128" s="29"/>
      <c r="H3128" s="29"/>
      <c r="I3128" s="29"/>
      <c r="J3128" s="29"/>
      <c r="K3128" s="29"/>
    </row>
    <row r="3129" spans="6:11" x14ac:dyDescent="0.3">
      <c r="F3129" s="29"/>
      <c r="G3129" s="29"/>
      <c r="H3129" s="29"/>
      <c r="I3129" s="29"/>
      <c r="J3129" s="29"/>
      <c r="K3129" s="29"/>
    </row>
    <row r="3130" spans="6:11" x14ac:dyDescent="0.3">
      <c r="F3130" s="29"/>
      <c r="G3130" s="29"/>
      <c r="H3130" s="29"/>
      <c r="I3130" s="29"/>
      <c r="J3130" s="29"/>
      <c r="K3130" s="29"/>
    </row>
    <row r="3131" spans="6:11" x14ac:dyDescent="0.3">
      <c r="F3131" s="29"/>
      <c r="G3131" s="29"/>
      <c r="H3131" s="29"/>
      <c r="I3131" s="29"/>
      <c r="J3131" s="29"/>
      <c r="K3131" s="29"/>
    </row>
    <row r="3132" spans="6:11" x14ac:dyDescent="0.3">
      <c r="F3132" s="29"/>
      <c r="G3132" s="29"/>
      <c r="H3132" s="29"/>
      <c r="I3132" s="29"/>
      <c r="J3132" s="29"/>
      <c r="K3132" s="29"/>
    </row>
    <row r="3133" spans="6:11" x14ac:dyDescent="0.3">
      <c r="F3133" s="29"/>
      <c r="G3133" s="29"/>
      <c r="H3133" s="29"/>
      <c r="I3133" s="29"/>
      <c r="J3133" s="29"/>
      <c r="K3133" s="29"/>
    </row>
    <row r="3134" spans="6:11" x14ac:dyDescent="0.3">
      <c r="F3134" s="29"/>
      <c r="G3134" s="29"/>
      <c r="H3134" s="29"/>
      <c r="I3134" s="29"/>
      <c r="J3134" s="29"/>
      <c r="K3134" s="29"/>
    </row>
    <row r="3135" spans="6:11" x14ac:dyDescent="0.3">
      <c r="F3135" s="29"/>
      <c r="G3135" s="29"/>
      <c r="H3135" s="29"/>
      <c r="I3135" s="29"/>
      <c r="J3135" s="29"/>
      <c r="K3135" s="29"/>
    </row>
    <row r="3136" spans="6:11" x14ac:dyDescent="0.3">
      <c r="F3136" s="29"/>
      <c r="G3136" s="29"/>
      <c r="H3136" s="29"/>
      <c r="I3136" s="29"/>
      <c r="J3136" s="29"/>
      <c r="K3136" s="29"/>
    </row>
    <row r="3137" spans="6:11" x14ac:dyDescent="0.3">
      <c r="F3137" s="29"/>
      <c r="G3137" s="29"/>
      <c r="H3137" s="29"/>
      <c r="I3137" s="29"/>
      <c r="J3137" s="29"/>
      <c r="K3137" s="29"/>
    </row>
    <row r="3138" spans="6:11" x14ac:dyDescent="0.3">
      <c r="F3138" s="29"/>
      <c r="G3138" s="29"/>
      <c r="H3138" s="29"/>
      <c r="I3138" s="29"/>
      <c r="J3138" s="29"/>
      <c r="K3138" s="29"/>
    </row>
    <row r="3139" spans="6:11" x14ac:dyDescent="0.3">
      <c r="F3139" s="29"/>
      <c r="G3139" s="29"/>
      <c r="H3139" s="29"/>
      <c r="I3139" s="29"/>
      <c r="J3139" s="29"/>
      <c r="K3139" s="29"/>
    </row>
    <row r="3140" spans="6:11" x14ac:dyDescent="0.3">
      <c r="F3140" s="29"/>
      <c r="G3140" s="29"/>
      <c r="H3140" s="29"/>
      <c r="I3140" s="29"/>
      <c r="J3140" s="29"/>
      <c r="K3140" s="29"/>
    </row>
    <row r="3141" spans="6:11" x14ac:dyDescent="0.3">
      <c r="F3141" s="29"/>
      <c r="G3141" s="29"/>
      <c r="H3141" s="29"/>
      <c r="I3141" s="29"/>
      <c r="J3141" s="29"/>
      <c r="K3141" s="29"/>
    </row>
    <row r="3142" spans="6:11" x14ac:dyDescent="0.3">
      <c r="F3142" s="29"/>
      <c r="G3142" s="29"/>
      <c r="H3142" s="29"/>
      <c r="I3142" s="29"/>
      <c r="J3142" s="29"/>
      <c r="K3142" s="29"/>
    </row>
    <row r="3143" spans="6:11" x14ac:dyDescent="0.3">
      <c r="F3143" s="29"/>
      <c r="G3143" s="29"/>
      <c r="H3143" s="29"/>
      <c r="I3143" s="29"/>
      <c r="J3143" s="29"/>
      <c r="K3143" s="29"/>
    </row>
    <row r="3144" spans="6:11" x14ac:dyDescent="0.3">
      <c r="F3144" s="29"/>
      <c r="G3144" s="29"/>
      <c r="H3144" s="29"/>
      <c r="I3144" s="29"/>
      <c r="J3144" s="29"/>
      <c r="K3144" s="29"/>
    </row>
    <row r="3145" spans="6:11" x14ac:dyDescent="0.3">
      <c r="F3145" s="29"/>
      <c r="G3145" s="29"/>
      <c r="H3145" s="29"/>
      <c r="I3145" s="29"/>
      <c r="J3145" s="29"/>
      <c r="K3145" s="29"/>
    </row>
    <row r="3146" spans="6:11" x14ac:dyDescent="0.3">
      <c r="F3146" s="29"/>
      <c r="G3146" s="29"/>
      <c r="H3146" s="29"/>
      <c r="I3146" s="29"/>
      <c r="J3146" s="29"/>
      <c r="K3146" s="29"/>
    </row>
    <row r="3147" spans="6:11" x14ac:dyDescent="0.3">
      <c r="F3147" s="29"/>
      <c r="G3147" s="29"/>
      <c r="H3147" s="29"/>
      <c r="I3147" s="29"/>
      <c r="J3147" s="29"/>
      <c r="K3147" s="29"/>
    </row>
    <row r="3148" spans="6:11" x14ac:dyDescent="0.3">
      <c r="F3148" s="29"/>
      <c r="G3148" s="29"/>
      <c r="H3148" s="29"/>
      <c r="I3148" s="29"/>
      <c r="J3148" s="29"/>
      <c r="K3148" s="29"/>
    </row>
    <row r="3149" spans="6:11" x14ac:dyDescent="0.3">
      <c r="F3149" s="29"/>
      <c r="G3149" s="29"/>
      <c r="H3149" s="29"/>
      <c r="I3149" s="29"/>
      <c r="J3149" s="29"/>
      <c r="K3149" s="29"/>
    </row>
    <row r="3150" spans="6:11" x14ac:dyDescent="0.3">
      <c r="F3150" s="29"/>
      <c r="G3150" s="29"/>
      <c r="H3150" s="29"/>
      <c r="I3150" s="29"/>
      <c r="J3150" s="29"/>
      <c r="K3150" s="29"/>
    </row>
    <row r="3151" spans="6:11" x14ac:dyDescent="0.3">
      <c r="F3151" s="29"/>
      <c r="G3151" s="29"/>
      <c r="H3151" s="29"/>
      <c r="I3151" s="29"/>
      <c r="J3151" s="29"/>
      <c r="K3151" s="29"/>
    </row>
    <row r="3152" spans="6:11" x14ac:dyDescent="0.3">
      <c r="F3152" s="29"/>
      <c r="G3152" s="29"/>
      <c r="H3152" s="29"/>
      <c r="I3152" s="29"/>
      <c r="J3152" s="29"/>
      <c r="K3152" s="29"/>
    </row>
    <row r="3153" spans="6:11" x14ac:dyDescent="0.3">
      <c r="F3153" s="29"/>
      <c r="G3153" s="29"/>
      <c r="H3153" s="29"/>
      <c r="I3153" s="29"/>
      <c r="J3153" s="29"/>
      <c r="K3153" s="29"/>
    </row>
    <row r="3154" spans="6:11" x14ac:dyDescent="0.3">
      <c r="F3154" s="29"/>
      <c r="G3154" s="29"/>
      <c r="H3154" s="29"/>
      <c r="I3154" s="29"/>
      <c r="J3154" s="29"/>
      <c r="K3154" s="29"/>
    </row>
    <row r="3155" spans="6:11" x14ac:dyDescent="0.3">
      <c r="F3155" s="29"/>
      <c r="G3155" s="29"/>
      <c r="H3155" s="29"/>
      <c r="I3155" s="29"/>
      <c r="J3155" s="29"/>
      <c r="K3155" s="29"/>
    </row>
    <row r="3156" spans="6:11" x14ac:dyDescent="0.3">
      <c r="F3156" s="29"/>
      <c r="G3156" s="29"/>
      <c r="H3156" s="29"/>
      <c r="I3156" s="29"/>
      <c r="J3156" s="29"/>
      <c r="K3156" s="29"/>
    </row>
    <row r="3157" spans="6:11" x14ac:dyDescent="0.3">
      <c r="F3157" s="29"/>
      <c r="G3157" s="29"/>
      <c r="H3157" s="29"/>
      <c r="I3157" s="29"/>
      <c r="J3157" s="29"/>
      <c r="K3157" s="29"/>
    </row>
    <row r="3158" spans="6:11" x14ac:dyDescent="0.3">
      <c r="F3158" s="29"/>
      <c r="G3158" s="29"/>
      <c r="H3158" s="29"/>
      <c r="I3158" s="29"/>
      <c r="J3158" s="29"/>
      <c r="K3158" s="29"/>
    </row>
    <row r="3159" spans="6:11" x14ac:dyDescent="0.3">
      <c r="F3159" s="29"/>
      <c r="G3159" s="29"/>
      <c r="H3159" s="29"/>
      <c r="I3159" s="29"/>
      <c r="J3159" s="29"/>
      <c r="K3159" s="29"/>
    </row>
    <row r="3160" spans="6:11" x14ac:dyDescent="0.3">
      <c r="F3160" s="29"/>
      <c r="G3160" s="29"/>
      <c r="H3160" s="29"/>
      <c r="I3160" s="29"/>
      <c r="J3160" s="29"/>
      <c r="K3160" s="29"/>
    </row>
    <row r="3161" spans="6:11" x14ac:dyDescent="0.3">
      <c r="F3161" s="29"/>
      <c r="G3161" s="29"/>
      <c r="H3161" s="29"/>
      <c r="I3161" s="29"/>
      <c r="J3161" s="29"/>
      <c r="K3161" s="29"/>
    </row>
    <row r="3162" spans="6:11" x14ac:dyDescent="0.3">
      <c r="F3162" s="29"/>
      <c r="G3162" s="29"/>
      <c r="H3162" s="29"/>
      <c r="I3162" s="29"/>
      <c r="J3162" s="29"/>
      <c r="K3162" s="29"/>
    </row>
    <row r="3163" spans="6:11" x14ac:dyDescent="0.3">
      <c r="F3163" s="29"/>
      <c r="G3163" s="29"/>
      <c r="H3163" s="29"/>
      <c r="I3163" s="29"/>
      <c r="J3163" s="29"/>
      <c r="K3163" s="29"/>
    </row>
    <row r="3164" spans="6:11" x14ac:dyDescent="0.3">
      <c r="F3164" s="29"/>
      <c r="G3164" s="29"/>
      <c r="H3164" s="29"/>
      <c r="I3164" s="29"/>
      <c r="J3164" s="29"/>
      <c r="K3164" s="29"/>
    </row>
    <row r="3165" spans="6:11" x14ac:dyDescent="0.3">
      <c r="F3165" s="29"/>
      <c r="G3165" s="29"/>
      <c r="H3165" s="29"/>
      <c r="I3165" s="29"/>
      <c r="J3165" s="29"/>
      <c r="K3165" s="29"/>
    </row>
    <row r="3166" spans="6:11" x14ac:dyDescent="0.3">
      <c r="F3166" s="29"/>
      <c r="G3166" s="29"/>
      <c r="H3166" s="29"/>
      <c r="I3166" s="29"/>
      <c r="J3166" s="29"/>
      <c r="K3166" s="29"/>
    </row>
    <row r="3167" spans="6:11" x14ac:dyDescent="0.3">
      <c r="F3167" s="29"/>
      <c r="G3167" s="29"/>
      <c r="H3167" s="29"/>
      <c r="I3167" s="29"/>
      <c r="J3167" s="29"/>
      <c r="K3167" s="29"/>
    </row>
    <row r="3168" spans="6:11" x14ac:dyDescent="0.3">
      <c r="F3168" s="29"/>
      <c r="G3168" s="29"/>
      <c r="H3168" s="29"/>
      <c r="I3168" s="29"/>
      <c r="J3168" s="29"/>
      <c r="K3168" s="29"/>
    </row>
    <row r="3169" spans="6:11" x14ac:dyDescent="0.3">
      <c r="F3169" s="29"/>
      <c r="G3169" s="29"/>
      <c r="H3169" s="29"/>
      <c r="I3169" s="29"/>
      <c r="J3169" s="29"/>
      <c r="K3169" s="29"/>
    </row>
    <row r="3170" spans="6:11" x14ac:dyDescent="0.3">
      <c r="F3170" s="29"/>
      <c r="G3170" s="29"/>
      <c r="H3170" s="29"/>
      <c r="I3170" s="29"/>
      <c r="J3170" s="29"/>
      <c r="K3170" s="29"/>
    </row>
    <row r="3171" spans="6:11" x14ac:dyDescent="0.3">
      <c r="F3171" s="29"/>
      <c r="G3171" s="29"/>
      <c r="H3171" s="29"/>
      <c r="I3171" s="29"/>
      <c r="J3171" s="29"/>
      <c r="K3171" s="29"/>
    </row>
    <row r="3172" spans="6:11" x14ac:dyDescent="0.3">
      <c r="F3172" s="29"/>
      <c r="G3172" s="29"/>
      <c r="H3172" s="29"/>
      <c r="I3172" s="29"/>
      <c r="J3172" s="29"/>
      <c r="K3172" s="29"/>
    </row>
    <row r="3173" spans="6:11" x14ac:dyDescent="0.3">
      <c r="F3173" s="29"/>
      <c r="G3173" s="29"/>
      <c r="H3173" s="29"/>
      <c r="I3173" s="29"/>
      <c r="J3173" s="29"/>
      <c r="K3173" s="29"/>
    </row>
    <row r="3174" spans="6:11" x14ac:dyDescent="0.3">
      <c r="F3174" s="29"/>
      <c r="G3174" s="29"/>
      <c r="H3174" s="29"/>
      <c r="I3174" s="29"/>
      <c r="J3174" s="29"/>
      <c r="K3174" s="29"/>
    </row>
    <row r="3175" spans="6:11" x14ac:dyDescent="0.3">
      <c r="F3175" s="29"/>
      <c r="G3175" s="29"/>
      <c r="H3175" s="29"/>
      <c r="I3175" s="29"/>
      <c r="J3175" s="29"/>
      <c r="K3175" s="29"/>
    </row>
    <row r="3176" spans="6:11" x14ac:dyDescent="0.3">
      <c r="F3176" s="29"/>
      <c r="G3176" s="29"/>
      <c r="H3176" s="29"/>
      <c r="I3176" s="29"/>
      <c r="J3176" s="29"/>
      <c r="K3176" s="29"/>
    </row>
    <row r="3177" spans="6:11" x14ac:dyDescent="0.3">
      <c r="F3177" s="29"/>
      <c r="G3177" s="29"/>
      <c r="H3177" s="29"/>
      <c r="I3177" s="29"/>
      <c r="J3177" s="29"/>
      <c r="K3177" s="29"/>
    </row>
    <row r="3178" spans="6:11" x14ac:dyDescent="0.3">
      <c r="F3178" s="29"/>
      <c r="G3178" s="29"/>
      <c r="H3178" s="29"/>
      <c r="I3178" s="29"/>
      <c r="J3178" s="29"/>
      <c r="K3178" s="29"/>
    </row>
    <row r="3179" spans="6:11" x14ac:dyDescent="0.3">
      <c r="F3179" s="29"/>
      <c r="G3179" s="29"/>
      <c r="H3179" s="29"/>
      <c r="I3179" s="29"/>
      <c r="J3179" s="29"/>
      <c r="K3179" s="29"/>
    </row>
    <row r="3180" spans="6:11" x14ac:dyDescent="0.3">
      <c r="F3180" s="29"/>
      <c r="G3180" s="29"/>
      <c r="H3180" s="29"/>
      <c r="I3180" s="29"/>
      <c r="J3180" s="29"/>
      <c r="K3180" s="29"/>
    </row>
    <row r="3181" spans="6:11" x14ac:dyDescent="0.3">
      <c r="F3181" s="29"/>
      <c r="G3181" s="29"/>
      <c r="H3181" s="29"/>
      <c r="I3181" s="29"/>
      <c r="J3181" s="29"/>
      <c r="K3181" s="29"/>
    </row>
    <row r="3182" spans="6:11" x14ac:dyDescent="0.3">
      <c r="F3182" s="29"/>
      <c r="G3182" s="29"/>
      <c r="H3182" s="29"/>
      <c r="I3182" s="29"/>
      <c r="J3182" s="29"/>
      <c r="K3182" s="29"/>
    </row>
    <row r="3183" spans="6:11" x14ac:dyDescent="0.3">
      <c r="F3183" s="29"/>
      <c r="G3183" s="29"/>
      <c r="H3183" s="29"/>
      <c r="I3183" s="29"/>
      <c r="J3183" s="29"/>
      <c r="K3183" s="29"/>
    </row>
    <row r="3184" spans="6:11" x14ac:dyDescent="0.3">
      <c r="F3184" s="29"/>
      <c r="G3184" s="29"/>
      <c r="H3184" s="29"/>
      <c r="I3184" s="29"/>
      <c r="J3184" s="29"/>
      <c r="K3184" s="29"/>
    </row>
    <row r="3185" spans="6:11" x14ac:dyDescent="0.3">
      <c r="F3185" s="29"/>
      <c r="G3185" s="29"/>
      <c r="H3185" s="29"/>
      <c r="I3185" s="29"/>
      <c r="J3185" s="29"/>
      <c r="K3185" s="29"/>
    </row>
    <row r="3186" spans="6:11" x14ac:dyDescent="0.3">
      <c r="F3186" s="29"/>
      <c r="G3186" s="29"/>
      <c r="H3186" s="29"/>
      <c r="I3186" s="29"/>
      <c r="J3186" s="29"/>
      <c r="K3186" s="29"/>
    </row>
    <row r="3187" spans="6:11" x14ac:dyDescent="0.3">
      <c r="F3187" s="29"/>
      <c r="G3187" s="29"/>
      <c r="H3187" s="29"/>
      <c r="I3187" s="29"/>
      <c r="J3187" s="29"/>
      <c r="K3187" s="29"/>
    </row>
    <row r="3188" spans="6:11" x14ac:dyDescent="0.3">
      <c r="F3188" s="29"/>
      <c r="G3188" s="29"/>
      <c r="H3188" s="29"/>
      <c r="I3188" s="29"/>
      <c r="J3188" s="29"/>
      <c r="K3188" s="29"/>
    </row>
    <row r="3189" spans="6:11" x14ac:dyDescent="0.3">
      <c r="F3189" s="29"/>
      <c r="G3189" s="29"/>
      <c r="H3189" s="29"/>
      <c r="I3189" s="29"/>
      <c r="J3189" s="29"/>
      <c r="K3189" s="29"/>
    </row>
    <row r="3190" spans="6:11" x14ac:dyDescent="0.3">
      <c r="F3190" s="29"/>
      <c r="G3190" s="29"/>
      <c r="H3190" s="29"/>
      <c r="I3190" s="29"/>
      <c r="J3190" s="29"/>
      <c r="K3190" s="29"/>
    </row>
    <row r="3191" spans="6:11" x14ac:dyDescent="0.3">
      <c r="F3191" s="29"/>
      <c r="G3191" s="29"/>
      <c r="H3191" s="29"/>
      <c r="I3191" s="29"/>
      <c r="J3191" s="29"/>
      <c r="K3191" s="29"/>
    </row>
    <row r="3192" spans="6:11" x14ac:dyDescent="0.3">
      <c r="F3192" s="29"/>
      <c r="G3192" s="29"/>
      <c r="H3192" s="29"/>
      <c r="I3192" s="29"/>
      <c r="J3192" s="29"/>
      <c r="K3192" s="29"/>
    </row>
    <row r="3193" spans="6:11" x14ac:dyDescent="0.3">
      <c r="F3193" s="29"/>
      <c r="G3193" s="29"/>
      <c r="H3193" s="29"/>
      <c r="I3193" s="29"/>
      <c r="J3193" s="29"/>
      <c r="K3193" s="29"/>
    </row>
    <row r="3194" spans="6:11" x14ac:dyDescent="0.3">
      <c r="F3194" s="29"/>
      <c r="G3194" s="29"/>
      <c r="H3194" s="29"/>
      <c r="I3194" s="29"/>
      <c r="J3194" s="29"/>
      <c r="K3194" s="29"/>
    </row>
    <row r="3195" spans="6:11" x14ac:dyDescent="0.3">
      <c r="F3195" s="29"/>
      <c r="G3195" s="29"/>
      <c r="H3195" s="29"/>
      <c r="I3195" s="29"/>
      <c r="J3195" s="29"/>
      <c r="K3195" s="29"/>
    </row>
    <row r="3196" spans="6:11" x14ac:dyDescent="0.3">
      <c r="F3196" s="29"/>
      <c r="G3196" s="29"/>
      <c r="H3196" s="29"/>
      <c r="I3196" s="29"/>
      <c r="J3196" s="29"/>
      <c r="K3196" s="29"/>
    </row>
    <row r="3197" spans="6:11" x14ac:dyDescent="0.3">
      <c r="F3197" s="29"/>
      <c r="G3197" s="29"/>
      <c r="H3197" s="29"/>
      <c r="I3197" s="29"/>
      <c r="J3197" s="29"/>
      <c r="K3197" s="29"/>
    </row>
    <row r="3198" spans="6:11" x14ac:dyDescent="0.3">
      <c r="F3198" s="29"/>
      <c r="G3198" s="29"/>
      <c r="H3198" s="29"/>
      <c r="I3198" s="29"/>
      <c r="J3198" s="29"/>
      <c r="K3198" s="29"/>
    </row>
    <row r="3199" spans="6:11" x14ac:dyDescent="0.3">
      <c r="F3199" s="29"/>
      <c r="G3199" s="29"/>
      <c r="H3199" s="29"/>
      <c r="I3199" s="29"/>
      <c r="J3199" s="29"/>
      <c r="K3199" s="29"/>
    </row>
    <row r="3200" spans="6:11" x14ac:dyDescent="0.3">
      <c r="F3200" s="29"/>
      <c r="G3200" s="29"/>
      <c r="H3200" s="29"/>
      <c r="I3200" s="29"/>
      <c r="J3200" s="29"/>
      <c r="K3200" s="29"/>
    </row>
    <row r="3201" spans="6:11" x14ac:dyDescent="0.3">
      <c r="F3201" s="29"/>
      <c r="G3201" s="29"/>
      <c r="H3201" s="29"/>
      <c r="I3201" s="29"/>
      <c r="J3201" s="29"/>
      <c r="K3201" s="29"/>
    </row>
    <row r="3202" spans="6:11" x14ac:dyDescent="0.3">
      <c r="F3202" s="29"/>
      <c r="G3202" s="29"/>
      <c r="H3202" s="29"/>
      <c r="I3202" s="29"/>
      <c r="J3202" s="29"/>
      <c r="K3202" s="29"/>
    </row>
    <row r="3203" spans="6:11" x14ac:dyDescent="0.3">
      <c r="F3203" s="29"/>
      <c r="G3203" s="29"/>
      <c r="H3203" s="29"/>
      <c r="I3203" s="29"/>
      <c r="J3203" s="29"/>
      <c r="K3203" s="29"/>
    </row>
    <row r="3204" spans="6:11" x14ac:dyDescent="0.3">
      <c r="F3204" s="29"/>
      <c r="G3204" s="29"/>
      <c r="H3204" s="29"/>
      <c r="I3204" s="29"/>
      <c r="J3204" s="29"/>
      <c r="K3204" s="29"/>
    </row>
    <row r="3205" spans="6:11" x14ac:dyDescent="0.3">
      <c r="F3205" s="29"/>
      <c r="G3205" s="29"/>
      <c r="H3205" s="29"/>
      <c r="I3205" s="29"/>
      <c r="J3205" s="29"/>
      <c r="K3205" s="29"/>
    </row>
    <row r="3206" spans="6:11" x14ac:dyDescent="0.3">
      <c r="F3206" s="29"/>
      <c r="G3206" s="29"/>
      <c r="H3206" s="29"/>
      <c r="I3206" s="29"/>
      <c r="J3206" s="29"/>
      <c r="K3206" s="29"/>
    </row>
    <row r="3207" spans="6:11" x14ac:dyDescent="0.3">
      <c r="F3207" s="29"/>
      <c r="G3207" s="29"/>
      <c r="H3207" s="29"/>
      <c r="I3207" s="29"/>
      <c r="J3207" s="29"/>
      <c r="K3207" s="29"/>
    </row>
    <row r="3208" spans="6:11" x14ac:dyDescent="0.3">
      <c r="F3208" s="29"/>
      <c r="G3208" s="29"/>
      <c r="H3208" s="29"/>
      <c r="I3208" s="29"/>
      <c r="J3208" s="29"/>
      <c r="K3208" s="29"/>
    </row>
    <row r="3209" spans="6:11" x14ac:dyDescent="0.3">
      <c r="F3209" s="29"/>
      <c r="G3209" s="29"/>
      <c r="H3209" s="29"/>
      <c r="I3209" s="29"/>
      <c r="J3209" s="29"/>
      <c r="K3209" s="29"/>
    </row>
    <row r="3210" spans="6:11" x14ac:dyDescent="0.3">
      <c r="F3210" s="29"/>
      <c r="G3210" s="29"/>
      <c r="H3210" s="29"/>
      <c r="I3210" s="29"/>
      <c r="J3210" s="29"/>
      <c r="K3210" s="29"/>
    </row>
    <row r="3211" spans="6:11" x14ac:dyDescent="0.3">
      <c r="F3211" s="29"/>
      <c r="G3211" s="29"/>
      <c r="H3211" s="29"/>
      <c r="I3211" s="29"/>
      <c r="J3211" s="29"/>
      <c r="K3211" s="29"/>
    </row>
    <row r="3212" spans="6:11" x14ac:dyDescent="0.3">
      <c r="F3212" s="29"/>
      <c r="G3212" s="29"/>
      <c r="H3212" s="29"/>
      <c r="I3212" s="29"/>
      <c r="J3212" s="29"/>
      <c r="K3212" s="29"/>
    </row>
    <row r="3213" spans="6:11" x14ac:dyDescent="0.3">
      <c r="F3213" s="29"/>
      <c r="G3213" s="29"/>
      <c r="H3213" s="29"/>
      <c r="I3213" s="29"/>
      <c r="J3213" s="29"/>
      <c r="K3213" s="29"/>
    </row>
    <row r="3214" spans="6:11" x14ac:dyDescent="0.3">
      <c r="F3214" s="29"/>
      <c r="G3214" s="29"/>
      <c r="H3214" s="29"/>
      <c r="I3214" s="29"/>
      <c r="J3214" s="29"/>
      <c r="K3214" s="29"/>
    </row>
    <row r="3215" spans="6:11" x14ac:dyDescent="0.3">
      <c r="F3215" s="29"/>
      <c r="G3215" s="29"/>
      <c r="H3215" s="29"/>
      <c r="I3215" s="29"/>
      <c r="J3215" s="29"/>
      <c r="K3215" s="29"/>
    </row>
    <row r="3216" spans="6:11" x14ac:dyDescent="0.3">
      <c r="F3216" s="29"/>
      <c r="G3216" s="29"/>
      <c r="H3216" s="29"/>
      <c r="I3216" s="29"/>
      <c r="J3216" s="29"/>
      <c r="K3216" s="29"/>
    </row>
    <row r="3217" spans="6:11" x14ac:dyDescent="0.3">
      <c r="F3217" s="29"/>
      <c r="G3217" s="29"/>
      <c r="H3217" s="29"/>
      <c r="I3217" s="29"/>
      <c r="J3217" s="29"/>
      <c r="K3217" s="29"/>
    </row>
    <row r="3218" spans="6:11" x14ac:dyDescent="0.3">
      <c r="F3218" s="29"/>
      <c r="G3218" s="29"/>
      <c r="H3218" s="29"/>
      <c r="I3218" s="29"/>
      <c r="J3218" s="29"/>
      <c r="K3218" s="29"/>
    </row>
    <row r="3219" spans="6:11" x14ac:dyDescent="0.3">
      <c r="F3219" s="29"/>
      <c r="G3219" s="29"/>
      <c r="H3219" s="29"/>
      <c r="I3219" s="29"/>
      <c r="J3219" s="29"/>
      <c r="K3219" s="29"/>
    </row>
    <row r="3220" spans="6:11" x14ac:dyDescent="0.3">
      <c r="F3220" s="29"/>
      <c r="G3220" s="29"/>
      <c r="H3220" s="29"/>
      <c r="I3220" s="29"/>
      <c r="J3220" s="29"/>
      <c r="K3220" s="29"/>
    </row>
    <row r="3221" spans="6:11" x14ac:dyDescent="0.3">
      <c r="F3221" s="29"/>
      <c r="G3221" s="29"/>
      <c r="H3221" s="29"/>
      <c r="I3221" s="29"/>
      <c r="J3221" s="29"/>
      <c r="K3221" s="29"/>
    </row>
    <row r="3222" spans="6:11" x14ac:dyDescent="0.3">
      <c r="F3222" s="29"/>
      <c r="G3222" s="29"/>
      <c r="H3222" s="29"/>
      <c r="I3222" s="29"/>
      <c r="J3222" s="29"/>
      <c r="K3222" s="29"/>
    </row>
    <row r="3223" spans="6:11" x14ac:dyDescent="0.3">
      <c r="F3223" s="29"/>
      <c r="G3223" s="29"/>
      <c r="H3223" s="29"/>
      <c r="I3223" s="29"/>
      <c r="J3223" s="29"/>
      <c r="K3223" s="29"/>
    </row>
    <row r="3224" spans="6:11" x14ac:dyDescent="0.3">
      <c r="F3224" s="29"/>
      <c r="G3224" s="29"/>
      <c r="H3224" s="29"/>
      <c r="I3224" s="29"/>
      <c r="J3224" s="29"/>
      <c r="K3224" s="29"/>
    </row>
    <row r="3225" spans="6:11" x14ac:dyDescent="0.3">
      <c r="F3225" s="29"/>
      <c r="G3225" s="29"/>
      <c r="H3225" s="29"/>
      <c r="I3225" s="29"/>
      <c r="J3225" s="29"/>
      <c r="K3225" s="29"/>
    </row>
    <row r="3226" spans="6:11" x14ac:dyDescent="0.3">
      <c r="F3226" s="29"/>
      <c r="G3226" s="29"/>
      <c r="H3226" s="29"/>
      <c r="I3226" s="29"/>
      <c r="J3226" s="29"/>
      <c r="K3226" s="29"/>
    </row>
    <row r="3227" spans="6:11" x14ac:dyDescent="0.3">
      <c r="F3227" s="29"/>
      <c r="G3227" s="29"/>
      <c r="H3227" s="29"/>
      <c r="I3227" s="29"/>
      <c r="J3227" s="29"/>
      <c r="K3227" s="29"/>
    </row>
    <row r="3228" spans="6:11" x14ac:dyDescent="0.3">
      <c r="F3228" s="29"/>
      <c r="G3228" s="29"/>
      <c r="H3228" s="29"/>
      <c r="I3228" s="29"/>
      <c r="J3228" s="29"/>
      <c r="K3228" s="29"/>
    </row>
    <row r="3229" spans="6:11" x14ac:dyDescent="0.3">
      <c r="F3229" s="29"/>
      <c r="G3229" s="29"/>
      <c r="H3229" s="29"/>
      <c r="I3229" s="29"/>
      <c r="J3229" s="29"/>
      <c r="K3229" s="29"/>
    </row>
    <row r="3230" spans="6:11" x14ac:dyDescent="0.3">
      <c r="F3230" s="29"/>
      <c r="G3230" s="29"/>
      <c r="H3230" s="29"/>
      <c r="I3230" s="29"/>
      <c r="J3230" s="29"/>
      <c r="K3230" s="29"/>
    </row>
    <row r="3231" spans="6:11" x14ac:dyDescent="0.3">
      <c r="F3231" s="29"/>
      <c r="G3231" s="29"/>
      <c r="H3231" s="29"/>
      <c r="I3231" s="29"/>
      <c r="J3231" s="29"/>
      <c r="K3231" s="29"/>
    </row>
    <row r="3232" spans="6:11" x14ac:dyDescent="0.3">
      <c r="F3232" s="29"/>
      <c r="G3232" s="29"/>
      <c r="H3232" s="29"/>
      <c r="I3232" s="29"/>
      <c r="J3232" s="29"/>
      <c r="K3232" s="29"/>
    </row>
    <row r="3233" spans="6:11" x14ac:dyDescent="0.3">
      <c r="F3233" s="29"/>
      <c r="G3233" s="29"/>
      <c r="H3233" s="29"/>
      <c r="I3233" s="29"/>
      <c r="J3233" s="29"/>
      <c r="K3233" s="29"/>
    </row>
    <row r="3234" spans="6:11" x14ac:dyDescent="0.3">
      <c r="F3234" s="29"/>
      <c r="G3234" s="29"/>
      <c r="H3234" s="29"/>
      <c r="I3234" s="29"/>
      <c r="J3234" s="29"/>
      <c r="K3234" s="29"/>
    </row>
    <row r="3235" spans="6:11" x14ac:dyDescent="0.3">
      <c r="F3235" s="29"/>
      <c r="G3235" s="29"/>
      <c r="H3235" s="29"/>
      <c r="I3235" s="29"/>
      <c r="J3235" s="29"/>
      <c r="K3235" s="29"/>
    </row>
    <row r="3236" spans="6:11" x14ac:dyDescent="0.3">
      <c r="F3236" s="29"/>
      <c r="G3236" s="29"/>
      <c r="H3236" s="29"/>
      <c r="I3236" s="29"/>
      <c r="J3236" s="29"/>
      <c r="K3236" s="29"/>
    </row>
    <row r="3237" spans="6:11" x14ac:dyDescent="0.3">
      <c r="F3237" s="29"/>
      <c r="G3237" s="29"/>
      <c r="H3237" s="29"/>
      <c r="I3237" s="29"/>
      <c r="J3237" s="29"/>
      <c r="K3237" s="29"/>
    </row>
    <row r="3238" spans="6:11" x14ac:dyDescent="0.3">
      <c r="F3238" s="29"/>
      <c r="G3238" s="29"/>
      <c r="H3238" s="29"/>
      <c r="I3238" s="29"/>
      <c r="J3238" s="29"/>
      <c r="K3238" s="29"/>
    </row>
    <row r="3239" spans="6:11" x14ac:dyDescent="0.3">
      <c r="F3239" s="29"/>
      <c r="G3239" s="29"/>
      <c r="H3239" s="29"/>
      <c r="I3239" s="29"/>
      <c r="J3239" s="29"/>
      <c r="K3239" s="29"/>
    </row>
    <row r="3240" spans="6:11" x14ac:dyDescent="0.3">
      <c r="F3240" s="29"/>
      <c r="G3240" s="29"/>
      <c r="H3240" s="29"/>
      <c r="I3240" s="29"/>
      <c r="J3240" s="29"/>
      <c r="K3240" s="29"/>
    </row>
    <row r="3241" spans="6:11" x14ac:dyDescent="0.3">
      <c r="F3241" s="29"/>
      <c r="G3241" s="29"/>
      <c r="H3241" s="29"/>
      <c r="I3241" s="29"/>
      <c r="J3241" s="29"/>
      <c r="K3241" s="29"/>
    </row>
    <row r="3242" spans="6:11" x14ac:dyDescent="0.3">
      <c r="F3242" s="29"/>
      <c r="G3242" s="29"/>
      <c r="H3242" s="29"/>
      <c r="I3242" s="29"/>
      <c r="J3242" s="29"/>
      <c r="K3242" s="29"/>
    </row>
    <row r="3243" spans="6:11" x14ac:dyDescent="0.3">
      <c r="F3243" s="29"/>
      <c r="G3243" s="29"/>
      <c r="H3243" s="29"/>
      <c r="I3243" s="29"/>
      <c r="J3243" s="29"/>
      <c r="K3243" s="29"/>
    </row>
    <row r="3244" spans="6:11" x14ac:dyDescent="0.3">
      <c r="F3244" s="29"/>
      <c r="G3244" s="29"/>
      <c r="H3244" s="29"/>
      <c r="I3244" s="29"/>
      <c r="J3244" s="29"/>
      <c r="K3244" s="29"/>
    </row>
    <row r="3245" spans="6:11" x14ac:dyDescent="0.3">
      <c r="F3245" s="29"/>
      <c r="G3245" s="29"/>
      <c r="H3245" s="29"/>
      <c r="I3245" s="29"/>
      <c r="J3245" s="29"/>
      <c r="K3245" s="29"/>
    </row>
    <row r="3246" spans="6:11" x14ac:dyDescent="0.3">
      <c r="F3246" s="29"/>
      <c r="G3246" s="29"/>
      <c r="H3246" s="29"/>
      <c r="I3246" s="29"/>
      <c r="J3246" s="29"/>
      <c r="K3246" s="29"/>
    </row>
    <row r="3247" spans="6:11" x14ac:dyDescent="0.3">
      <c r="F3247" s="29"/>
      <c r="G3247" s="29"/>
      <c r="H3247" s="29"/>
      <c r="I3247" s="29"/>
      <c r="J3247" s="29"/>
      <c r="K3247" s="29"/>
    </row>
    <row r="3248" spans="6:11" x14ac:dyDescent="0.3">
      <c r="F3248" s="29"/>
      <c r="G3248" s="29"/>
      <c r="H3248" s="29"/>
      <c r="I3248" s="29"/>
      <c r="J3248" s="29"/>
      <c r="K3248" s="29"/>
    </row>
    <row r="3249" spans="6:11" x14ac:dyDescent="0.3">
      <c r="F3249" s="29"/>
      <c r="G3249" s="29"/>
      <c r="H3249" s="29"/>
      <c r="I3249" s="29"/>
      <c r="J3249" s="29"/>
      <c r="K3249" s="29"/>
    </row>
    <row r="3250" spans="6:11" x14ac:dyDescent="0.3">
      <c r="F3250" s="29"/>
      <c r="G3250" s="29"/>
      <c r="H3250" s="29"/>
      <c r="I3250" s="29"/>
      <c r="J3250" s="29"/>
      <c r="K3250" s="29"/>
    </row>
    <row r="3251" spans="6:11" x14ac:dyDescent="0.3">
      <c r="F3251" s="29"/>
      <c r="G3251" s="29"/>
      <c r="H3251" s="29"/>
      <c r="I3251" s="29"/>
      <c r="J3251" s="29"/>
      <c r="K3251" s="29"/>
    </row>
    <row r="3252" spans="6:11" x14ac:dyDescent="0.3">
      <c r="F3252" s="29"/>
      <c r="G3252" s="29"/>
      <c r="H3252" s="29"/>
      <c r="I3252" s="29"/>
      <c r="J3252" s="29"/>
      <c r="K3252" s="29"/>
    </row>
    <row r="3253" spans="6:11" x14ac:dyDescent="0.3">
      <c r="F3253" s="29"/>
      <c r="G3253" s="29"/>
      <c r="H3253" s="29"/>
      <c r="I3253" s="29"/>
      <c r="J3253" s="29"/>
      <c r="K3253" s="29"/>
    </row>
    <row r="3254" spans="6:11" x14ac:dyDescent="0.3">
      <c r="F3254" s="29"/>
      <c r="G3254" s="29"/>
      <c r="H3254" s="29"/>
      <c r="I3254" s="29"/>
      <c r="J3254" s="29"/>
      <c r="K3254" s="29"/>
    </row>
    <row r="3255" spans="6:11" x14ac:dyDescent="0.3">
      <c r="F3255" s="29"/>
      <c r="G3255" s="29"/>
      <c r="H3255" s="29"/>
      <c r="I3255" s="29"/>
      <c r="J3255" s="29"/>
      <c r="K3255" s="29"/>
    </row>
    <row r="3256" spans="6:11" x14ac:dyDescent="0.3">
      <c r="F3256" s="29"/>
      <c r="G3256" s="29"/>
      <c r="H3256" s="29"/>
      <c r="I3256" s="29"/>
      <c r="J3256" s="29"/>
      <c r="K3256" s="29"/>
    </row>
    <row r="3257" spans="6:11" x14ac:dyDescent="0.3">
      <c r="F3257" s="29"/>
      <c r="G3257" s="29"/>
      <c r="H3257" s="29"/>
      <c r="I3257" s="29"/>
      <c r="J3257" s="29"/>
      <c r="K3257" s="29"/>
    </row>
    <row r="3258" spans="6:11" x14ac:dyDescent="0.3">
      <c r="F3258" s="29"/>
      <c r="G3258" s="29"/>
      <c r="H3258" s="29"/>
      <c r="I3258" s="29"/>
      <c r="J3258" s="29"/>
      <c r="K3258" s="29"/>
    </row>
    <row r="3259" spans="6:11" x14ac:dyDescent="0.3">
      <c r="F3259" s="29"/>
      <c r="G3259" s="29"/>
      <c r="H3259" s="29"/>
      <c r="I3259" s="29"/>
      <c r="J3259" s="29"/>
      <c r="K3259" s="29"/>
    </row>
    <row r="3260" spans="6:11" x14ac:dyDescent="0.3">
      <c r="F3260" s="29"/>
      <c r="G3260" s="29"/>
      <c r="H3260" s="29"/>
      <c r="I3260" s="29"/>
      <c r="J3260" s="29"/>
      <c r="K3260" s="29"/>
    </row>
    <row r="3261" spans="6:11" x14ac:dyDescent="0.3">
      <c r="F3261" s="29"/>
      <c r="G3261" s="29"/>
      <c r="H3261" s="29"/>
      <c r="I3261" s="29"/>
      <c r="J3261" s="29"/>
      <c r="K3261" s="29"/>
    </row>
    <row r="3262" spans="6:11" x14ac:dyDescent="0.3">
      <c r="F3262" s="29"/>
      <c r="G3262" s="29"/>
      <c r="H3262" s="29"/>
      <c r="I3262" s="29"/>
      <c r="J3262" s="29"/>
      <c r="K3262" s="29"/>
    </row>
    <row r="3263" spans="6:11" x14ac:dyDescent="0.3">
      <c r="F3263" s="29"/>
      <c r="G3263" s="29"/>
      <c r="H3263" s="29"/>
      <c r="I3263" s="29"/>
      <c r="J3263" s="29"/>
      <c r="K3263" s="29"/>
    </row>
    <row r="3264" spans="6:11" x14ac:dyDescent="0.3">
      <c r="F3264" s="29"/>
      <c r="G3264" s="29"/>
      <c r="H3264" s="29"/>
      <c r="I3264" s="29"/>
      <c r="J3264" s="29"/>
      <c r="K3264" s="29"/>
    </row>
    <row r="3265" spans="6:11" x14ac:dyDescent="0.3">
      <c r="F3265" s="29"/>
      <c r="G3265" s="29"/>
      <c r="H3265" s="29"/>
      <c r="I3265" s="29"/>
      <c r="J3265" s="29"/>
      <c r="K3265" s="29"/>
    </row>
    <row r="3266" spans="6:11" x14ac:dyDescent="0.3">
      <c r="F3266" s="29"/>
      <c r="G3266" s="29"/>
      <c r="H3266" s="29"/>
      <c r="I3266" s="29"/>
      <c r="J3266" s="29"/>
      <c r="K3266" s="29"/>
    </row>
    <row r="3267" spans="6:11" x14ac:dyDescent="0.3">
      <c r="F3267" s="29"/>
      <c r="G3267" s="29"/>
      <c r="H3267" s="29"/>
      <c r="I3267" s="29"/>
      <c r="J3267" s="29"/>
      <c r="K3267" s="29"/>
    </row>
    <row r="3268" spans="6:11" x14ac:dyDescent="0.3">
      <c r="F3268" s="29"/>
      <c r="G3268" s="29"/>
      <c r="H3268" s="29"/>
      <c r="I3268" s="29"/>
      <c r="J3268" s="29"/>
      <c r="K3268" s="29"/>
    </row>
    <row r="3269" spans="6:11" x14ac:dyDescent="0.3">
      <c r="F3269" s="29"/>
      <c r="G3269" s="29"/>
      <c r="H3269" s="29"/>
      <c r="I3269" s="29"/>
      <c r="J3269" s="29"/>
      <c r="K3269" s="29"/>
    </row>
    <row r="3270" spans="6:11" x14ac:dyDescent="0.3">
      <c r="F3270" s="29"/>
      <c r="G3270" s="29"/>
      <c r="H3270" s="29"/>
      <c r="I3270" s="29"/>
      <c r="J3270" s="29"/>
      <c r="K3270" s="29"/>
    </row>
    <row r="3271" spans="6:11" x14ac:dyDescent="0.3">
      <c r="F3271" s="29"/>
      <c r="G3271" s="29"/>
      <c r="H3271" s="29"/>
      <c r="I3271" s="29"/>
      <c r="J3271" s="29"/>
      <c r="K3271" s="29"/>
    </row>
    <row r="3272" spans="6:11" x14ac:dyDescent="0.3">
      <c r="F3272" s="29"/>
      <c r="G3272" s="29"/>
      <c r="H3272" s="29"/>
      <c r="I3272" s="29"/>
      <c r="J3272" s="29"/>
      <c r="K3272" s="29"/>
    </row>
    <row r="3273" spans="6:11" x14ac:dyDescent="0.3">
      <c r="F3273" s="29"/>
      <c r="G3273" s="29"/>
      <c r="H3273" s="29"/>
      <c r="I3273" s="29"/>
      <c r="J3273" s="29"/>
      <c r="K3273" s="29"/>
    </row>
    <row r="3274" spans="6:11" x14ac:dyDescent="0.3">
      <c r="F3274" s="29"/>
      <c r="G3274" s="29"/>
      <c r="H3274" s="29"/>
      <c r="I3274" s="29"/>
      <c r="J3274" s="29"/>
      <c r="K3274" s="29"/>
    </row>
    <row r="3275" spans="6:11" x14ac:dyDescent="0.3">
      <c r="F3275" s="29"/>
      <c r="G3275" s="29"/>
      <c r="H3275" s="29"/>
      <c r="I3275" s="29"/>
      <c r="J3275" s="29"/>
      <c r="K3275" s="29"/>
    </row>
    <row r="3276" spans="6:11" x14ac:dyDescent="0.3">
      <c r="F3276" s="29"/>
      <c r="G3276" s="29"/>
      <c r="H3276" s="29"/>
      <c r="I3276" s="29"/>
      <c r="J3276" s="29"/>
      <c r="K3276" s="29"/>
    </row>
    <row r="3277" spans="6:11" x14ac:dyDescent="0.3">
      <c r="F3277" s="29"/>
      <c r="G3277" s="29"/>
      <c r="H3277" s="29"/>
      <c r="I3277" s="29"/>
      <c r="J3277" s="29"/>
      <c r="K3277" s="29"/>
    </row>
    <row r="3278" spans="6:11" x14ac:dyDescent="0.3">
      <c r="F3278" s="29"/>
      <c r="G3278" s="29"/>
      <c r="H3278" s="29"/>
      <c r="I3278" s="29"/>
      <c r="J3278" s="29"/>
      <c r="K3278" s="29"/>
    </row>
    <row r="3279" spans="6:11" x14ac:dyDescent="0.3">
      <c r="F3279" s="29"/>
      <c r="G3279" s="29"/>
      <c r="H3279" s="29"/>
      <c r="I3279" s="29"/>
      <c r="J3279" s="29"/>
      <c r="K3279" s="29"/>
    </row>
    <row r="3280" spans="6:11" x14ac:dyDescent="0.3">
      <c r="F3280" s="29"/>
      <c r="G3280" s="29"/>
      <c r="H3280" s="29"/>
      <c r="I3280" s="29"/>
      <c r="J3280" s="29"/>
      <c r="K3280" s="29"/>
    </row>
    <row r="3281" spans="6:11" x14ac:dyDescent="0.3">
      <c r="F3281" s="29"/>
      <c r="G3281" s="29"/>
      <c r="H3281" s="29"/>
      <c r="I3281" s="29"/>
      <c r="J3281" s="29"/>
      <c r="K3281" s="29"/>
    </row>
    <row r="3282" spans="6:11" x14ac:dyDescent="0.3">
      <c r="F3282" s="29"/>
      <c r="G3282" s="29"/>
      <c r="H3282" s="29"/>
      <c r="I3282" s="29"/>
      <c r="J3282" s="29"/>
      <c r="K3282" s="29"/>
    </row>
    <row r="3283" spans="6:11" x14ac:dyDescent="0.3">
      <c r="F3283" s="29"/>
      <c r="G3283" s="29"/>
      <c r="H3283" s="29"/>
      <c r="I3283" s="29"/>
      <c r="J3283" s="29"/>
      <c r="K3283" s="29"/>
    </row>
    <row r="3284" spans="6:11" x14ac:dyDescent="0.3">
      <c r="F3284" s="29"/>
      <c r="G3284" s="29"/>
      <c r="H3284" s="29"/>
      <c r="I3284" s="29"/>
      <c r="J3284" s="29"/>
      <c r="K3284" s="29"/>
    </row>
    <row r="3285" spans="6:11" x14ac:dyDescent="0.3">
      <c r="F3285" s="29"/>
      <c r="G3285" s="29"/>
      <c r="H3285" s="29"/>
      <c r="I3285" s="29"/>
      <c r="J3285" s="29"/>
      <c r="K3285" s="29"/>
    </row>
    <row r="3286" spans="6:11" x14ac:dyDescent="0.3">
      <c r="F3286" s="29"/>
      <c r="G3286" s="29"/>
      <c r="H3286" s="29"/>
      <c r="I3286" s="29"/>
      <c r="J3286" s="29"/>
      <c r="K3286" s="29"/>
    </row>
    <row r="3287" spans="6:11" x14ac:dyDescent="0.3">
      <c r="F3287" s="29"/>
      <c r="G3287" s="29"/>
      <c r="H3287" s="29"/>
      <c r="I3287" s="29"/>
      <c r="J3287" s="29"/>
      <c r="K3287" s="29"/>
    </row>
    <row r="3288" spans="6:11" x14ac:dyDescent="0.3">
      <c r="F3288" s="29"/>
      <c r="G3288" s="29"/>
      <c r="H3288" s="29"/>
      <c r="I3288" s="29"/>
      <c r="J3288" s="29"/>
      <c r="K3288" s="29"/>
    </row>
    <row r="3289" spans="6:11" x14ac:dyDescent="0.3">
      <c r="F3289" s="29"/>
      <c r="G3289" s="29"/>
      <c r="H3289" s="29"/>
      <c r="I3289" s="29"/>
      <c r="J3289" s="29"/>
      <c r="K3289" s="29"/>
    </row>
    <row r="3290" spans="6:11" x14ac:dyDescent="0.3">
      <c r="F3290" s="29"/>
      <c r="G3290" s="29"/>
      <c r="H3290" s="29"/>
      <c r="I3290" s="29"/>
      <c r="J3290" s="29"/>
      <c r="K3290" s="29"/>
    </row>
    <row r="3291" spans="6:11" x14ac:dyDescent="0.3">
      <c r="F3291" s="29"/>
      <c r="G3291" s="29"/>
      <c r="H3291" s="29"/>
      <c r="I3291" s="29"/>
      <c r="J3291" s="29"/>
      <c r="K3291" s="29"/>
    </row>
    <row r="3292" spans="6:11" x14ac:dyDescent="0.3">
      <c r="F3292" s="29"/>
      <c r="G3292" s="29"/>
      <c r="H3292" s="29"/>
      <c r="I3292" s="29"/>
      <c r="J3292" s="29"/>
      <c r="K3292" s="29"/>
    </row>
    <row r="3293" spans="6:11" x14ac:dyDescent="0.3">
      <c r="F3293" s="29"/>
      <c r="G3293" s="29"/>
      <c r="H3293" s="29"/>
      <c r="I3293" s="29"/>
      <c r="J3293" s="29"/>
      <c r="K3293" s="29"/>
    </row>
    <row r="3294" spans="6:11" x14ac:dyDescent="0.3">
      <c r="F3294" s="29"/>
      <c r="G3294" s="29"/>
      <c r="H3294" s="29"/>
      <c r="I3294" s="29"/>
      <c r="J3294" s="29"/>
      <c r="K3294" s="29"/>
    </row>
    <row r="3295" spans="6:11" x14ac:dyDescent="0.3">
      <c r="F3295" s="29"/>
      <c r="G3295" s="29"/>
      <c r="H3295" s="29"/>
      <c r="I3295" s="29"/>
      <c r="J3295" s="29"/>
      <c r="K3295" s="29"/>
    </row>
    <row r="3296" spans="6:11" x14ac:dyDescent="0.3">
      <c r="F3296" s="29"/>
      <c r="G3296" s="29"/>
      <c r="H3296" s="29"/>
      <c r="I3296" s="29"/>
      <c r="J3296" s="29"/>
      <c r="K3296" s="29"/>
    </row>
    <row r="3297" spans="6:11" x14ac:dyDescent="0.3">
      <c r="F3297" s="29"/>
      <c r="G3297" s="29"/>
      <c r="H3297" s="29"/>
      <c r="I3297" s="29"/>
      <c r="J3297" s="29"/>
      <c r="K3297" s="29"/>
    </row>
    <row r="3298" spans="6:11" x14ac:dyDescent="0.3">
      <c r="F3298" s="29"/>
      <c r="G3298" s="29"/>
      <c r="H3298" s="29"/>
      <c r="I3298" s="29"/>
      <c r="J3298" s="29"/>
      <c r="K3298" s="29"/>
    </row>
    <row r="3299" spans="6:11" x14ac:dyDescent="0.3">
      <c r="F3299" s="29"/>
      <c r="G3299" s="29"/>
      <c r="H3299" s="29"/>
      <c r="I3299" s="29"/>
      <c r="J3299" s="29"/>
      <c r="K3299" s="29"/>
    </row>
    <row r="3300" spans="6:11" x14ac:dyDescent="0.3">
      <c r="F3300" s="29"/>
      <c r="G3300" s="29"/>
      <c r="H3300" s="29"/>
      <c r="I3300" s="29"/>
      <c r="J3300" s="29"/>
      <c r="K3300" s="29"/>
    </row>
    <row r="3301" spans="6:11" x14ac:dyDescent="0.3">
      <c r="F3301" s="29"/>
      <c r="G3301" s="29"/>
      <c r="H3301" s="29"/>
      <c r="I3301" s="29"/>
      <c r="J3301" s="29"/>
      <c r="K3301" s="29"/>
    </row>
    <row r="3302" spans="6:11" x14ac:dyDescent="0.3">
      <c r="F3302" s="29"/>
      <c r="G3302" s="29"/>
      <c r="H3302" s="29"/>
      <c r="I3302" s="29"/>
      <c r="J3302" s="29"/>
      <c r="K3302" s="29"/>
    </row>
    <row r="3303" spans="6:11" x14ac:dyDescent="0.3">
      <c r="F3303" s="29"/>
      <c r="G3303" s="29"/>
      <c r="H3303" s="29"/>
      <c r="I3303" s="29"/>
      <c r="J3303" s="29"/>
      <c r="K3303" s="29"/>
    </row>
    <row r="3304" spans="6:11" x14ac:dyDescent="0.3">
      <c r="F3304" s="29"/>
      <c r="G3304" s="29"/>
      <c r="H3304" s="29"/>
      <c r="I3304" s="29"/>
      <c r="J3304" s="29"/>
      <c r="K3304" s="29"/>
    </row>
    <row r="3305" spans="6:11" x14ac:dyDescent="0.3">
      <c r="F3305" s="29"/>
      <c r="G3305" s="29"/>
      <c r="H3305" s="29"/>
      <c r="I3305" s="29"/>
      <c r="J3305" s="29"/>
      <c r="K3305" s="29"/>
    </row>
    <row r="3306" spans="6:11" x14ac:dyDescent="0.3">
      <c r="F3306" s="29"/>
      <c r="G3306" s="29"/>
      <c r="H3306" s="29"/>
      <c r="I3306" s="29"/>
      <c r="J3306" s="29"/>
      <c r="K3306" s="29"/>
    </row>
    <row r="3307" spans="6:11" x14ac:dyDescent="0.3">
      <c r="F3307" s="29"/>
      <c r="G3307" s="29"/>
      <c r="H3307" s="29"/>
      <c r="I3307" s="29"/>
      <c r="J3307" s="29"/>
      <c r="K3307" s="29"/>
    </row>
    <row r="3308" spans="6:11" x14ac:dyDescent="0.3">
      <c r="F3308" s="29"/>
      <c r="G3308" s="29"/>
      <c r="H3308" s="29"/>
      <c r="I3308" s="29"/>
      <c r="J3308" s="29"/>
      <c r="K3308" s="29"/>
    </row>
    <row r="3309" spans="6:11" x14ac:dyDescent="0.3">
      <c r="F3309" s="29"/>
      <c r="G3309" s="29"/>
      <c r="H3309" s="29"/>
      <c r="I3309" s="29"/>
      <c r="J3309" s="29"/>
      <c r="K3309" s="29"/>
    </row>
    <row r="3310" spans="6:11" x14ac:dyDescent="0.3">
      <c r="F3310" s="29"/>
      <c r="G3310" s="29"/>
      <c r="H3310" s="29"/>
      <c r="I3310" s="29"/>
      <c r="J3310" s="29"/>
      <c r="K3310" s="29"/>
    </row>
    <row r="3311" spans="6:11" x14ac:dyDescent="0.3">
      <c r="F3311" s="29"/>
      <c r="G3311" s="29"/>
      <c r="H3311" s="29"/>
      <c r="I3311" s="29"/>
      <c r="J3311" s="29"/>
      <c r="K3311" s="29"/>
    </row>
    <row r="3312" spans="6:11" x14ac:dyDescent="0.3">
      <c r="F3312" s="29"/>
      <c r="G3312" s="29"/>
      <c r="H3312" s="29"/>
      <c r="I3312" s="29"/>
      <c r="J3312" s="29"/>
      <c r="K3312" s="29"/>
    </row>
    <row r="3313" spans="6:11" x14ac:dyDescent="0.3">
      <c r="F3313" s="29"/>
      <c r="G3313" s="29"/>
      <c r="H3313" s="29"/>
      <c r="I3313" s="29"/>
      <c r="J3313" s="29"/>
      <c r="K3313" s="29"/>
    </row>
    <row r="3314" spans="6:11" x14ac:dyDescent="0.3">
      <c r="F3314" s="29"/>
      <c r="G3314" s="29"/>
      <c r="H3314" s="29"/>
      <c r="I3314" s="29"/>
      <c r="J3314" s="29"/>
      <c r="K3314" s="29"/>
    </row>
    <row r="3315" spans="6:11" x14ac:dyDescent="0.3">
      <c r="F3315" s="29"/>
      <c r="G3315" s="29"/>
      <c r="H3315" s="29"/>
      <c r="I3315" s="29"/>
      <c r="J3315" s="29"/>
      <c r="K3315" s="29"/>
    </row>
    <row r="3316" spans="6:11" x14ac:dyDescent="0.3">
      <c r="F3316" s="29"/>
      <c r="G3316" s="29"/>
      <c r="H3316" s="29"/>
      <c r="I3316" s="29"/>
      <c r="J3316" s="29"/>
      <c r="K3316" s="29"/>
    </row>
    <row r="3317" spans="6:11" x14ac:dyDescent="0.3">
      <c r="F3317" s="29"/>
      <c r="G3317" s="29"/>
      <c r="H3317" s="29"/>
      <c r="I3317" s="29"/>
      <c r="J3317" s="29"/>
      <c r="K3317" s="29"/>
    </row>
    <row r="3318" spans="6:11" x14ac:dyDescent="0.3">
      <c r="F3318" s="29"/>
      <c r="G3318" s="29"/>
      <c r="H3318" s="29"/>
      <c r="I3318" s="29"/>
      <c r="J3318" s="29"/>
      <c r="K3318" s="29"/>
    </row>
    <row r="3319" spans="6:11" x14ac:dyDescent="0.3">
      <c r="F3319" s="29"/>
      <c r="G3319" s="29"/>
      <c r="H3319" s="29"/>
      <c r="I3319" s="29"/>
      <c r="J3319" s="29"/>
      <c r="K3319" s="29"/>
    </row>
    <row r="3320" spans="6:11" x14ac:dyDescent="0.3">
      <c r="F3320" s="29"/>
      <c r="G3320" s="29"/>
      <c r="H3320" s="29"/>
      <c r="I3320" s="29"/>
      <c r="J3320" s="29"/>
      <c r="K3320" s="29"/>
    </row>
    <row r="3321" spans="6:11" x14ac:dyDescent="0.3">
      <c r="F3321" s="29"/>
      <c r="G3321" s="29"/>
      <c r="H3321" s="29"/>
      <c r="I3321" s="29"/>
      <c r="J3321" s="29"/>
      <c r="K3321" s="29"/>
    </row>
    <row r="3322" spans="6:11" x14ac:dyDescent="0.3">
      <c r="F3322" s="29"/>
      <c r="G3322" s="29"/>
      <c r="H3322" s="29"/>
      <c r="I3322" s="29"/>
      <c r="J3322" s="29"/>
      <c r="K3322" s="29"/>
    </row>
    <row r="3323" spans="6:11" x14ac:dyDescent="0.3">
      <c r="F3323" s="29"/>
      <c r="G3323" s="29"/>
      <c r="H3323" s="29"/>
      <c r="I3323" s="29"/>
      <c r="J3323" s="29"/>
      <c r="K3323" s="29"/>
    </row>
    <row r="3324" spans="6:11" x14ac:dyDescent="0.3">
      <c r="F3324" s="29"/>
      <c r="G3324" s="29"/>
      <c r="H3324" s="29"/>
      <c r="I3324" s="29"/>
      <c r="J3324" s="29"/>
      <c r="K3324" s="29"/>
    </row>
    <row r="3325" spans="6:11" x14ac:dyDescent="0.3">
      <c r="F3325" s="29"/>
      <c r="G3325" s="29"/>
      <c r="H3325" s="29"/>
      <c r="I3325" s="29"/>
      <c r="J3325" s="29"/>
      <c r="K3325" s="29"/>
    </row>
    <row r="3326" spans="6:11" x14ac:dyDescent="0.3">
      <c r="F3326" s="29"/>
      <c r="G3326" s="29"/>
      <c r="H3326" s="29"/>
      <c r="I3326" s="29"/>
      <c r="J3326" s="29"/>
      <c r="K3326" s="29"/>
    </row>
    <row r="3327" spans="6:11" x14ac:dyDescent="0.3">
      <c r="F3327" s="29"/>
      <c r="G3327" s="29"/>
      <c r="H3327" s="29"/>
      <c r="I3327" s="29"/>
      <c r="J3327" s="29"/>
      <c r="K3327" s="29"/>
    </row>
    <row r="3328" spans="6:11" x14ac:dyDescent="0.3">
      <c r="F3328" s="29"/>
      <c r="G3328" s="29"/>
      <c r="H3328" s="29"/>
      <c r="I3328" s="29"/>
      <c r="J3328" s="29"/>
      <c r="K3328" s="29"/>
    </row>
    <row r="3329" spans="6:11" x14ac:dyDescent="0.3">
      <c r="F3329" s="29"/>
      <c r="G3329" s="29"/>
      <c r="H3329" s="29"/>
      <c r="I3329" s="29"/>
      <c r="J3329" s="29"/>
      <c r="K3329" s="29"/>
    </row>
    <row r="3330" spans="6:11" x14ac:dyDescent="0.3">
      <c r="F3330" s="29"/>
      <c r="G3330" s="29"/>
      <c r="H3330" s="29"/>
      <c r="I3330" s="29"/>
      <c r="J3330" s="29"/>
      <c r="K3330" s="29"/>
    </row>
    <row r="3331" spans="6:11" x14ac:dyDescent="0.3">
      <c r="F3331" s="29"/>
      <c r="G3331" s="29"/>
      <c r="H3331" s="29"/>
      <c r="I3331" s="29"/>
      <c r="J3331" s="29"/>
      <c r="K3331" s="29"/>
    </row>
    <row r="3332" spans="6:11" x14ac:dyDescent="0.3">
      <c r="F3332" s="29"/>
      <c r="G3332" s="29"/>
      <c r="H3332" s="29"/>
      <c r="I3332" s="29"/>
      <c r="J3332" s="29"/>
      <c r="K3332" s="29"/>
    </row>
    <row r="3333" spans="6:11" x14ac:dyDescent="0.3">
      <c r="F3333" s="29"/>
      <c r="G3333" s="29"/>
      <c r="H3333" s="29"/>
      <c r="I3333" s="29"/>
      <c r="J3333" s="29"/>
      <c r="K3333" s="29"/>
    </row>
    <row r="3334" spans="6:11" x14ac:dyDescent="0.3">
      <c r="F3334" s="29"/>
      <c r="G3334" s="29"/>
      <c r="H3334" s="29"/>
      <c r="I3334" s="29"/>
      <c r="J3334" s="29"/>
      <c r="K3334" s="29"/>
    </row>
    <row r="3335" spans="6:11" x14ac:dyDescent="0.3">
      <c r="F3335" s="29"/>
      <c r="G3335" s="29"/>
      <c r="H3335" s="29"/>
      <c r="I3335" s="29"/>
      <c r="J3335" s="29"/>
      <c r="K3335" s="29"/>
    </row>
    <row r="3336" spans="6:11" x14ac:dyDescent="0.3">
      <c r="F3336" s="29"/>
      <c r="G3336" s="29"/>
      <c r="H3336" s="29"/>
      <c r="I3336" s="29"/>
      <c r="J3336" s="29"/>
      <c r="K3336" s="29"/>
    </row>
    <row r="3337" spans="6:11" x14ac:dyDescent="0.3">
      <c r="F3337" s="29"/>
      <c r="G3337" s="29"/>
      <c r="H3337" s="29"/>
      <c r="I3337" s="29"/>
      <c r="J3337" s="29"/>
      <c r="K3337" s="29"/>
    </row>
    <row r="3338" spans="6:11" x14ac:dyDescent="0.3">
      <c r="F3338" s="29"/>
      <c r="G3338" s="29"/>
      <c r="H3338" s="29"/>
      <c r="I3338" s="29"/>
      <c r="J3338" s="29"/>
      <c r="K3338" s="29"/>
    </row>
    <row r="3339" spans="6:11" x14ac:dyDescent="0.3">
      <c r="F3339" s="29"/>
      <c r="G3339" s="29"/>
      <c r="H3339" s="29"/>
      <c r="I3339" s="29"/>
      <c r="J3339" s="29"/>
      <c r="K3339" s="29"/>
    </row>
    <row r="3340" spans="6:11" x14ac:dyDescent="0.3">
      <c r="F3340" s="29"/>
      <c r="G3340" s="29"/>
      <c r="H3340" s="29"/>
      <c r="I3340" s="29"/>
      <c r="J3340" s="29"/>
      <c r="K3340" s="29"/>
    </row>
    <row r="3341" spans="6:11" x14ac:dyDescent="0.3">
      <c r="F3341" s="29"/>
      <c r="G3341" s="29"/>
      <c r="H3341" s="29"/>
      <c r="I3341" s="29"/>
      <c r="J3341" s="29"/>
      <c r="K3341" s="29"/>
    </row>
    <row r="3342" spans="6:11" x14ac:dyDescent="0.3">
      <c r="F3342" s="29"/>
      <c r="G3342" s="29"/>
      <c r="H3342" s="29"/>
      <c r="I3342" s="29"/>
      <c r="J3342" s="29"/>
      <c r="K3342" s="29"/>
    </row>
    <row r="3343" spans="6:11" x14ac:dyDescent="0.3">
      <c r="F3343" s="29"/>
      <c r="G3343" s="29"/>
      <c r="H3343" s="29"/>
      <c r="I3343" s="29"/>
      <c r="J3343" s="29"/>
      <c r="K3343" s="29"/>
    </row>
    <row r="3344" spans="6:11" x14ac:dyDescent="0.3">
      <c r="F3344" s="29"/>
      <c r="G3344" s="29"/>
      <c r="H3344" s="29"/>
      <c r="I3344" s="29"/>
      <c r="J3344" s="29"/>
      <c r="K3344" s="29"/>
    </row>
    <row r="3345" spans="6:11" x14ac:dyDescent="0.3">
      <c r="F3345" s="29"/>
      <c r="G3345" s="29"/>
      <c r="H3345" s="29"/>
      <c r="I3345" s="29"/>
      <c r="J3345" s="29"/>
      <c r="K3345" s="29"/>
    </row>
    <row r="3346" spans="6:11" x14ac:dyDescent="0.3">
      <c r="F3346" s="29"/>
      <c r="G3346" s="29"/>
      <c r="H3346" s="29"/>
      <c r="I3346" s="29"/>
      <c r="J3346" s="29"/>
      <c r="K3346" s="29"/>
    </row>
    <row r="3347" spans="6:11" x14ac:dyDescent="0.3">
      <c r="F3347" s="29"/>
      <c r="G3347" s="29"/>
      <c r="H3347" s="29"/>
      <c r="I3347" s="29"/>
      <c r="J3347" s="29"/>
      <c r="K3347" s="29"/>
    </row>
    <row r="3348" spans="6:11" x14ac:dyDescent="0.3">
      <c r="F3348" s="29"/>
      <c r="G3348" s="29"/>
      <c r="H3348" s="29"/>
      <c r="I3348" s="29"/>
      <c r="J3348" s="29"/>
      <c r="K3348" s="29"/>
    </row>
    <row r="3349" spans="6:11" x14ac:dyDescent="0.3">
      <c r="F3349" s="29"/>
      <c r="G3349" s="29"/>
      <c r="H3349" s="29"/>
      <c r="I3349" s="29"/>
      <c r="J3349" s="29"/>
      <c r="K3349" s="29"/>
    </row>
    <row r="3350" spans="6:11" x14ac:dyDescent="0.3">
      <c r="F3350" s="29"/>
      <c r="G3350" s="29"/>
      <c r="H3350" s="29"/>
      <c r="I3350" s="29"/>
      <c r="J3350" s="29"/>
      <c r="K3350" s="29"/>
    </row>
    <row r="3351" spans="6:11" x14ac:dyDescent="0.3">
      <c r="F3351" s="29"/>
      <c r="G3351" s="29"/>
      <c r="H3351" s="29"/>
      <c r="I3351" s="29"/>
      <c r="J3351" s="29"/>
      <c r="K3351" s="29"/>
    </row>
    <row r="3352" spans="6:11" x14ac:dyDescent="0.3">
      <c r="F3352" s="29"/>
      <c r="G3352" s="29"/>
      <c r="H3352" s="29"/>
      <c r="I3352" s="29"/>
      <c r="J3352" s="29"/>
      <c r="K3352" s="29"/>
    </row>
    <row r="3353" spans="6:11" x14ac:dyDescent="0.3">
      <c r="F3353" s="29"/>
      <c r="G3353" s="29"/>
      <c r="H3353" s="29"/>
      <c r="I3353" s="29"/>
      <c r="J3353" s="29"/>
      <c r="K3353" s="29"/>
    </row>
    <row r="3354" spans="6:11" x14ac:dyDescent="0.3">
      <c r="F3354" s="29"/>
      <c r="G3354" s="29"/>
      <c r="H3354" s="29"/>
      <c r="I3354" s="29"/>
      <c r="J3354" s="29"/>
      <c r="K3354" s="29"/>
    </row>
    <row r="3355" spans="6:11" x14ac:dyDescent="0.3">
      <c r="F3355" s="29"/>
      <c r="G3355" s="29"/>
      <c r="H3355" s="29"/>
      <c r="I3355" s="29"/>
      <c r="J3355" s="29"/>
      <c r="K3355" s="29"/>
    </row>
    <row r="3356" spans="6:11" x14ac:dyDescent="0.3">
      <c r="F3356" s="29"/>
      <c r="G3356" s="29"/>
      <c r="H3356" s="29"/>
      <c r="I3356" s="29"/>
      <c r="J3356" s="29"/>
      <c r="K3356" s="29"/>
    </row>
    <row r="3357" spans="6:11" x14ac:dyDescent="0.3">
      <c r="F3357" s="29"/>
      <c r="G3357" s="29"/>
      <c r="H3357" s="29"/>
      <c r="I3357" s="29"/>
      <c r="J3357" s="29"/>
      <c r="K3357" s="29"/>
    </row>
    <row r="3358" spans="6:11" x14ac:dyDescent="0.3">
      <c r="F3358" s="29"/>
      <c r="G3358" s="29"/>
      <c r="H3358" s="29"/>
      <c r="I3358" s="29"/>
      <c r="J3358" s="29"/>
      <c r="K3358" s="29"/>
    </row>
    <row r="3359" spans="6:11" x14ac:dyDescent="0.3">
      <c r="F3359" s="29"/>
      <c r="G3359" s="29"/>
      <c r="H3359" s="29"/>
      <c r="I3359" s="29"/>
      <c r="J3359" s="29"/>
      <c r="K3359" s="29"/>
    </row>
    <row r="3360" spans="6:11" x14ac:dyDescent="0.3">
      <c r="F3360" s="29"/>
      <c r="G3360" s="29"/>
      <c r="H3360" s="29"/>
      <c r="I3360" s="29"/>
      <c r="J3360" s="29"/>
      <c r="K3360" s="29"/>
    </row>
    <row r="3361" spans="6:11" x14ac:dyDescent="0.3">
      <c r="F3361" s="29"/>
      <c r="G3361" s="29"/>
      <c r="H3361" s="29"/>
      <c r="I3361" s="29"/>
      <c r="J3361" s="29"/>
      <c r="K3361" s="29"/>
    </row>
    <row r="3362" spans="6:11" x14ac:dyDescent="0.3">
      <c r="F3362" s="29"/>
      <c r="G3362" s="29"/>
      <c r="H3362" s="29"/>
      <c r="I3362" s="29"/>
      <c r="J3362" s="29"/>
      <c r="K3362" s="29"/>
    </row>
    <row r="3363" spans="6:11" x14ac:dyDescent="0.3">
      <c r="F3363" s="29"/>
      <c r="G3363" s="29"/>
      <c r="H3363" s="29"/>
      <c r="I3363" s="29"/>
      <c r="J3363" s="29"/>
      <c r="K3363" s="29"/>
    </row>
    <row r="3364" spans="6:11" x14ac:dyDescent="0.3">
      <c r="F3364" s="29"/>
      <c r="G3364" s="29"/>
      <c r="H3364" s="29"/>
      <c r="I3364" s="29"/>
      <c r="J3364" s="29"/>
      <c r="K3364" s="29"/>
    </row>
    <row r="3365" spans="6:11" x14ac:dyDescent="0.3">
      <c r="F3365" s="29"/>
      <c r="G3365" s="29"/>
      <c r="H3365" s="29"/>
      <c r="I3365" s="29"/>
      <c r="J3365" s="29"/>
      <c r="K3365" s="29"/>
    </row>
    <row r="3366" spans="6:11" x14ac:dyDescent="0.3">
      <c r="F3366" s="29"/>
      <c r="G3366" s="29"/>
      <c r="H3366" s="29"/>
      <c r="I3366" s="29"/>
      <c r="J3366" s="29"/>
      <c r="K3366" s="29"/>
    </row>
    <row r="3367" spans="6:11" x14ac:dyDescent="0.3">
      <c r="F3367" s="29"/>
      <c r="G3367" s="29"/>
      <c r="H3367" s="29"/>
      <c r="I3367" s="29"/>
      <c r="J3367" s="29"/>
      <c r="K3367" s="29"/>
    </row>
    <row r="3368" spans="6:11" x14ac:dyDescent="0.3">
      <c r="F3368" s="29"/>
      <c r="G3368" s="29"/>
      <c r="H3368" s="29"/>
      <c r="I3368" s="29"/>
      <c r="J3368" s="29"/>
      <c r="K3368" s="29"/>
    </row>
    <row r="3369" spans="6:11" x14ac:dyDescent="0.3">
      <c r="F3369" s="29"/>
      <c r="G3369" s="29"/>
      <c r="H3369" s="29"/>
      <c r="I3369" s="29"/>
      <c r="J3369" s="29"/>
      <c r="K3369" s="29"/>
    </row>
    <row r="3370" spans="6:11" x14ac:dyDescent="0.3">
      <c r="F3370" s="29"/>
      <c r="G3370" s="29"/>
      <c r="H3370" s="29"/>
      <c r="I3370" s="29"/>
      <c r="J3370" s="29"/>
      <c r="K3370" s="29"/>
    </row>
    <row r="3371" spans="6:11" x14ac:dyDescent="0.3">
      <c r="F3371" s="29"/>
      <c r="G3371" s="29"/>
      <c r="H3371" s="29"/>
      <c r="I3371" s="29"/>
      <c r="J3371" s="29"/>
      <c r="K3371" s="29"/>
    </row>
    <row r="3372" spans="6:11" x14ac:dyDescent="0.3">
      <c r="F3372" s="29"/>
      <c r="G3372" s="29"/>
      <c r="H3372" s="29"/>
      <c r="I3372" s="29"/>
      <c r="J3372" s="29"/>
      <c r="K3372" s="29"/>
    </row>
    <row r="3373" spans="6:11" x14ac:dyDescent="0.3">
      <c r="F3373" s="29"/>
      <c r="G3373" s="29"/>
      <c r="H3373" s="29"/>
      <c r="I3373" s="29"/>
      <c r="J3373" s="29"/>
      <c r="K3373" s="29"/>
    </row>
    <row r="3374" spans="6:11" x14ac:dyDescent="0.3">
      <c r="F3374" s="29"/>
      <c r="G3374" s="29"/>
      <c r="H3374" s="29"/>
      <c r="I3374" s="29"/>
      <c r="J3374" s="29"/>
      <c r="K3374" s="29"/>
    </row>
    <row r="3375" spans="6:11" x14ac:dyDescent="0.3">
      <c r="F3375" s="29"/>
      <c r="G3375" s="29"/>
      <c r="H3375" s="29"/>
      <c r="I3375" s="29"/>
      <c r="J3375" s="29"/>
      <c r="K3375" s="29"/>
    </row>
    <row r="3376" spans="6:11" x14ac:dyDescent="0.3">
      <c r="F3376" s="29"/>
      <c r="G3376" s="29"/>
      <c r="H3376" s="29"/>
      <c r="I3376" s="29"/>
      <c r="J3376" s="29"/>
      <c r="K3376" s="29"/>
    </row>
    <row r="3377" spans="6:11" x14ac:dyDescent="0.3">
      <c r="F3377" s="29"/>
      <c r="G3377" s="29"/>
      <c r="H3377" s="29"/>
      <c r="I3377" s="29"/>
      <c r="J3377" s="29"/>
      <c r="K3377" s="29"/>
    </row>
    <row r="3378" spans="6:11" x14ac:dyDescent="0.3">
      <c r="F3378" s="29"/>
      <c r="G3378" s="29"/>
      <c r="H3378" s="29"/>
      <c r="I3378" s="29"/>
      <c r="J3378" s="29"/>
      <c r="K3378" s="29"/>
    </row>
    <row r="3379" spans="6:11" x14ac:dyDescent="0.3">
      <c r="F3379" s="29"/>
      <c r="G3379" s="29"/>
      <c r="H3379" s="29"/>
      <c r="I3379" s="29"/>
      <c r="J3379" s="29"/>
      <c r="K3379" s="29"/>
    </row>
    <row r="3380" spans="6:11" x14ac:dyDescent="0.3">
      <c r="F3380" s="29"/>
      <c r="G3380" s="29"/>
      <c r="H3380" s="29"/>
      <c r="I3380" s="29"/>
      <c r="J3380" s="29"/>
      <c r="K3380" s="29"/>
    </row>
    <row r="3381" spans="6:11" x14ac:dyDescent="0.3">
      <c r="F3381" s="29"/>
      <c r="G3381" s="29"/>
      <c r="H3381" s="29"/>
      <c r="I3381" s="29"/>
      <c r="J3381" s="29"/>
      <c r="K3381" s="29"/>
    </row>
    <row r="3382" spans="6:11" x14ac:dyDescent="0.3">
      <c r="F3382" s="29"/>
      <c r="G3382" s="29"/>
      <c r="H3382" s="29"/>
      <c r="I3382" s="29"/>
      <c r="J3382" s="29"/>
      <c r="K3382" s="29"/>
    </row>
    <row r="3383" spans="6:11" x14ac:dyDescent="0.3">
      <c r="F3383" s="29"/>
      <c r="G3383" s="29"/>
      <c r="H3383" s="29"/>
      <c r="I3383" s="29"/>
      <c r="J3383" s="29"/>
      <c r="K3383" s="29"/>
    </row>
    <row r="3384" spans="6:11" x14ac:dyDescent="0.3">
      <c r="F3384" s="29"/>
      <c r="G3384" s="29"/>
      <c r="H3384" s="29"/>
      <c r="I3384" s="29"/>
      <c r="J3384" s="29"/>
      <c r="K3384" s="29"/>
    </row>
    <row r="3385" spans="6:11" x14ac:dyDescent="0.3">
      <c r="F3385" s="29"/>
      <c r="G3385" s="29"/>
      <c r="H3385" s="29"/>
      <c r="I3385" s="29"/>
      <c r="J3385" s="29"/>
      <c r="K3385" s="29"/>
    </row>
    <row r="3386" spans="6:11" x14ac:dyDescent="0.3">
      <c r="F3386" s="29"/>
      <c r="G3386" s="29"/>
      <c r="H3386" s="29"/>
      <c r="I3386" s="29"/>
      <c r="J3386" s="29"/>
      <c r="K3386" s="29"/>
    </row>
    <row r="3387" spans="6:11" x14ac:dyDescent="0.3">
      <c r="F3387" s="29"/>
      <c r="G3387" s="29"/>
      <c r="H3387" s="29"/>
      <c r="I3387" s="29"/>
      <c r="J3387" s="29"/>
      <c r="K3387" s="29"/>
    </row>
    <row r="3388" spans="6:11" x14ac:dyDescent="0.3">
      <c r="F3388" s="29"/>
      <c r="G3388" s="29"/>
      <c r="H3388" s="29"/>
      <c r="I3388" s="29"/>
      <c r="J3388" s="29"/>
      <c r="K3388" s="29"/>
    </row>
    <row r="3389" spans="6:11" x14ac:dyDescent="0.3">
      <c r="F3389" s="29"/>
      <c r="G3389" s="29"/>
      <c r="H3389" s="29"/>
      <c r="I3389" s="29"/>
      <c r="J3389" s="29"/>
      <c r="K3389" s="29"/>
    </row>
    <row r="3390" spans="6:11" x14ac:dyDescent="0.3">
      <c r="F3390" s="29"/>
      <c r="G3390" s="29"/>
      <c r="H3390" s="29"/>
      <c r="I3390" s="29"/>
      <c r="J3390" s="29"/>
      <c r="K3390" s="29"/>
    </row>
    <row r="3391" spans="6:11" x14ac:dyDescent="0.3">
      <c r="F3391" s="29"/>
      <c r="G3391" s="29"/>
      <c r="H3391" s="29"/>
      <c r="I3391" s="29"/>
      <c r="J3391" s="29"/>
      <c r="K3391" s="29"/>
    </row>
    <row r="3392" spans="6:11" x14ac:dyDescent="0.3">
      <c r="F3392" s="29"/>
      <c r="G3392" s="29"/>
      <c r="H3392" s="29"/>
      <c r="I3392" s="29"/>
      <c r="J3392" s="29"/>
      <c r="K3392" s="29"/>
    </row>
    <row r="3393" spans="6:11" x14ac:dyDescent="0.3">
      <c r="F3393" s="29"/>
      <c r="G3393" s="29"/>
      <c r="H3393" s="29"/>
      <c r="I3393" s="29"/>
      <c r="J3393" s="29"/>
      <c r="K3393" s="29"/>
    </row>
    <row r="3394" spans="6:11" x14ac:dyDescent="0.3">
      <c r="F3394" s="29"/>
      <c r="G3394" s="29"/>
      <c r="H3394" s="29"/>
      <c r="I3394" s="29"/>
      <c r="J3394" s="29"/>
      <c r="K3394" s="29"/>
    </row>
    <row r="3395" spans="6:11" x14ac:dyDescent="0.3">
      <c r="F3395" s="29"/>
      <c r="G3395" s="29"/>
      <c r="H3395" s="29"/>
      <c r="I3395" s="29"/>
      <c r="J3395" s="29"/>
      <c r="K3395" s="29"/>
    </row>
    <row r="3396" spans="6:11" x14ac:dyDescent="0.3">
      <c r="F3396" s="29"/>
      <c r="G3396" s="29"/>
      <c r="H3396" s="29"/>
      <c r="I3396" s="29"/>
      <c r="J3396" s="29"/>
      <c r="K3396" s="29"/>
    </row>
    <row r="3397" spans="6:11" x14ac:dyDescent="0.3">
      <c r="F3397" s="29"/>
      <c r="G3397" s="29"/>
      <c r="H3397" s="29"/>
      <c r="I3397" s="29"/>
      <c r="J3397" s="29"/>
      <c r="K3397" s="29"/>
    </row>
    <row r="3398" spans="6:11" x14ac:dyDescent="0.3">
      <c r="F3398" s="29"/>
      <c r="G3398" s="29"/>
      <c r="H3398" s="29"/>
      <c r="I3398" s="29"/>
      <c r="J3398" s="29"/>
      <c r="K3398" s="29"/>
    </row>
    <row r="3399" spans="6:11" x14ac:dyDescent="0.3">
      <c r="F3399" s="29"/>
      <c r="G3399" s="29"/>
      <c r="H3399" s="29"/>
      <c r="I3399" s="29"/>
      <c r="J3399" s="29"/>
      <c r="K3399" s="29"/>
    </row>
    <row r="3400" spans="6:11" x14ac:dyDescent="0.3">
      <c r="F3400" s="29"/>
      <c r="G3400" s="29"/>
      <c r="H3400" s="29"/>
      <c r="I3400" s="29"/>
      <c r="J3400" s="29"/>
      <c r="K3400" s="29"/>
    </row>
    <row r="3401" spans="6:11" x14ac:dyDescent="0.3">
      <c r="F3401" s="29"/>
      <c r="G3401" s="29"/>
      <c r="H3401" s="29"/>
      <c r="I3401" s="29"/>
      <c r="J3401" s="29"/>
      <c r="K3401" s="29"/>
    </row>
    <row r="3402" spans="6:11" x14ac:dyDescent="0.3">
      <c r="F3402" s="29"/>
      <c r="G3402" s="29"/>
      <c r="H3402" s="29"/>
      <c r="I3402" s="29"/>
      <c r="J3402" s="29"/>
      <c r="K3402" s="29"/>
    </row>
    <row r="3403" spans="6:11" x14ac:dyDescent="0.3">
      <c r="F3403" s="29"/>
      <c r="G3403" s="29"/>
      <c r="H3403" s="29"/>
      <c r="I3403" s="29"/>
      <c r="J3403" s="29"/>
      <c r="K3403" s="29"/>
    </row>
    <row r="3404" spans="6:11" x14ac:dyDescent="0.3">
      <c r="F3404" s="29"/>
      <c r="G3404" s="29"/>
      <c r="H3404" s="29"/>
      <c r="I3404" s="29"/>
      <c r="J3404" s="29"/>
      <c r="K3404" s="29"/>
    </row>
    <row r="3405" spans="6:11" x14ac:dyDescent="0.3">
      <c r="F3405" s="29"/>
      <c r="G3405" s="29"/>
      <c r="H3405" s="29"/>
      <c r="I3405" s="29"/>
      <c r="J3405" s="29"/>
      <c r="K3405" s="29"/>
    </row>
    <row r="3406" spans="6:11" x14ac:dyDescent="0.3">
      <c r="F3406" s="29"/>
      <c r="G3406" s="29"/>
      <c r="H3406" s="29"/>
      <c r="I3406" s="29"/>
      <c r="J3406" s="29"/>
      <c r="K3406" s="29"/>
    </row>
    <row r="3407" spans="6:11" x14ac:dyDescent="0.3">
      <c r="F3407" s="29"/>
      <c r="G3407" s="29"/>
      <c r="H3407" s="29"/>
      <c r="I3407" s="29"/>
      <c r="J3407" s="29"/>
      <c r="K3407" s="29"/>
    </row>
    <row r="3408" spans="6:11" x14ac:dyDescent="0.3">
      <c r="F3408" s="29"/>
      <c r="G3408" s="29"/>
      <c r="H3408" s="29"/>
      <c r="I3408" s="29"/>
      <c r="J3408" s="29"/>
      <c r="K3408" s="29"/>
    </row>
    <row r="3409" spans="6:11" x14ac:dyDescent="0.3">
      <c r="F3409" s="29"/>
      <c r="G3409" s="29"/>
      <c r="H3409" s="29"/>
      <c r="I3409" s="29"/>
      <c r="J3409" s="29"/>
      <c r="K3409" s="29"/>
    </row>
    <row r="3410" spans="6:11" x14ac:dyDescent="0.3">
      <c r="F3410" s="29"/>
      <c r="G3410" s="29"/>
      <c r="H3410" s="29"/>
      <c r="I3410" s="29"/>
      <c r="J3410" s="29"/>
      <c r="K3410" s="29"/>
    </row>
    <row r="3411" spans="6:11" x14ac:dyDescent="0.3">
      <c r="F3411" s="29"/>
      <c r="G3411" s="29"/>
      <c r="H3411" s="29"/>
      <c r="I3411" s="29"/>
      <c r="J3411" s="29"/>
      <c r="K3411" s="29"/>
    </row>
    <row r="3412" spans="6:11" x14ac:dyDescent="0.3">
      <c r="F3412" s="29"/>
      <c r="G3412" s="29"/>
      <c r="H3412" s="29"/>
      <c r="I3412" s="29"/>
      <c r="J3412" s="29"/>
      <c r="K3412" s="29"/>
    </row>
    <row r="3413" spans="6:11" x14ac:dyDescent="0.3">
      <c r="F3413" s="29"/>
      <c r="G3413" s="29"/>
      <c r="H3413" s="29"/>
      <c r="I3413" s="29"/>
      <c r="J3413" s="29"/>
      <c r="K3413" s="29"/>
    </row>
    <row r="3414" spans="6:11" x14ac:dyDescent="0.3">
      <c r="F3414" s="29"/>
      <c r="G3414" s="29"/>
      <c r="H3414" s="29"/>
      <c r="I3414" s="29"/>
      <c r="J3414" s="29"/>
      <c r="K3414" s="29"/>
    </row>
    <row r="3415" spans="6:11" x14ac:dyDescent="0.3">
      <c r="F3415" s="29"/>
      <c r="G3415" s="29"/>
      <c r="H3415" s="29"/>
      <c r="I3415" s="29"/>
      <c r="J3415" s="29"/>
      <c r="K3415" s="29"/>
    </row>
    <row r="3416" spans="6:11" x14ac:dyDescent="0.3">
      <c r="F3416" s="29"/>
      <c r="G3416" s="29"/>
      <c r="H3416" s="29"/>
      <c r="I3416" s="29"/>
      <c r="J3416" s="29"/>
      <c r="K3416" s="29"/>
    </row>
    <row r="3417" spans="6:11" x14ac:dyDescent="0.3">
      <c r="F3417" s="29"/>
      <c r="G3417" s="29"/>
      <c r="H3417" s="29"/>
      <c r="I3417" s="29"/>
      <c r="J3417" s="29"/>
      <c r="K3417" s="29"/>
    </row>
    <row r="3418" spans="6:11" x14ac:dyDescent="0.3">
      <c r="F3418" s="29"/>
      <c r="G3418" s="29"/>
      <c r="H3418" s="29"/>
      <c r="I3418" s="29"/>
      <c r="J3418" s="29"/>
      <c r="K3418" s="29"/>
    </row>
    <row r="3419" spans="6:11" x14ac:dyDescent="0.3">
      <c r="F3419" s="29"/>
      <c r="G3419" s="29"/>
      <c r="H3419" s="29"/>
      <c r="I3419" s="29"/>
      <c r="J3419" s="29"/>
      <c r="K3419" s="29"/>
    </row>
    <row r="3420" spans="6:11" x14ac:dyDescent="0.3">
      <c r="F3420" s="29"/>
      <c r="G3420" s="29"/>
      <c r="H3420" s="29"/>
      <c r="I3420" s="29"/>
      <c r="J3420" s="29"/>
      <c r="K3420" s="29"/>
    </row>
    <row r="3421" spans="6:11" x14ac:dyDescent="0.3">
      <c r="F3421" s="29"/>
      <c r="G3421" s="29"/>
      <c r="H3421" s="29"/>
      <c r="I3421" s="29"/>
      <c r="J3421" s="29"/>
      <c r="K3421" s="29"/>
    </row>
    <row r="3422" spans="6:11" x14ac:dyDescent="0.3">
      <c r="F3422" s="29"/>
      <c r="G3422" s="29"/>
      <c r="H3422" s="29"/>
      <c r="I3422" s="29"/>
      <c r="J3422" s="29"/>
      <c r="K3422" s="29"/>
    </row>
    <row r="3423" spans="6:11" x14ac:dyDescent="0.3">
      <c r="F3423" s="29"/>
      <c r="G3423" s="29"/>
      <c r="H3423" s="29"/>
      <c r="I3423" s="29"/>
      <c r="J3423" s="29"/>
      <c r="K3423" s="29"/>
    </row>
    <row r="3424" spans="6:11" x14ac:dyDescent="0.3">
      <c r="F3424" s="29"/>
      <c r="G3424" s="29"/>
      <c r="H3424" s="29"/>
      <c r="I3424" s="29"/>
      <c r="J3424" s="29"/>
      <c r="K3424" s="29"/>
    </row>
    <row r="3425" spans="6:11" x14ac:dyDescent="0.3">
      <c r="F3425" s="29"/>
      <c r="G3425" s="29"/>
      <c r="H3425" s="29"/>
      <c r="I3425" s="29"/>
      <c r="J3425" s="29"/>
      <c r="K3425" s="29"/>
    </row>
    <row r="3426" spans="6:11" x14ac:dyDescent="0.3">
      <c r="F3426" s="29"/>
      <c r="G3426" s="29"/>
      <c r="H3426" s="29"/>
      <c r="I3426" s="29"/>
      <c r="J3426" s="29"/>
      <c r="K3426" s="29"/>
    </row>
    <row r="3427" spans="6:11" x14ac:dyDescent="0.3">
      <c r="F3427" s="29"/>
      <c r="G3427" s="29"/>
      <c r="H3427" s="29"/>
      <c r="I3427" s="29"/>
      <c r="J3427" s="29"/>
      <c r="K3427" s="29"/>
    </row>
    <row r="3428" spans="6:11" x14ac:dyDescent="0.3">
      <c r="F3428" s="29"/>
      <c r="G3428" s="29"/>
      <c r="H3428" s="29"/>
      <c r="I3428" s="29"/>
      <c r="J3428" s="29"/>
      <c r="K3428" s="29"/>
    </row>
    <row r="3429" spans="6:11" x14ac:dyDescent="0.3">
      <c r="F3429" s="29"/>
      <c r="G3429" s="29"/>
      <c r="H3429" s="29"/>
      <c r="I3429" s="29"/>
      <c r="J3429" s="29"/>
      <c r="K3429" s="29"/>
    </row>
    <row r="3430" spans="6:11" x14ac:dyDescent="0.3">
      <c r="F3430" s="29"/>
      <c r="G3430" s="29"/>
      <c r="H3430" s="29"/>
      <c r="I3430" s="29"/>
      <c r="J3430" s="29"/>
      <c r="K3430" s="29"/>
    </row>
    <row r="3431" spans="6:11" x14ac:dyDescent="0.3">
      <c r="F3431" s="29"/>
      <c r="G3431" s="29"/>
      <c r="H3431" s="29"/>
      <c r="I3431" s="29"/>
      <c r="J3431" s="29"/>
      <c r="K3431" s="29"/>
    </row>
    <row r="3432" spans="6:11" x14ac:dyDescent="0.3">
      <c r="F3432" s="29"/>
      <c r="G3432" s="29"/>
      <c r="H3432" s="29"/>
      <c r="I3432" s="29"/>
      <c r="J3432" s="29"/>
      <c r="K3432" s="29"/>
    </row>
    <row r="3433" spans="6:11" x14ac:dyDescent="0.3">
      <c r="F3433" s="29"/>
      <c r="G3433" s="29"/>
      <c r="H3433" s="29"/>
      <c r="I3433" s="29"/>
      <c r="J3433" s="29"/>
      <c r="K3433" s="29"/>
    </row>
    <row r="3434" spans="6:11" x14ac:dyDescent="0.3">
      <c r="F3434" s="29"/>
      <c r="G3434" s="29"/>
      <c r="H3434" s="29"/>
      <c r="I3434" s="29"/>
      <c r="J3434" s="29"/>
      <c r="K3434" s="29"/>
    </row>
    <row r="3435" spans="6:11" x14ac:dyDescent="0.3">
      <c r="F3435" s="29"/>
      <c r="G3435" s="29"/>
      <c r="H3435" s="29"/>
      <c r="I3435" s="29"/>
      <c r="J3435" s="29"/>
      <c r="K3435" s="29"/>
    </row>
    <row r="3436" spans="6:11" x14ac:dyDescent="0.3">
      <c r="F3436" s="29"/>
      <c r="G3436" s="29"/>
      <c r="H3436" s="29"/>
      <c r="I3436" s="29"/>
      <c r="J3436" s="29"/>
      <c r="K3436" s="29"/>
    </row>
    <row r="3437" spans="6:11" x14ac:dyDescent="0.3">
      <c r="F3437" s="29"/>
      <c r="G3437" s="29"/>
      <c r="H3437" s="29"/>
      <c r="I3437" s="29"/>
      <c r="J3437" s="29"/>
      <c r="K3437" s="29"/>
    </row>
    <row r="3438" spans="6:11" x14ac:dyDescent="0.3">
      <c r="F3438" s="29"/>
      <c r="G3438" s="29"/>
      <c r="H3438" s="29"/>
      <c r="I3438" s="29"/>
      <c r="J3438" s="29"/>
      <c r="K3438" s="29"/>
    </row>
    <row r="3439" spans="6:11" x14ac:dyDescent="0.3">
      <c r="F3439" s="29"/>
      <c r="G3439" s="29"/>
      <c r="H3439" s="29"/>
      <c r="I3439" s="29"/>
      <c r="J3439" s="29"/>
      <c r="K3439" s="29"/>
    </row>
    <row r="3440" spans="6:11" x14ac:dyDescent="0.3">
      <c r="F3440" s="29"/>
      <c r="G3440" s="29"/>
      <c r="H3440" s="29"/>
      <c r="I3440" s="29"/>
      <c r="J3440" s="29"/>
      <c r="K3440" s="29"/>
    </row>
    <row r="3441" spans="6:11" x14ac:dyDescent="0.3">
      <c r="F3441" s="29"/>
      <c r="G3441" s="29"/>
      <c r="H3441" s="29"/>
      <c r="I3441" s="29"/>
      <c r="J3441" s="29"/>
      <c r="K3441" s="29"/>
    </row>
    <row r="3442" spans="6:11" x14ac:dyDescent="0.3">
      <c r="F3442" s="29"/>
      <c r="G3442" s="29"/>
      <c r="H3442" s="29"/>
      <c r="I3442" s="29"/>
      <c r="J3442" s="29"/>
      <c r="K3442" s="29"/>
    </row>
    <row r="3443" spans="6:11" x14ac:dyDescent="0.3">
      <c r="F3443" s="29"/>
      <c r="G3443" s="29"/>
      <c r="H3443" s="29"/>
      <c r="I3443" s="29"/>
      <c r="J3443" s="29"/>
      <c r="K3443" s="29"/>
    </row>
    <row r="3444" spans="6:11" x14ac:dyDescent="0.3">
      <c r="F3444" s="29"/>
      <c r="G3444" s="29"/>
      <c r="H3444" s="29"/>
      <c r="I3444" s="29"/>
      <c r="J3444" s="29"/>
      <c r="K3444" s="29"/>
    </row>
    <row r="3445" spans="6:11" x14ac:dyDescent="0.3">
      <c r="F3445" s="29"/>
      <c r="G3445" s="29"/>
      <c r="H3445" s="29"/>
      <c r="I3445" s="29"/>
      <c r="J3445" s="29"/>
      <c r="K3445" s="29"/>
    </row>
    <row r="3446" spans="6:11" x14ac:dyDescent="0.3">
      <c r="F3446" s="29"/>
      <c r="G3446" s="29"/>
      <c r="H3446" s="29"/>
      <c r="I3446" s="29"/>
      <c r="J3446" s="29"/>
      <c r="K3446" s="29"/>
    </row>
    <row r="3447" spans="6:11" x14ac:dyDescent="0.3">
      <c r="F3447" s="29"/>
      <c r="G3447" s="29"/>
      <c r="H3447" s="29"/>
      <c r="I3447" s="29"/>
      <c r="J3447" s="29"/>
      <c r="K3447" s="29"/>
    </row>
    <row r="3448" spans="6:11" x14ac:dyDescent="0.3">
      <c r="F3448" s="29"/>
      <c r="G3448" s="29"/>
      <c r="H3448" s="29"/>
      <c r="I3448" s="29"/>
      <c r="J3448" s="29"/>
      <c r="K3448" s="29"/>
    </row>
    <row r="3449" spans="6:11" x14ac:dyDescent="0.3">
      <c r="F3449" s="29"/>
      <c r="G3449" s="29"/>
      <c r="H3449" s="29"/>
      <c r="I3449" s="29"/>
      <c r="J3449" s="29"/>
      <c r="K3449" s="29"/>
    </row>
    <row r="3450" spans="6:11" x14ac:dyDescent="0.3">
      <c r="F3450" s="29"/>
      <c r="G3450" s="29"/>
      <c r="H3450" s="29"/>
      <c r="I3450" s="29"/>
      <c r="J3450" s="29"/>
      <c r="K3450" s="29"/>
    </row>
    <row r="3451" spans="6:11" x14ac:dyDescent="0.3">
      <c r="F3451" s="29"/>
      <c r="G3451" s="29"/>
      <c r="H3451" s="29"/>
      <c r="I3451" s="29"/>
      <c r="J3451" s="29"/>
      <c r="K3451" s="29"/>
    </row>
    <row r="3452" spans="6:11" x14ac:dyDescent="0.3">
      <c r="F3452" s="29"/>
      <c r="G3452" s="29"/>
      <c r="H3452" s="29"/>
      <c r="I3452" s="29"/>
      <c r="J3452" s="29"/>
      <c r="K3452" s="29"/>
    </row>
    <row r="3453" spans="6:11" x14ac:dyDescent="0.3">
      <c r="F3453" s="29"/>
      <c r="G3453" s="29"/>
      <c r="H3453" s="29"/>
      <c r="I3453" s="29"/>
      <c r="J3453" s="29"/>
      <c r="K3453" s="29"/>
    </row>
    <row r="3454" spans="6:11" x14ac:dyDescent="0.3">
      <c r="F3454" s="29"/>
      <c r="G3454" s="29"/>
      <c r="H3454" s="29"/>
      <c r="I3454" s="29"/>
      <c r="J3454" s="29"/>
      <c r="K3454" s="29"/>
    </row>
    <row r="3455" spans="6:11" x14ac:dyDescent="0.3">
      <c r="F3455" s="29"/>
      <c r="G3455" s="29"/>
      <c r="H3455" s="29"/>
      <c r="I3455" s="29"/>
      <c r="J3455" s="29"/>
      <c r="K3455" s="29"/>
    </row>
    <row r="3456" spans="6:11" x14ac:dyDescent="0.3">
      <c r="F3456" s="29"/>
      <c r="G3456" s="29"/>
      <c r="H3456" s="29"/>
      <c r="I3456" s="29"/>
      <c r="J3456" s="29"/>
      <c r="K3456" s="29"/>
    </row>
    <row r="3457" spans="6:11" x14ac:dyDescent="0.3">
      <c r="F3457" s="29"/>
      <c r="G3457" s="29"/>
      <c r="H3457" s="29"/>
      <c r="I3457" s="29"/>
      <c r="J3457" s="29"/>
      <c r="K3457" s="29"/>
    </row>
    <row r="3458" spans="6:11" x14ac:dyDescent="0.3">
      <c r="F3458" s="29"/>
      <c r="G3458" s="29"/>
      <c r="H3458" s="29"/>
      <c r="I3458" s="29"/>
      <c r="J3458" s="29"/>
      <c r="K3458" s="29"/>
    </row>
    <row r="3459" spans="6:11" x14ac:dyDescent="0.3">
      <c r="F3459" s="29"/>
      <c r="G3459" s="29"/>
      <c r="H3459" s="29"/>
      <c r="I3459" s="29"/>
      <c r="J3459" s="29"/>
      <c r="K3459" s="29"/>
    </row>
    <row r="3460" spans="6:11" x14ac:dyDescent="0.3">
      <c r="F3460" s="29"/>
      <c r="G3460" s="29"/>
      <c r="H3460" s="29"/>
      <c r="I3460" s="29"/>
      <c r="J3460" s="29"/>
      <c r="K3460" s="29"/>
    </row>
    <row r="3461" spans="6:11" x14ac:dyDescent="0.3">
      <c r="F3461" s="29"/>
      <c r="G3461" s="29"/>
      <c r="H3461" s="29"/>
      <c r="I3461" s="29"/>
      <c r="J3461" s="29"/>
      <c r="K3461" s="29"/>
    </row>
    <row r="3462" spans="6:11" x14ac:dyDescent="0.3">
      <c r="F3462" s="29"/>
      <c r="G3462" s="29"/>
      <c r="H3462" s="29"/>
      <c r="I3462" s="29"/>
      <c r="J3462" s="29"/>
      <c r="K3462" s="29"/>
    </row>
    <row r="3463" spans="6:11" x14ac:dyDescent="0.3">
      <c r="F3463" s="29"/>
      <c r="G3463" s="29"/>
      <c r="H3463" s="29"/>
      <c r="I3463" s="29"/>
      <c r="J3463" s="29"/>
      <c r="K3463" s="29"/>
    </row>
    <row r="3464" spans="6:11" x14ac:dyDescent="0.3">
      <c r="F3464" s="29"/>
      <c r="G3464" s="29"/>
      <c r="H3464" s="29"/>
      <c r="I3464" s="29"/>
      <c r="J3464" s="29"/>
      <c r="K3464" s="29"/>
    </row>
    <row r="3465" spans="6:11" x14ac:dyDescent="0.3">
      <c r="F3465" s="29"/>
      <c r="G3465" s="29"/>
      <c r="H3465" s="29"/>
      <c r="I3465" s="29"/>
      <c r="J3465" s="29"/>
      <c r="K3465" s="29"/>
    </row>
    <row r="3466" spans="6:11" x14ac:dyDescent="0.3">
      <c r="F3466" s="29"/>
      <c r="G3466" s="29"/>
      <c r="H3466" s="29"/>
      <c r="I3466" s="29"/>
      <c r="J3466" s="29"/>
      <c r="K3466" s="29"/>
    </row>
    <row r="3467" spans="6:11" x14ac:dyDescent="0.3">
      <c r="F3467" s="29"/>
      <c r="G3467" s="29"/>
      <c r="H3467" s="29"/>
      <c r="I3467" s="29"/>
      <c r="J3467" s="29"/>
      <c r="K3467" s="29"/>
    </row>
    <row r="3468" spans="6:11" x14ac:dyDescent="0.3">
      <c r="F3468" s="29"/>
      <c r="G3468" s="29"/>
      <c r="H3468" s="29"/>
      <c r="I3468" s="29"/>
      <c r="J3468" s="29"/>
      <c r="K3468" s="29"/>
    </row>
    <row r="3469" spans="6:11" x14ac:dyDescent="0.3">
      <c r="F3469" s="29"/>
      <c r="G3469" s="29"/>
      <c r="H3469" s="29"/>
      <c r="I3469" s="29"/>
      <c r="J3469" s="29"/>
      <c r="K3469" s="29"/>
    </row>
    <row r="3470" spans="6:11" x14ac:dyDescent="0.3">
      <c r="F3470" s="29"/>
      <c r="G3470" s="29"/>
      <c r="H3470" s="29"/>
      <c r="I3470" s="29"/>
      <c r="J3470" s="29"/>
      <c r="K3470" s="29"/>
    </row>
    <row r="3471" spans="6:11" x14ac:dyDescent="0.3">
      <c r="F3471" s="29"/>
      <c r="G3471" s="29"/>
      <c r="H3471" s="29"/>
      <c r="I3471" s="29"/>
      <c r="J3471" s="29"/>
      <c r="K3471" s="29"/>
    </row>
    <row r="3472" spans="6:11" x14ac:dyDescent="0.3">
      <c r="F3472" s="29"/>
      <c r="G3472" s="29"/>
      <c r="H3472" s="29"/>
      <c r="I3472" s="29"/>
      <c r="J3472" s="29"/>
      <c r="K3472" s="29"/>
    </row>
    <row r="3473" spans="6:11" x14ac:dyDescent="0.3">
      <c r="F3473" s="29"/>
      <c r="G3473" s="29"/>
      <c r="H3473" s="29"/>
      <c r="I3473" s="29"/>
      <c r="J3473" s="29"/>
      <c r="K3473" s="29"/>
    </row>
    <row r="3474" spans="6:11" x14ac:dyDescent="0.3">
      <c r="F3474" s="29"/>
      <c r="G3474" s="29"/>
      <c r="H3474" s="29"/>
      <c r="I3474" s="29"/>
      <c r="J3474" s="29"/>
      <c r="K3474" s="29"/>
    </row>
    <row r="3475" spans="6:11" x14ac:dyDescent="0.3">
      <c r="F3475" s="29"/>
      <c r="G3475" s="29"/>
      <c r="H3475" s="29"/>
      <c r="I3475" s="29"/>
      <c r="J3475" s="29"/>
      <c r="K3475" s="29"/>
    </row>
    <row r="3476" spans="6:11" x14ac:dyDescent="0.3">
      <c r="F3476" s="29"/>
      <c r="G3476" s="29"/>
      <c r="H3476" s="29"/>
      <c r="I3476" s="29"/>
      <c r="J3476" s="29"/>
      <c r="K3476" s="29"/>
    </row>
    <row r="3477" spans="6:11" x14ac:dyDescent="0.3">
      <c r="F3477" s="29"/>
      <c r="G3477" s="29"/>
      <c r="H3477" s="29"/>
      <c r="I3477" s="29"/>
      <c r="J3477" s="29"/>
      <c r="K3477" s="29"/>
    </row>
    <row r="3478" spans="6:11" x14ac:dyDescent="0.3">
      <c r="F3478" s="29"/>
      <c r="G3478" s="29"/>
      <c r="H3478" s="29"/>
      <c r="I3478" s="29"/>
      <c r="J3478" s="29"/>
      <c r="K3478" s="29"/>
    </row>
    <row r="3479" spans="6:11" x14ac:dyDescent="0.3">
      <c r="F3479" s="29"/>
      <c r="G3479" s="29"/>
      <c r="H3479" s="29"/>
      <c r="I3479" s="29"/>
      <c r="J3479" s="29"/>
      <c r="K3479" s="29"/>
    </row>
    <row r="3480" spans="6:11" x14ac:dyDescent="0.3">
      <c r="F3480" s="29"/>
      <c r="G3480" s="29"/>
      <c r="H3480" s="29"/>
      <c r="I3480" s="29"/>
      <c r="J3480" s="29"/>
      <c r="K3480" s="29"/>
    </row>
    <row r="3481" spans="6:11" x14ac:dyDescent="0.3">
      <c r="F3481" s="29"/>
      <c r="G3481" s="29"/>
      <c r="H3481" s="29"/>
      <c r="I3481" s="29"/>
      <c r="J3481" s="29"/>
      <c r="K3481" s="29"/>
    </row>
    <row r="3482" spans="6:11" x14ac:dyDescent="0.3">
      <c r="F3482" s="29"/>
      <c r="G3482" s="29"/>
      <c r="H3482" s="29"/>
      <c r="I3482" s="29"/>
      <c r="J3482" s="29"/>
      <c r="K3482" s="29"/>
    </row>
    <row r="3483" spans="6:11" x14ac:dyDescent="0.3">
      <c r="F3483" s="29"/>
      <c r="G3483" s="29"/>
      <c r="H3483" s="29"/>
      <c r="I3483" s="29"/>
      <c r="J3483" s="29"/>
      <c r="K3483" s="29"/>
    </row>
    <row r="3484" spans="6:11" x14ac:dyDescent="0.3">
      <c r="F3484" s="29"/>
      <c r="G3484" s="29"/>
      <c r="H3484" s="29"/>
      <c r="I3484" s="29"/>
      <c r="J3484" s="29"/>
      <c r="K3484" s="29"/>
    </row>
    <row r="3485" spans="6:11" x14ac:dyDescent="0.3">
      <c r="F3485" s="29"/>
      <c r="G3485" s="29"/>
      <c r="H3485" s="29"/>
      <c r="I3485" s="29"/>
      <c r="J3485" s="29"/>
      <c r="K3485" s="29"/>
    </row>
    <row r="3486" spans="6:11" x14ac:dyDescent="0.3">
      <c r="F3486" s="29"/>
      <c r="G3486" s="29"/>
      <c r="H3486" s="29"/>
      <c r="I3486" s="29"/>
      <c r="J3486" s="29"/>
      <c r="K3486" s="29"/>
    </row>
    <row r="3487" spans="6:11" x14ac:dyDescent="0.3">
      <c r="F3487" s="29"/>
      <c r="G3487" s="29"/>
      <c r="H3487" s="29"/>
      <c r="I3487" s="29"/>
      <c r="J3487" s="29"/>
      <c r="K3487" s="29"/>
    </row>
    <row r="3488" spans="6:11" x14ac:dyDescent="0.3">
      <c r="F3488" s="29"/>
      <c r="G3488" s="29"/>
      <c r="H3488" s="29"/>
      <c r="I3488" s="29"/>
      <c r="J3488" s="29"/>
      <c r="K3488" s="29"/>
    </row>
    <row r="3489" spans="6:11" x14ac:dyDescent="0.3">
      <c r="F3489" s="29"/>
      <c r="G3489" s="29"/>
      <c r="H3489" s="29"/>
      <c r="I3489" s="29"/>
      <c r="J3489" s="29"/>
      <c r="K3489" s="29"/>
    </row>
    <row r="3490" spans="6:11" x14ac:dyDescent="0.3">
      <c r="F3490" s="29"/>
      <c r="G3490" s="29"/>
      <c r="H3490" s="29"/>
      <c r="I3490" s="29"/>
      <c r="J3490" s="29"/>
      <c r="K3490" s="29"/>
    </row>
    <row r="3491" spans="6:11" x14ac:dyDescent="0.3">
      <c r="F3491" s="29"/>
      <c r="G3491" s="29"/>
      <c r="H3491" s="29"/>
      <c r="I3491" s="29"/>
      <c r="J3491" s="29"/>
      <c r="K3491" s="29"/>
    </row>
    <row r="3492" spans="6:11" x14ac:dyDescent="0.3">
      <c r="F3492" s="29"/>
      <c r="G3492" s="29"/>
      <c r="H3492" s="29"/>
      <c r="I3492" s="29"/>
      <c r="J3492" s="29"/>
      <c r="K3492" s="29"/>
    </row>
    <row r="3493" spans="6:11" x14ac:dyDescent="0.3">
      <c r="F3493" s="29"/>
      <c r="G3493" s="29"/>
      <c r="H3493" s="29"/>
      <c r="I3493" s="29"/>
      <c r="J3493" s="29"/>
      <c r="K3493" s="29"/>
    </row>
    <row r="3494" spans="6:11" x14ac:dyDescent="0.3">
      <c r="F3494" s="29"/>
      <c r="G3494" s="29"/>
      <c r="H3494" s="29"/>
      <c r="I3494" s="29"/>
      <c r="J3494" s="29"/>
      <c r="K3494" s="29"/>
    </row>
    <row r="3495" spans="6:11" x14ac:dyDescent="0.3">
      <c r="F3495" s="29"/>
      <c r="G3495" s="29"/>
      <c r="H3495" s="29"/>
      <c r="I3495" s="29"/>
      <c r="J3495" s="29"/>
      <c r="K3495" s="29"/>
    </row>
    <row r="3496" spans="6:11" x14ac:dyDescent="0.3">
      <c r="F3496" s="29"/>
      <c r="G3496" s="29"/>
      <c r="H3496" s="29"/>
      <c r="I3496" s="29"/>
      <c r="J3496" s="29"/>
      <c r="K3496" s="29"/>
    </row>
    <row r="3497" spans="6:11" x14ac:dyDescent="0.3">
      <c r="F3497" s="29"/>
      <c r="G3497" s="29"/>
      <c r="H3497" s="29"/>
      <c r="I3497" s="29"/>
      <c r="J3497" s="29"/>
      <c r="K3497" s="29"/>
    </row>
    <row r="3498" spans="6:11" x14ac:dyDescent="0.3">
      <c r="F3498" s="29"/>
      <c r="G3498" s="29"/>
      <c r="H3498" s="29"/>
      <c r="I3498" s="29"/>
      <c r="J3498" s="29"/>
      <c r="K3498" s="29"/>
    </row>
    <row r="3499" spans="6:11" x14ac:dyDescent="0.3">
      <c r="F3499" s="29"/>
      <c r="G3499" s="29"/>
      <c r="H3499" s="29"/>
      <c r="I3499" s="29"/>
      <c r="J3499" s="29"/>
      <c r="K3499" s="29"/>
    </row>
    <row r="3500" spans="6:11" x14ac:dyDescent="0.3">
      <c r="F3500" s="29"/>
      <c r="G3500" s="29"/>
      <c r="H3500" s="29"/>
      <c r="I3500" s="29"/>
      <c r="J3500" s="29"/>
      <c r="K3500" s="29"/>
    </row>
    <row r="3501" spans="6:11" x14ac:dyDescent="0.3">
      <c r="F3501" s="29"/>
      <c r="G3501" s="29"/>
      <c r="H3501" s="29"/>
      <c r="I3501" s="29"/>
      <c r="J3501" s="29"/>
      <c r="K3501" s="29"/>
    </row>
    <row r="3502" spans="6:11" x14ac:dyDescent="0.3">
      <c r="F3502" s="29"/>
      <c r="G3502" s="29"/>
      <c r="H3502" s="29"/>
      <c r="I3502" s="29"/>
      <c r="J3502" s="29"/>
      <c r="K3502" s="29"/>
    </row>
    <row r="3503" spans="6:11" x14ac:dyDescent="0.3">
      <c r="F3503" s="29"/>
      <c r="G3503" s="29"/>
      <c r="H3503" s="29"/>
      <c r="I3503" s="29"/>
      <c r="J3503" s="29"/>
      <c r="K3503" s="29"/>
    </row>
    <row r="3504" spans="6:11" x14ac:dyDescent="0.3">
      <c r="F3504" s="29"/>
      <c r="G3504" s="29"/>
      <c r="H3504" s="29"/>
      <c r="I3504" s="29"/>
      <c r="J3504" s="29"/>
      <c r="K3504" s="29"/>
    </row>
    <row r="3505" spans="6:11" x14ac:dyDescent="0.3">
      <c r="F3505" s="29"/>
      <c r="G3505" s="29"/>
      <c r="H3505" s="29"/>
      <c r="I3505" s="29"/>
      <c r="J3505" s="29"/>
      <c r="K3505" s="29"/>
    </row>
    <row r="3506" spans="6:11" x14ac:dyDescent="0.3">
      <c r="F3506" s="29"/>
      <c r="G3506" s="29"/>
      <c r="H3506" s="29"/>
      <c r="I3506" s="29"/>
      <c r="J3506" s="29"/>
      <c r="K3506" s="29"/>
    </row>
    <row r="3507" spans="6:11" x14ac:dyDescent="0.3">
      <c r="F3507" s="29"/>
      <c r="G3507" s="29"/>
      <c r="H3507" s="29"/>
      <c r="I3507" s="29"/>
      <c r="J3507" s="29"/>
      <c r="K3507" s="29"/>
    </row>
    <row r="3508" spans="6:11" x14ac:dyDescent="0.3">
      <c r="F3508" s="29"/>
      <c r="G3508" s="29"/>
      <c r="H3508" s="29"/>
      <c r="I3508" s="29"/>
      <c r="J3508" s="29"/>
      <c r="K3508" s="29"/>
    </row>
    <row r="3509" spans="6:11" x14ac:dyDescent="0.3">
      <c r="F3509" s="29"/>
      <c r="G3509" s="29"/>
      <c r="H3509" s="29"/>
      <c r="I3509" s="29"/>
      <c r="J3509" s="29"/>
      <c r="K3509" s="29"/>
    </row>
    <row r="3510" spans="6:11" x14ac:dyDescent="0.3">
      <c r="F3510" s="29"/>
      <c r="G3510" s="29"/>
      <c r="H3510" s="29"/>
      <c r="I3510" s="29"/>
      <c r="J3510" s="29"/>
      <c r="K3510" s="29"/>
    </row>
    <row r="3511" spans="6:11" x14ac:dyDescent="0.3">
      <c r="F3511" s="29"/>
      <c r="G3511" s="29"/>
      <c r="H3511" s="29"/>
      <c r="I3511" s="29"/>
      <c r="J3511" s="29"/>
      <c r="K3511" s="29"/>
    </row>
    <row r="3512" spans="6:11" x14ac:dyDescent="0.3">
      <c r="F3512" s="29"/>
      <c r="G3512" s="29"/>
      <c r="H3512" s="29"/>
      <c r="I3512" s="29"/>
      <c r="J3512" s="29"/>
      <c r="K3512" s="29"/>
    </row>
    <row r="3513" spans="6:11" x14ac:dyDescent="0.3">
      <c r="F3513" s="29"/>
      <c r="G3513" s="29"/>
      <c r="H3513" s="29"/>
      <c r="I3513" s="29"/>
      <c r="J3513" s="29"/>
      <c r="K3513" s="29"/>
    </row>
    <row r="3514" spans="6:11" x14ac:dyDescent="0.3">
      <c r="F3514" s="29"/>
      <c r="G3514" s="29"/>
      <c r="H3514" s="29"/>
      <c r="I3514" s="29"/>
      <c r="J3514" s="29"/>
      <c r="K3514" s="29"/>
    </row>
    <row r="3515" spans="6:11" x14ac:dyDescent="0.3">
      <c r="F3515" s="29"/>
      <c r="G3515" s="29"/>
      <c r="H3515" s="29"/>
      <c r="I3515" s="29"/>
      <c r="J3515" s="29"/>
      <c r="K3515" s="29"/>
    </row>
    <row r="3516" spans="6:11" x14ac:dyDescent="0.3">
      <c r="F3516" s="29"/>
      <c r="G3516" s="29"/>
      <c r="H3516" s="29"/>
      <c r="I3516" s="29"/>
      <c r="J3516" s="29"/>
      <c r="K3516" s="29"/>
    </row>
    <row r="3517" spans="6:11" x14ac:dyDescent="0.3">
      <c r="F3517" s="29"/>
      <c r="G3517" s="29"/>
      <c r="H3517" s="29"/>
      <c r="I3517" s="29"/>
      <c r="J3517" s="29"/>
      <c r="K3517" s="29"/>
    </row>
    <row r="3518" spans="6:11" x14ac:dyDescent="0.3">
      <c r="F3518" s="29"/>
      <c r="G3518" s="29"/>
      <c r="H3518" s="29"/>
      <c r="I3518" s="29"/>
      <c r="J3518" s="29"/>
      <c r="K3518" s="29"/>
    </row>
    <row r="3519" spans="6:11" x14ac:dyDescent="0.3">
      <c r="F3519" s="29"/>
      <c r="G3519" s="29"/>
      <c r="H3519" s="29"/>
      <c r="I3519" s="29"/>
      <c r="J3519" s="29"/>
      <c r="K3519" s="29"/>
    </row>
    <row r="3520" spans="6:11" x14ac:dyDescent="0.3">
      <c r="F3520" s="29"/>
      <c r="G3520" s="29"/>
      <c r="H3520" s="29"/>
      <c r="I3520" s="29"/>
      <c r="J3520" s="29"/>
      <c r="K3520" s="29"/>
    </row>
    <row r="3521" spans="6:11" x14ac:dyDescent="0.3">
      <c r="F3521" s="29"/>
      <c r="G3521" s="29"/>
      <c r="H3521" s="29"/>
      <c r="I3521" s="29"/>
      <c r="J3521" s="29"/>
      <c r="K3521" s="29"/>
    </row>
    <row r="3522" spans="6:11" x14ac:dyDescent="0.3">
      <c r="F3522" s="29"/>
      <c r="G3522" s="29"/>
      <c r="H3522" s="29"/>
      <c r="I3522" s="29"/>
      <c r="J3522" s="29"/>
      <c r="K3522" s="29"/>
    </row>
    <row r="3523" spans="6:11" x14ac:dyDescent="0.3">
      <c r="F3523" s="29"/>
      <c r="G3523" s="29"/>
      <c r="H3523" s="29"/>
      <c r="I3523" s="29"/>
      <c r="J3523" s="29"/>
      <c r="K3523" s="29"/>
    </row>
    <row r="3524" spans="6:11" x14ac:dyDescent="0.3">
      <c r="F3524" s="29"/>
      <c r="G3524" s="29"/>
      <c r="H3524" s="29"/>
      <c r="I3524" s="29"/>
      <c r="J3524" s="29"/>
      <c r="K3524" s="29"/>
    </row>
    <row r="3525" spans="6:11" x14ac:dyDescent="0.3">
      <c r="F3525" s="29"/>
      <c r="G3525" s="29"/>
      <c r="H3525" s="29"/>
      <c r="I3525" s="29"/>
      <c r="J3525" s="29"/>
      <c r="K3525" s="29"/>
    </row>
    <row r="3526" spans="6:11" x14ac:dyDescent="0.3">
      <c r="F3526" s="29"/>
      <c r="G3526" s="29"/>
      <c r="H3526" s="29"/>
      <c r="I3526" s="29"/>
      <c r="J3526" s="29"/>
      <c r="K3526" s="29"/>
    </row>
    <row r="3527" spans="6:11" x14ac:dyDescent="0.3">
      <c r="F3527" s="29"/>
      <c r="G3527" s="29"/>
      <c r="H3527" s="29"/>
      <c r="I3527" s="29"/>
      <c r="J3527" s="29"/>
      <c r="K3527" s="29"/>
    </row>
    <row r="3528" spans="6:11" x14ac:dyDescent="0.3">
      <c r="F3528" s="29"/>
      <c r="G3528" s="29"/>
      <c r="H3528" s="29"/>
      <c r="I3528" s="29"/>
      <c r="J3528" s="29"/>
      <c r="K3528" s="29"/>
    </row>
    <row r="3529" spans="6:11" x14ac:dyDescent="0.3">
      <c r="F3529" s="29"/>
      <c r="G3529" s="29"/>
      <c r="H3529" s="29"/>
      <c r="I3529" s="29"/>
      <c r="J3529" s="29"/>
      <c r="K3529" s="29"/>
    </row>
    <row r="3530" spans="6:11" x14ac:dyDescent="0.3">
      <c r="F3530" s="29"/>
      <c r="G3530" s="29"/>
      <c r="H3530" s="29"/>
      <c r="I3530" s="29"/>
      <c r="J3530" s="29"/>
      <c r="K3530" s="29"/>
    </row>
    <row r="3531" spans="6:11" x14ac:dyDescent="0.3">
      <c r="F3531" s="29"/>
      <c r="G3531" s="29"/>
      <c r="H3531" s="29"/>
      <c r="I3531" s="29"/>
      <c r="J3531" s="29"/>
      <c r="K3531" s="29"/>
    </row>
    <row r="3532" spans="6:11" x14ac:dyDescent="0.3">
      <c r="F3532" s="29"/>
      <c r="G3532" s="29"/>
      <c r="H3532" s="29"/>
      <c r="I3532" s="29"/>
      <c r="J3532" s="29"/>
      <c r="K3532" s="29"/>
    </row>
    <row r="3533" spans="6:11" x14ac:dyDescent="0.3">
      <c r="F3533" s="29"/>
      <c r="G3533" s="29"/>
      <c r="H3533" s="29"/>
      <c r="I3533" s="29"/>
      <c r="J3533" s="29"/>
      <c r="K3533" s="29"/>
    </row>
    <row r="3534" spans="6:11" x14ac:dyDescent="0.3">
      <c r="F3534" s="29"/>
      <c r="G3534" s="29"/>
      <c r="H3534" s="29"/>
      <c r="I3534" s="29"/>
      <c r="J3534" s="29"/>
      <c r="K3534" s="29"/>
    </row>
    <row r="3535" spans="6:11" x14ac:dyDescent="0.3">
      <c r="F3535" s="29"/>
      <c r="G3535" s="29"/>
      <c r="H3535" s="29"/>
      <c r="I3535" s="29"/>
      <c r="J3535" s="29"/>
      <c r="K3535" s="29"/>
    </row>
    <row r="3536" spans="6:11" x14ac:dyDescent="0.3">
      <c r="F3536" s="29"/>
      <c r="G3536" s="29"/>
      <c r="H3536" s="29"/>
      <c r="I3536" s="29"/>
      <c r="J3536" s="29"/>
      <c r="K3536" s="29"/>
    </row>
    <row r="3537" spans="6:11" x14ac:dyDescent="0.3">
      <c r="F3537" s="29"/>
      <c r="G3537" s="29"/>
      <c r="H3537" s="29"/>
      <c r="I3537" s="29"/>
      <c r="J3537" s="29"/>
      <c r="K3537" s="29"/>
    </row>
    <row r="3538" spans="6:11" x14ac:dyDescent="0.3">
      <c r="F3538" s="29"/>
      <c r="G3538" s="29"/>
      <c r="H3538" s="29"/>
      <c r="I3538" s="29"/>
      <c r="J3538" s="29"/>
      <c r="K3538" s="29"/>
    </row>
    <row r="3539" spans="6:11" x14ac:dyDescent="0.3">
      <c r="F3539" s="29"/>
      <c r="G3539" s="29"/>
      <c r="H3539" s="29"/>
      <c r="I3539" s="29"/>
      <c r="J3539" s="29"/>
      <c r="K3539" s="29"/>
    </row>
    <row r="3540" spans="6:11" x14ac:dyDescent="0.3">
      <c r="F3540" s="29"/>
      <c r="G3540" s="29"/>
      <c r="H3540" s="29"/>
      <c r="I3540" s="29"/>
      <c r="J3540" s="29"/>
      <c r="K3540" s="29"/>
    </row>
    <row r="3541" spans="6:11" x14ac:dyDescent="0.3">
      <c r="F3541" s="29"/>
      <c r="G3541" s="29"/>
      <c r="H3541" s="29"/>
      <c r="I3541" s="29"/>
      <c r="J3541" s="29"/>
      <c r="K3541" s="29"/>
    </row>
    <row r="3542" spans="6:11" x14ac:dyDescent="0.3">
      <c r="F3542" s="29"/>
      <c r="G3542" s="29"/>
      <c r="H3542" s="29"/>
      <c r="I3542" s="29"/>
      <c r="J3542" s="29"/>
      <c r="K3542" s="29"/>
    </row>
    <row r="3543" spans="6:11" x14ac:dyDescent="0.3">
      <c r="F3543" s="29"/>
      <c r="G3543" s="29"/>
      <c r="H3543" s="29"/>
      <c r="I3543" s="29"/>
      <c r="J3543" s="29"/>
      <c r="K3543" s="29"/>
    </row>
    <row r="3544" spans="6:11" x14ac:dyDescent="0.3">
      <c r="F3544" s="29"/>
      <c r="G3544" s="29"/>
      <c r="H3544" s="29"/>
      <c r="I3544" s="29"/>
      <c r="J3544" s="29"/>
      <c r="K3544" s="29"/>
    </row>
    <row r="3545" spans="6:11" x14ac:dyDescent="0.3">
      <c r="F3545" s="29"/>
      <c r="G3545" s="29"/>
      <c r="H3545" s="29"/>
      <c r="I3545" s="29"/>
      <c r="J3545" s="29"/>
      <c r="K3545" s="29"/>
    </row>
    <row r="3546" spans="6:11" x14ac:dyDescent="0.3">
      <c r="F3546" s="29"/>
      <c r="G3546" s="29"/>
      <c r="H3546" s="29"/>
      <c r="I3546" s="29"/>
      <c r="J3546" s="29"/>
      <c r="K3546" s="29"/>
    </row>
    <row r="3547" spans="6:11" x14ac:dyDescent="0.3">
      <c r="F3547" s="29"/>
      <c r="G3547" s="29"/>
      <c r="H3547" s="29"/>
      <c r="I3547" s="29"/>
      <c r="J3547" s="29"/>
      <c r="K3547" s="29"/>
    </row>
    <row r="3548" spans="6:11" x14ac:dyDescent="0.3">
      <c r="F3548" s="29"/>
      <c r="G3548" s="29"/>
      <c r="H3548" s="29"/>
      <c r="I3548" s="29"/>
      <c r="J3548" s="29"/>
      <c r="K3548" s="29"/>
    </row>
    <row r="3549" spans="6:11" x14ac:dyDescent="0.3">
      <c r="F3549" s="29"/>
      <c r="G3549" s="29"/>
      <c r="H3549" s="29"/>
      <c r="I3549" s="29"/>
      <c r="J3549" s="29"/>
      <c r="K3549" s="29"/>
    </row>
    <row r="3550" spans="6:11" x14ac:dyDescent="0.3">
      <c r="F3550" s="29"/>
      <c r="G3550" s="29"/>
      <c r="H3550" s="29"/>
      <c r="I3550" s="29"/>
      <c r="J3550" s="29"/>
      <c r="K3550" s="29"/>
    </row>
    <row r="3551" spans="6:11" x14ac:dyDescent="0.3">
      <c r="F3551" s="29"/>
      <c r="G3551" s="29"/>
      <c r="H3551" s="29"/>
      <c r="I3551" s="29"/>
      <c r="J3551" s="29"/>
      <c r="K3551" s="29"/>
    </row>
    <row r="3552" spans="6:11" x14ac:dyDescent="0.3">
      <c r="F3552" s="29"/>
      <c r="G3552" s="29"/>
      <c r="H3552" s="29"/>
      <c r="I3552" s="29"/>
      <c r="J3552" s="29"/>
      <c r="K3552" s="29"/>
    </row>
    <row r="3553" spans="6:11" x14ac:dyDescent="0.3">
      <c r="F3553" s="29"/>
      <c r="G3553" s="29"/>
      <c r="H3553" s="29"/>
      <c r="I3553" s="29"/>
      <c r="J3553" s="29"/>
      <c r="K3553" s="29"/>
    </row>
    <row r="3554" spans="6:11" x14ac:dyDescent="0.3">
      <c r="F3554" s="29"/>
      <c r="G3554" s="29"/>
      <c r="H3554" s="29"/>
      <c r="I3554" s="29"/>
      <c r="J3554" s="29"/>
      <c r="K3554" s="29"/>
    </row>
    <row r="3555" spans="6:11" x14ac:dyDescent="0.3">
      <c r="F3555" s="29"/>
      <c r="G3555" s="29"/>
      <c r="H3555" s="29"/>
      <c r="I3555" s="29"/>
      <c r="J3555" s="29"/>
      <c r="K3555" s="29"/>
    </row>
    <row r="3556" spans="6:11" x14ac:dyDescent="0.3">
      <c r="F3556" s="29"/>
      <c r="G3556" s="29"/>
      <c r="H3556" s="29"/>
      <c r="I3556" s="29"/>
      <c r="J3556" s="29"/>
      <c r="K3556" s="29"/>
    </row>
    <row r="3557" spans="6:11" x14ac:dyDescent="0.3">
      <c r="F3557" s="29"/>
      <c r="G3557" s="29"/>
      <c r="H3557" s="29"/>
      <c r="I3557" s="29"/>
      <c r="J3557" s="29"/>
      <c r="K3557" s="29"/>
    </row>
    <row r="3558" spans="6:11" x14ac:dyDescent="0.3">
      <c r="F3558" s="29"/>
      <c r="G3558" s="29"/>
      <c r="H3558" s="29"/>
      <c r="I3558" s="29"/>
      <c r="J3558" s="29"/>
      <c r="K3558" s="29"/>
    </row>
    <row r="3559" spans="6:11" x14ac:dyDescent="0.3">
      <c r="F3559" s="29"/>
      <c r="G3559" s="29"/>
      <c r="H3559" s="29"/>
      <c r="I3559" s="29"/>
      <c r="J3559" s="29"/>
      <c r="K3559" s="29"/>
    </row>
    <row r="3560" spans="6:11" x14ac:dyDescent="0.3">
      <c r="F3560" s="29"/>
      <c r="G3560" s="29"/>
      <c r="H3560" s="29"/>
      <c r="I3560" s="29"/>
      <c r="J3560" s="29"/>
      <c r="K3560" s="29"/>
    </row>
    <row r="3561" spans="6:11" x14ac:dyDescent="0.3">
      <c r="F3561" s="29"/>
      <c r="G3561" s="29"/>
      <c r="H3561" s="29"/>
      <c r="I3561" s="29"/>
      <c r="J3561" s="29"/>
      <c r="K3561" s="29"/>
    </row>
    <row r="3562" spans="6:11" x14ac:dyDescent="0.3">
      <c r="F3562" s="29"/>
      <c r="G3562" s="29"/>
      <c r="H3562" s="29"/>
      <c r="I3562" s="29"/>
      <c r="J3562" s="29"/>
      <c r="K3562" s="29"/>
    </row>
    <row r="3563" spans="6:11" x14ac:dyDescent="0.3">
      <c r="F3563" s="29"/>
      <c r="G3563" s="29"/>
      <c r="H3563" s="29"/>
      <c r="I3563" s="29"/>
      <c r="J3563" s="29"/>
      <c r="K3563" s="29"/>
    </row>
    <row r="3564" spans="6:11" x14ac:dyDescent="0.3">
      <c r="F3564" s="29"/>
      <c r="G3564" s="29"/>
      <c r="H3564" s="29"/>
      <c r="I3564" s="29"/>
      <c r="J3564" s="29"/>
      <c r="K3564" s="29"/>
    </row>
    <row r="3565" spans="6:11" x14ac:dyDescent="0.3">
      <c r="F3565" s="29"/>
      <c r="G3565" s="29"/>
      <c r="H3565" s="29"/>
      <c r="I3565" s="29"/>
      <c r="J3565" s="29"/>
      <c r="K3565" s="29"/>
    </row>
    <row r="3566" spans="6:11" x14ac:dyDescent="0.3">
      <c r="F3566" s="29"/>
      <c r="G3566" s="29"/>
      <c r="H3566" s="29"/>
      <c r="I3566" s="29"/>
      <c r="J3566" s="29"/>
      <c r="K3566" s="29"/>
    </row>
    <row r="3567" spans="6:11" x14ac:dyDescent="0.3">
      <c r="F3567" s="29"/>
      <c r="G3567" s="29"/>
      <c r="H3567" s="29"/>
      <c r="I3567" s="29"/>
      <c r="J3567" s="29"/>
      <c r="K3567" s="29"/>
    </row>
    <row r="3568" spans="6:11" x14ac:dyDescent="0.3">
      <c r="F3568" s="29"/>
      <c r="G3568" s="29"/>
      <c r="H3568" s="29"/>
      <c r="I3568" s="29"/>
      <c r="J3568" s="29"/>
      <c r="K3568" s="29"/>
    </row>
    <row r="3569" spans="6:11" x14ac:dyDescent="0.3">
      <c r="F3569" s="29"/>
      <c r="G3569" s="29"/>
      <c r="H3569" s="29"/>
      <c r="I3569" s="29"/>
      <c r="J3569" s="29"/>
      <c r="K3569" s="29"/>
    </row>
    <row r="3570" spans="6:11" x14ac:dyDescent="0.3">
      <c r="F3570" s="29"/>
      <c r="G3570" s="29"/>
      <c r="H3570" s="29"/>
      <c r="I3570" s="29"/>
      <c r="J3570" s="29"/>
      <c r="K3570" s="29"/>
    </row>
    <row r="3571" spans="6:11" x14ac:dyDescent="0.3">
      <c r="F3571" s="29"/>
      <c r="G3571" s="29"/>
      <c r="H3571" s="29"/>
      <c r="I3571" s="29"/>
      <c r="J3571" s="29"/>
      <c r="K3571" s="29"/>
    </row>
    <row r="3572" spans="6:11" x14ac:dyDescent="0.3">
      <c r="F3572" s="29"/>
      <c r="G3572" s="29"/>
      <c r="H3572" s="29"/>
      <c r="I3572" s="29"/>
      <c r="J3572" s="29"/>
      <c r="K3572" s="29"/>
    </row>
    <row r="3573" spans="6:11" x14ac:dyDescent="0.3">
      <c r="F3573" s="29"/>
      <c r="G3573" s="29"/>
      <c r="H3573" s="29"/>
      <c r="I3573" s="29"/>
      <c r="J3573" s="29"/>
      <c r="K3573" s="29"/>
    </row>
    <row r="3574" spans="6:11" x14ac:dyDescent="0.3">
      <c r="F3574" s="29"/>
      <c r="G3574" s="29"/>
      <c r="H3574" s="29"/>
      <c r="I3574" s="29"/>
      <c r="J3574" s="29"/>
      <c r="K3574" s="29"/>
    </row>
    <row r="3575" spans="6:11" x14ac:dyDescent="0.3">
      <c r="F3575" s="29"/>
      <c r="G3575" s="29"/>
      <c r="H3575" s="29"/>
      <c r="I3575" s="29"/>
      <c r="J3575" s="29"/>
      <c r="K3575" s="29"/>
    </row>
    <row r="3576" spans="6:11" x14ac:dyDescent="0.3">
      <c r="F3576" s="29"/>
      <c r="G3576" s="29"/>
      <c r="H3576" s="29"/>
      <c r="I3576" s="29"/>
      <c r="J3576" s="29"/>
      <c r="K3576" s="29"/>
    </row>
    <row r="3577" spans="6:11" x14ac:dyDescent="0.3">
      <c r="F3577" s="29"/>
      <c r="G3577" s="29"/>
      <c r="H3577" s="29"/>
      <c r="I3577" s="29"/>
      <c r="J3577" s="29"/>
      <c r="K3577" s="29"/>
    </row>
    <row r="3578" spans="6:11" x14ac:dyDescent="0.3">
      <c r="F3578" s="29"/>
      <c r="G3578" s="29"/>
      <c r="H3578" s="29"/>
      <c r="I3578" s="29"/>
      <c r="J3578" s="29"/>
      <c r="K3578" s="29"/>
    </row>
    <row r="3579" spans="6:11" x14ac:dyDescent="0.3">
      <c r="F3579" s="29"/>
      <c r="G3579" s="29"/>
      <c r="H3579" s="29"/>
      <c r="I3579" s="29"/>
      <c r="J3579" s="29"/>
      <c r="K3579" s="29"/>
    </row>
    <row r="3580" spans="6:11" x14ac:dyDescent="0.3">
      <c r="F3580" s="29"/>
      <c r="G3580" s="29"/>
      <c r="H3580" s="29"/>
      <c r="I3580" s="29"/>
      <c r="J3580" s="29"/>
      <c r="K3580" s="29"/>
    </row>
    <row r="3581" spans="6:11" x14ac:dyDescent="0.3">
      <c r="F3581" s="29"/>
      <c r="G3581" s="29"/>
      <c r="H3581" s="29"/>
      <c r="I3581" s="29"/>
      <c r="J3581" s="29"/>
      <c r="K3581" s="29"/>
    </row>
    <row r="3582" spans="6:11" x14ac:dyDescent="0.3">
      <c r="F3582" s="29"/>
      <c r="G3582" s="29"/>
      <c r="H3582" s="29"/>
      <c r="I3582" s="29"/>
      <c r="J3582" s="29"/>
      <c r="K3582" s="29"/>
    </row>
    <row r="3583" spans="6:11" x14ac:dyDescent="0.3">
      <c r="F3583" s="29"/>
      <c r="G3583" s="29"/>
      <c r="H3583" s="29"/>
      <c r="I3583" s="29"/>
      <c r="J3583" s="29"/>
      <c r="K3583" s="29"/>
    </row>
    <row r="3584" spans="6:11" x14ac:dyDescent="0.3">
      <c r="F3584" s="29"/>
      <c r="G3584" s="29"/>
      <c r="H3584" s="29"/>
      <c r="I3584" s="29"/>
      <c r="J3584" s="29"/>
      <c r="K3584" s="29"/>
    </row>
    <row r="3585" spans="6:11" x14ac:dyDescent="0.3">
      <c r="F3585" s="29"/>
      <c r="G3585" s="29"/>
      <c r="H3585" s="29"/>
      <c r="I3585" s="29"/>
      <c r="J3585" s="29"/>
      <c r="K3585" s="29"/>
    </row>
    <row r="3586" spans="6:11" x14ac:dyDescent="0.3">
      <c r="F3586" s="29"/>
      <c r="G3586" s="29"/>
      <c r="H3586" s="29"/>
      <c r="I3586" s="29"/>
      <c r="J3586" s="29"/>
      <c r="K3586" s="29"/>
    </row>
    <row r="3587" spans="6:11" x14ac:dyDescent="0.3">
      <c r="F3587" s="29"/>
      <c r="G3587" s="29"/>
      <c r="H3587" s="29"/>
      <c r="I3587" s="29"/>
      <c r="J3587" s="29"/>
      <c r="K3587" s="29"/>
    </row>
    <row r="3588" spans="6:11" x14ac:dyDescent="0.3">
      <c r="F3588" s="29"/>
      <c r="G3588" s="29"/>
      <c r="H3588" s="29"/>
      <c r="I3588" s="29"/>
      <c r="J3588" s="29"/>
      <c r="K3588" s="29"/>
    </row>
    <row r="3589" spans="6:11" x14ac:dyDescent="0.3">
      <c r="F3589" s="29"/>
      <c r="G3589" s="29"/>
      <c r="H3589" s="29"/>
      <c r="I3589" s="29"/>
      <c r="J3589" s="29"/>
      <c r="K3589" s="29"/>
    </row>
    <row r="3590" spans="6:11" x14ac:dyDescent="0.3">
      <c r="F3590" s="29"/>
      <c r="G3590" s="29"/>
      <c r="H3590" s="29"/>
      <c r="I3590" s="29"/>
      <c r="J3590" s="29"/>
      <c r="K3590" s="29"/>
    </row>
    <row r="3591" spans="6:11" x14ac:dyDescent="0.3">
      <c r="F3591" s="29"/>
      <c r="G3591" s="29"/>
      <c r="H3591" s="29"/>
      <c r="I3591" s="29"/>
      <c r="J3591" s="29"/>
      <c r="K3591" s="29"/>
    </row>
    <row r="3592" spans="6:11" x14ac:dyDescent="0.3">
      <c r="F3592" s="29"/>
      <c r="G3592" s="29"/>
      <c r="H3592" s="29"/>
      <c r="I3592" s="29"/>
      <c r="J3592" s="29"/>
      <c r="K3592" s="29"/>
    </row>
    <row r="3593" spans="6:11" x14ac:dyDescent="0.3">
      <c r="F3593" s="29"/>
      <c r="G3593" s="29"/>
      <c r="H3593" s="29"/>
      <c r="I3593" s="29"/>
      <c r="J3593" s="29"/>
      <c r="K3593" s="29"/>
    </row>
    <row r="3594" spans="6:11" x14ac:dyDescent="0.3">
      <c r="F3594" s="29"/>
      <c r="G3594" s="29"/>
      <c r="H3594" s="29"/>
      <c r="I3594" s="29"/>
      <c r="J3594" s="29"/>
      <c r="K3594" s="29"/>
    </row>
    <row r="3595" spans="6:11" x14ac:dyDescent="0.3">
      <c r="F3595" s="29"/>
      <c r="G3595" s="29"/>
      <c r="H3595" s="29"/>
      <c r="I3595" s="29"/>
      <c r="J3595" s="29"/>
      <c r="K3595" s="29"/>
    </row>
    <row r="3596" spans="6:11" x14ac:dyDescent="0.3">
      <c r="F3596" s="29"/>
      <c r="G3596" s="29"/>
      <c r="H3596" s="29"/>
      <c r="I3596" s="29"/>
      <c r="J3596" s="29"/>
      <c r="K3596" s="29"/>
    </row>
    <row r="3597" spans="6:11" x14ac:dyDescent="0.3">
      <c r="F3597" s="29"/>
      <c r="G3597" s="29"/>
      <c r="H3597" s="29"/>
      <c r="I3597" s="29"/>
      <c r="J3597" s="29"/>
      <c r="K3597" s="29"/>
    </row>
    <row r="3598" spans="6:11" x14ac:dyDescent="0.3">
      <c r="F3598" s="29"/>
      <c r="G3598" s="29"/>
      <c r="H3598" s="29"/>
      <c r="I3598" s="29"/>
      <c r="J3598" s="29"/>
      <c r="K3598" s="29"/>
    </row>
    <row r="3599" spans="6:11" x14ac:dyDescent="0.3">
      <c r="F3599" s="29"/>
      <c r="G3599" s="29"/>
      <c r="H3599" s="29"/>
      <c r="I3599" s="29"/>
      <c r="J3599" s="29"/>
      <c r="K3599" s="29"/>
    </row>
    <row r="3600" spans="6:11" x14ac:dyDescent="0.3">
      <c r="F3600" s="29"/>
      <c r="G3600" s="29"/>
      <c r="H3600" s="29"/>
      <c r="I3600" s="29"/>
      <c r="J3600" s="29"/>
      <c r="K3600" s="29"/>
    </row>
    <row r="3601" spans="6:11" x14ac:dyDescent="0.3">
      <c r="F3601" s="29"/>
      <c r="G3601" s="29"/>
      <c r="H3601" s="29"/>
      <c r="I3601" s="29"/>
      <c r="J3601" s="29"/>
      <c r="K3601" s="29"/>
    </row>
    <row r="3602" spans="6:11" x14ac:dyDescent="0.3">
      <c r="F3602" s="29"/>
      <c r="G3602" s="29"/>
      <c r="H3602" s="29"/>
      <c r="I3602" s="29"/>
      <c r="J3602" s="29"/>
      <c r="K3602" s="29"/>
    </row>
    <row r="3603" spans="6:11" x14ac:dyDescent="0.3">
      <c r="F3603" s="29"/>
      <c r="G3603" s="29"/>
      <c r="H3603" s="29"/>
      <c r="I3603" s="29"/>
      <c r="J3603" s="29"/>
      <c r="K3603" s="29"/>
    </row>
    <row r="3604" spans="6:11" x14ac:dyDescent="0.3">
      <c r="F3604" s="29"/>
      <c r="G3604" s="29"/>
      <c r="H3604" s="29"/>
      <c r="I3604" s="29"/>
      <c r="J3604" s="29"/>
      <c r="K3604" s="29"/>
    </row>
    <row r="3605" spans="6:11" x14ac:dyDescent="0.3">
      <c r="F3605" s="29"/>
      <c r="G3605" s="29"/>
      <c r="H3605" s="29"/>
      <c r="I3605" s="29"/>
      <c r="J3605" s="29"/>
      <c r="K3605" s="29"/>
    </row>
    <row r="3606" spans="6:11" x14ac:dyDescent="0.3">
      <c r="F3606" s="29"/>
      <c r="G3606" s="29"/>
      <c r="H3606" s="29"/>
      <c r="I3606" s="29"/>
      <c r="J3606" s="29"/>
      <c r="K3606" s="29"/>
    </row>
    <row r="3607" spans="6:11" x14ac:dyDescent="0.3">
      <c r="F3607" s="29"/>
      <c r="G3607" s="29"/>
      <c r="H3607" s="29"/>
      <c r="I3607" s="29"/>
      <c r="J3607" s="29"/>
      <c r="K3607" s="29"/>
    </row>
    <row r="3608" spans="6:11" x14ac:dyDescent="0.3">
      <c r="F3608" s="29"/>
      <c r="G3608" s="29"/>
      <c r="H3608" s="29"/>
      <c r="I3608" s="29"/>
      <c r="J3608" s="29"/>
      <c r="K3608" s="29"/>
    </row>
    <row r="3609" spans="6:11" x14ac:dyDescent="0.3">
      <c r="F3609" s="29"/>
      <c r="G3609" s="29"/>
      <c r="H3609" s="29"/>
      <c r="I3609" s="29"/>
      <c r="J3609" s="29"/>
      <c r="K3609" s="29"/>
    </row>
    <row r="3610" spans="6:11" x14ac:dyDescent="0.3">
      <c r="F3610" s="29"/>
      <c r="G3610" s="29"/>
      <c r="H3610" s="29"/>
      <c r="I3610" s="29"/>
      <c r="J3610" s="29"/>
      <c r="K3610" s="29"/>
    </row>
    <row r="3611" spans="6:11" x14ac:dyDescent="0.3">
      <c r="F3611" s="29"/>
      <c r="G3611" s="29"/>
      <c r="H3611" s="29"/>
      <c r="I3611" s="29"/>
      <c r="J3611" s="29"/>
      <c r="K3611" s="29"/>
    </row>
    <row r="3612" spans="6:11" x14ac:dyDescent="0.3">
      <c r="F3612" s="29"/>
      <c r="G3612" s="29"/>
      <c r="H3612" s="29"/>
      <c r="I3612" s="29"/>
      <c r="J3612" s="29"/>
      <c r="K3612" s="29"/>
    </row>
    <row r="3613" spans="6:11" x14ac:dyDescent="0.3">
      <c r="F3613" s="29"/>
      <c r="G3613" s="29"/>
      <c r="H3613" s="29"/>
      <c r="I3613" s="29"/>
      <c r="J3613" s="29"/>
      <c r="K3613" s="29"/>
    </row>
    <row r="3614" spans="6:11" x14ac:dyDescent="0.3">
      <c r="F3614" s="29"/>
      <c r="G3614" s="29"/>
      <c r="H3614" s="29"/>
      <c r="I3614" s="29"/>
      <c r="J3614" s="29"/>
      <c r="K3614" s="29"/>
    </row>
    <row r="3615" spans="6:11" x14ac:dyDescent="0.3">
      <c r="F3615" s="29"/>
      <c r="G3615" s="29"/>
      <c r="H3615" s="29"/>
      <c r="I3615" s="29"/>
      <c r="J3615" s="29"/>
      <c r="K3615" s="29"/>
    </row>
    <row r="3616" spans="6:11" x14ac:dyDescent="0.3">
      <c r="F3616" s="29"/>
      <c r="G3616" s="29"/>
      <c r="H3616" s="29"/>
      <c r="I3616" s="29"/>
      <c r="J3616" s="29"/>
      <c r="K3616" s="29"/>
    </row>
    <row r="3617" spans="6:11" x14ac:dyDescent="0.3">
      <c r="F3617" s="29"/>
      <c r="G3617" s="29"/>
      <c r="H3617" s="29"/>
      <c r="I3617" s="29"/>
      <c r="J3617" s="29"/>
      <c r="K3617" s="29"/>
    </row>
    <row r="3618" spans="6:11" x14ac:dyDescent="0.3">
      <c r="F3618" s="29"/>
      <c r="G3618" s="29"/>
      <c r="H3618" s="29"/>
      <c r="I3618" s="29"/>
      <c r="J3618" s="29"/>
      <c r="K3618" s="29"/>
    </row>
    <row r="3619" spans="6:11" x14ac:dyDescent="0.3">
      <c r="F3619" s="29"/>
      <c r="G3619" s="29"/>
      <c r="H3619" s="29"/>
      <c r="I3619" s="29"/>
      <c r="J3619" s="29"/>
      <c r="K3619" s="29"/>
    </row>
    <row r="3620" spans="6:11" x14ac:dyDescent="0.3">
      <c r="F3620" s="29"/>
      <c r="G3620" s="29"/>
      <c r="H3620" s="29"/>
      <c r="I3620" s="29"/>
      <c r="J3620" s="29"/>
      <c r="K3620" s="29"/>
    </row>
    <row r="3621" spans="6:11" x14ac:dyDescent="0.3">
      <c r="F3621" s="29"/>
      <c r="G3621" s="29"/>
      <c r="H3621" s="29"/>
      <c r="I3621" s="29"/>
      <c r="J3621" s="29"/>
      <c r="K3621" s="29"/>
    </row>
    <row r="3622" spans="6:11" x14ac:dyDescent="0.3">
      <c r="F3622" s="29"/>
      <c r="G3622" s="29"/>
      <c r="H3622" s="29"/>
      <c r="I3622" s="29"/>
      <c r="J3622" s="29"/>
      <c r="K3622" s="29"/>
    </row>
    <row r="3623" spans="6:11" x14ac:dyDescent="0.3">
      <c r="F3623" s="29"/>
      <c r="G3623" s="29"/>
      <c r="H3623" s="29"/>
      <c r="I3623" s="29"/>
      <c r="J3623" s="29"/>
      <c r="K3623" s="29"/>
    </row>
    <row r="3624" spans="6:11" x14ac:dyDescent="0.3">
      <c r="F3624" s="29"/>
      <c r="G3624" s="29"/>
      <c r="H3624" s="29"/>
      <c r="I3624" s="29"/>
      <c r="J3624" s="29"/>
      <c r="K3624" s="29"/>
    </row>
    <row r="3625" spans="6:11" x14ac:dyDescent="0.3">
      <c r="F3625" s="29"/>
      <c r="G3625" s="29"/>
      <c r="H3625" s="29"/>
      <c r="I3625" s="29"/>
      <c r="J3625" s="29"/>
      <c r="K3625" s="29"/>
    </row>
    <row r="3626" spans="6:11" x14ac:dyDescent="0.3">
      <c r="F3626" s="29"/>
      <c r="G3626" s="29"/>
      <c r="H3626" s="29"/>
      <c r="I3626" s="29"/>
      <c r="J3626" s="29"/>
      <c r="K3626" s="29"/>
    </row>
    <row r="3627" spans="6:11" x14ac:dyDescent="0.3">
      <c r="F3627" s="29"/>
      <c r="G3627" s="29"/>
      <c r="H3627" s="29"/>
      <c r="I3627" s="29"/>
      <c r="J3627" s="29"/>
      <c r="K3627" s="29"/>
    </row>
    <row r="3628" spans="6:11" x14ac:dyDescent="0.3">
      <c r="F3628" s="29"/>
      <c r="G3628" s="29"/>
      <c r="H3628" s="29"/>
      <c r="I3628" s="29"/>
      <c r="J3628" s="29"/>
      <c r="K3628" s="29"/>
    </row>
    <row r="3629" spans="6:11" x14ac:dyDescent="0.3">
      <c r="F3629" s="29"/>
      <c r="G3629" s="29"/>
      <c r="H3629" s="29"/>
      <c r="I3629" s="29"/>
      <c r="J3629" s="29"/>
      <c r="K3629" s="29"/>
    </row>
    <row r="3630" spans="6:11" x14ac:dyDescent="0.3">
      <c r="F3630" s="29"/>
      <c r="G3630" s="29"/>
      <c r="H3630" s="29"/>
      <c r="I3630" s="29"/>
      <c r="J3630" s="29"/>
      <c r="K3630" s="29"/>
    </row>
    <row r="3631" spans="6:11" x14ac:dyDescent="0.3">
      <c r="F3631" s="29"/>
      <c r="G3631" s="29"/>
      <c r="H3631" s="29"/>
      <c r="I3631" s="29"/>
      <c r="J3631" s="29"/>
      <c r="K3631" s="29"/>
    </row>
    <row r="3632" spans="6:11" x14ac:dyDescent="0.3">
      <c r="F3632" s="29"/>
      <c r="G3632" s="29"/>
      <c r="H3632" s="29"/>
      <c r="I3632" s="29"/>
      <c r="J3632" s="29"/>
      <c r="K3632" s="29"/>
    </row>
    <row r="3633" spans="6:11" x14ac:dyDescent="0.3">
      <c r="F3633" s="29"/>
      <c r="G3633" s="29"/>
      <c r="H3633" s="29"/>
      <c r="I3633" s="29"/>
      <c r="J3633" s="29"/>
      <c r="K3633" s="29"/>
    </row>
    <row r="3634" spans="6:11" x14ac:dyDescent="0.3">
      <c r="F3634" s="29"/>
      <c r="G3634" s="29"/>
      <c r="H3634" s="29"/>
      <c r="I3634" s="29"/>
      <c r="J3634" s="29"/>
      <c r="K3634" s="29"/>
    </row>
    <row r="3635" spans="6:11" x14ac:dyDescent="0.3">
      <c r="F3635" s="29"/>
      <c r="G3635" s="29"/>
      <c r="H3635" s="29"/>
      <c r="I3635" s="29"/>
      <c r="J3635" s="29"/>
      <c r="K3635" s="29"/>
    </row>
    <row r="3636" spans="6:11" x14ac:dyDescent="0.3">
      <c r="F3636" s="29"/>
      <c r="G3636" s="29"/>
      <c r="H3636" s="29"/>
      <c r="I3636" s="29"/>
      <c r="J3636" s="29"/>
      <c r="K3636" s="29"/>
    </row>
    <row r="3637" spans="6:11" x14ac:dyDescent="0.3">
      <c r="F3637" s="29"/>
      <c r="G3637" s="29"/>
      <c r="H3637" s="29"/>
      <c r="I3637" s="29"/>
      <c r="J3637" s="29"/>
      <c r="K3637" s="29"/>
    </row>
    <row r="3638" spans="6:11" x14ac:dyDescent="0.3">
      <c r="F3638" s="29"/>
      <c r="G3638" s="29"/>
      <c r="H3638" s="29"/>
      <c r="I3638" s="29"/>
      <c r="J3638" s="29"/>
      <c r="K3638" s="29"/>
    </row>
    <row r="3639" spans="6:11" x14ac:dyDescent="0.3">
      <c r="F3639" s="29"/>
      <c r="G3639" s="29"/>
      <c r="H3639" s="29"/>
      <c r="I3639" s="29"/>
      <c r="J3639" s="29"/>
      <c r="K3639" s="29"/>
    </row>
    <row r="3640" spans="6:11" x14ac:dyDescent="0.3">
      <c r="F3640" s="29"/>
      <c r="G3640" s="29"/>
      <c r="H3640" s="29"/>
      <c r="I3640" s="29"/>
      <c r="J3640" s="29"/>
      <c r="K3640" s="29"/>
    </row>
    <row r="3641" spans="6:11" x14ac:dyDescent="0.3">
      <c r="F3641" s="29"/>
      <c r="G3641" s="29"/>
      <c r="H3641" s="29"/>
      <c r="I3641" s="29"/>
      <c r="J3641" s="29"/>
      <c r="K3641" s="29"/>
    </row>
    <row r="3642" spans="6:11" x14ac:dyDescent="0.3">
      <c r="F3642" s="29"/>
      <c r="G3642" s="29"/>
      <c r="H3642" s="29"/>
      <c r="I3642" s="29"/>
      <c r="J3642" s="29"/>
      <c r="K3642" s="29"/>
    </row>
    <row r="3643" spans="6:11" x14ac:dyDescent="0.3">
      <c r="F3643" s="29"/>
      <c r="G3643" s="29"/>
      <c r="H3643" s="29"/>
      <c r="I3643" s="29"/>
      <c r="J3643" s="29"/>
      <c r="K3643" s="29"/>
    </row>
    <row r="3644" spans="6:11" x14ac:dyDescent="0.3">
      <c r="F3644" s="29"/>
      <c r="G3644" s="29"/>
      <c r="H3644" s="29"/>
      <c r="I3644" s="29"/>
      <c r="J3644" s="29"/>
      <c r="K3644" s="29"/>
    </row>
    <row r="3645" spans="6:11" x14ac:dyDescent="0.3">
      <c r="F3645" s="29"/>
      <c r="G3645" s="29"/>
      <c r="H3645" s="29"/>
      <c r="I3645" s="29"/>
      <c r="J3645" s="29"/>
      <c r="K3645" s="29"/>
    </row>
    <row r="3646" spans="6:11" x14ac:dyDescent="0.3">
      <c r="F3646" s="29"/>
      <c r="G3646" s="29"/>
      <c r="H3646" s="29"/>
      <c r="I3646" s="29"/>
      <c r="J3646" s="29"/>
      <c r="K3646" s="29"/>
    </row>
    <row r="3647" spans="6:11" x14ac:dyDescent="0.3">
      <c r="F3647" s="29"/>
      <c r="G3647" s="29"/>
      <c r="H3647" s="29"/>
      <c r="I3647" s="29"/>
      <c r="J3647" s="29"/>
      <c r="K3647" s="29"/>
    </row>
    <row r="3648" spans="6:11" x14ac:dyDescent="0.3">
      <c r="F3648" s="29"/>
      <c r="G3648" s="29"/>
      <c r="H3648" s="29"/>
      <c r="I3648" s="29"/>
      <c r="J3648" s="29"/>
      <c r="K3648" s="29"/>
    </row>
    <row r="3649" spans="6:11" x14ac:dyDescent="0.3">
      <c r="F3649" s="29"/>
      <c r="G3649" s="29"/>
      <c r="H3649" s="29"/>
      <c r="I3649" s="29"/>
      <c r="J3649" s="29"/>
      <c r="K3649" s="29"/>
    </row>
    <row r="3650" spans="6:11" x14ac:dyDescent="0.3">
      <c r="F3650" s="29"/>
      <c r="G3650" s="29"/>
      <c r="H3650" s="29"/>
      <c r="I3650" s="29"/>
      <c r="J3650" s="29"/>
      <c r="K3650" s="29"/>
    </row>
    <row r="3651" spans="6:11" x14ac:dyDescent="0.3">
      <c r="F3651" s="29"/>
      <c r="G3651" s="29"/>
      <c r="H3651" s="29"/>
      <c r="I3651" s="29"/>
      <c r="J3651" s="29"/>
      <c r="K3651" s="29"/>
    </row>
    <row r="3652" spans="6:11" x14ac:dyDescent="0.3">
      <c r="F3652" s="29"/>
      <c r="G3652" s="29"/>
      <c r="H3652" s="29"/>
      <c r="I3652" s="29"/>
      <c r="J3652" s="29"/>
      <c r="K3652" s="29"/>
    </row>
    <row r="3653" spans="6:11" x14ac:dyDescent="0.3">
      <c r="F3653" s="29"/>
      <c r="G3653" s="29"/>
      <c r="H3653" s="29"/>
      <c r="I3653" s="29"/>
      <c r="J3653" s="29"/>
      <c r="K3653" s="29"/>
    </row>
    <row r="3654" spans="6:11" x14ac:dyDescent="0.3">
      <c r="F3654" s="29"/>
      <c r="G3654" s="29"/>
      <c r="H3654" s="29"/>
      <c r="I3654" s="29"/>
      <c r="J3654" s="29"/>
      <c r="K3654" s="29"/>
    </row>
    <row r="3655" spans="6:11" x14ac:dyDescent="0.3">
      <c r="F3655" s="29"/>
      <c r="G3655" s="29"/>
      <c r="H3655" s="29"/>
      <c r="I3655" s="29"/>
      <c r="J3655" s="29"/>
      <c r="K3655" s="29"/>
    </row>
    <row r="3656" spans="6:11" x14ac:dyDescent="0.3">
      <c r="F3656" s="29"/>
      <c r="G3656" s="29"/>
      <c r="H3656" s="29"/>
      <c r="I3656" s="29"/>
      <c r="J3656" s="29"/>
      <c r="K3656" s="29"/>
    </row>
    <row r="3657" spans="6:11" x14ac:dyDescent="0.3">
      <c r="F3657" s="29"/>
      <c r="G3657" s="29"/>
      <c r="H3657" s="29"/>
      <c r="I3657" s="29"/>
      <c r="J3657" s="29"/>
      <c r="K3657" s="29"/>
    </row>
    <row r="3658" spans="6:11" x14ac:dyDescent="0.3">
      <c r="F3658" s="29"/>
      <c r="G3658" s="29"/>
      <c r="H3658" s="29"/>
      <c r="I3658" s="29"/>
      <c r="J3658" s="29"/>
      <c r="K3658" s="29"/>
    </row>
    <row r="3659" spans="6:11" x14ac:dyDescent="0.3">
      <c r="F3659" s="29"/>
      <c r="G3659" s="29"/>
      <c r="H3659" s="29"/>
      <c r="I3659" s="29"/>
      <c r="J3659" s="29"/>
      <c r="K3659" s="29"/>
    </row>
    <row r="3660" spans="6:11" x14ac:dyDescent="0.3">
      <c r="F3660" s="29"/>
      <c r="G3660" s="29"/>
      <c r="H3660" s="29"/>
      <c r="I3660" s="29"/>
      <c r="J3660" s="29"/>
      <c r="K3660" s="29"/>
    </row>
    <row r="3661" spans="6:11" x14ac:dyDescent="0.3">
      <c r="F3661" s="29"/>
      <c r="G3661" s="29"/>
      <c r="H3661" s="29"/>
      <c r="I3661" s="29"/>
      <c r="J3661" s="29"/>
      <c r="K3661" s="29"/>
    </row>
    <row r="3662" spans="6:11" x14ac:dyDescent="0.3">
      <c r="F3662" s="29"/>
      <c r="G3662" s="29"/>
      <c r="H3662" s="29"/>
      <c r="I3662" s="29"/>
      <c r="J3662" s="29"/>
      <c r="K3662" s="29"/>
    </row>
    <row r="3663" spans="6:11" x14ac:dyDescent="0.3">
      <c r="F3663" s="29"/>
      <c r="G3663" s="29"/>
      <c r="H3663" s="29"/>
      <c r="I3663" s="29"/>
      <c r="J3663" s="29"/>
      <c r="K3663" s="29"/>
    </row>
    <row r="3664" spans="6:11" x14ac:dyDescent="0.3">
      <c r="F3664" s="29"/>
      <c r="G3664" s="29"/>
      <c r="H3664" s="29"/>
      <c r="I3664" s="29"/>
      <c r="J3664" s="29"/>
      <c r="K3664" s="29"/>
    </row>
    <row r="3665" spans="6:11" x14ac:dyDescent="0.3">
      <c r="F3665" s="29"/>
      <c r="G3665" s="29"/>
      <c r="H3665" s="29"/>
      <c r="I3665" s="29"/>
      <c r="J3665" s="29"/>
      <c r="K3665" s="29"/>
    </row>
    <row r="3666" spans="6:11" x14ac:dyDescent="0.3">
      <c r="F3666" s="29"/>
      <c r="G3666" s="29"/>
      <c r="H3666" s="29"/>
      <c r="I3666" s="29"/>
      <c r="J3666" s="29"/>
      <c r="K3666" s="29"/>
    </row>
    <row r="3667" spans="6:11" x14ac:dyDescent="0.3">
      <c r="F3667" s="29"/>
      <c r="G3667" s="29"/>
      <c r="H3667" s="29"/>
      <c r="I3667" s="29"/>
      <c r="J3667" s="29"/>
      <c r="K3667" s="29"/>
    </row>
    <row r="3668" spans="6:11" x14ac:dyDescent="0.3">
      <c r="F3668" s="29"/>
      <c r="G3668" s="29"/>
      <c r="H3668" s="29"/>
      <c r="I3668" s="29"/>
      <c r="J3668" s="29"/>
      <c r="K3668" s="29"/>
    </row>
    <row r="3669" spans="6:11" x14ac:dyDescent="0.3">
      <c r="F3669" s="29"/>
      <c r="G3669" s="29"/>
      <c r="H3669" s="29"/>
      <c r="I3669" s="29"/>
      <c r="J3669" s="29"/>
      <c r="K3669" s="29"/>
    </row>
    <row r="3670" spans="6:11" x14ac:dyDescent="0.3">
      <c r="F3670" s="29"/>
      <c r="G3670" s="29"/>
      <c r="H3670" s="29"/>
      <c r="I3670" s="29"/>
      <c r="J3670" s="29"/>
      <c r="K3670" s="29"/>
    </row>
    <row r="3671" spans="6:11" x14ac:dyDescent="0.3">
      <c r="F3671" s="29"/>
      <c r="G3671" s="29"/>
      <c r="H3671" s="29"/>
      <c r="I3671" s="29"/>
      <c r="J3671" s="29"/>
      <c r="K3671" s="29"/>
    </row>
    <row r="3672" spans="6:11" x14ac:dyDescent="0.3">
      <c r="F3672" s="29"/>
      <c r="G3672" s="29"/>
      <c r="H3672" s="29"/>
      <c r="I3672" s="29"/>
      <c r="J3672" s="29"/>
      <c r="K3672" s="29"/>
    </row>
    <row r="3673" spans="6:11" x14ac:dyDescent="0.3">
      <c r="F3673" s="29"/>
      <c r="G3673" s="29"/>
      <c r="H3673" s="29"/>
      <c r="I3673" s="29"/>
      <c r="J3673" s="29"/>
      <c r="K3673" s="29"/>
    </row>
    <row r="3674" spans="6:11" x14ac:dyDescent="0.3">
      <c r="F3674" s="29"/>
      <c r="G3674" s="29"/>
      <c r="H3674" s="29"/>
      <c r="I3674" s="29"/>
      <c r="J3674" s="29"/>
      <c r="K3674" s="29"/>
    </row>
    <row r="3675" spans="6:11" x14ac:dyDescent="0.3">
      <c r="F3675" s="29"/>
      <c r="G3675" s="29"/>
      <c r="H3675" s="29"/>
      <c r="I3675" s="29"/>
      <c r="J3675" s="29"/>
      <c r="K3675" s="29"/>
    </row>
    <row r="3676" spans="6:11" x14ac:dyDescent="0.3">
      <c r="F3676" s="29"/>
      <c r="G3676" s="29"/>
      <c r="H3676" s="29"/>
      <c r="I3676" s="29"/>
      <c r="J3676" s="29"/>
      <c r="K3676" s="29"/>
    </row>
    <row r="3677" spans="6:11" x14ac:dyDescent="0.3">
      <c r="F3677" s="29"/>
      <c r="G3677" s="29"/>
      <c r="H3677" s="29"/>
      <c r="I3677" s="29"/>
      <c r="J3677" s="29"/>
      <c r="K3677" s="29"/>
    </row>
    <row r="3678" spans="6:11" x14ac:dyDescent="0.3">
      <c r="F3678" s="29"/>
      <c r="G3678" s="29"/>
      <c r="H3678" s="29"/>
      <c r="I3678" s="29"/>
      <c r="J3678" s="29"/>
      <c r="K3678" s="29"/>
    </row>
    <row r="3679" spans="6:11" x14ac:dyDescent="0.3">
      <c r="F3679" s="29"/>
      <c r="G3679" s="29"/>
      <c r="H3679" s="29"/>
      <c r="I3679" s="29"/>
      <c r="J3679" s="29"/>
      <c r="K3679" s="29"/>
    </row>
    <row r="3680" spans="6:11" x14ac:dyDescent="0.3">
      <c r="F3680" s="29"/>
      <c r="G3680" s="29"/>
      <c r="H3680" s="29"/>
      <c r="I3680" s="29"/>
      <c r="J3680" s="29"/>
      <c r="K3680" s="29"/>
    </row>
    <row r="3681" spans="6:11" x14ac:dyDescent="0.3">
      <c r="F3681" s="29"/>
      <c r="G3681" s="29"/>
      <c r="H3681" s="29"/>
      <c r="I3681" s="29"/>
      <c r="J3681" s="29"/>
      <c r="K3681" s="29"/>
    </row>
    <row r="3682" spans="6:11" x14ac:dyDescent="0.3">
      <c r="F3682" s="29"/>
      <c r="G3682" s="29"/>
      <c r="H3682" s="29"/>
      <c r="I3682" s="29"/>
      <c r="J3682" s="29"/>
      <c r="K3682" s="29"/>
    </row>
    <row r="3683" spans="6:11" x14ac:dyDescent="0.3">
      <c r="F3683" s="29"/>
      <c r="G3683" s="29"/>
      <c r="H3683" s="29"/>
      <c r="I3683" s="29"/>
      <c r="J3683" s="29"/>
      <c r="K3683" s="29"/>
    </row>
    <row r="3684" spans="6:11" x14ac:dyDescent="0.3">
      <c r="F3684" s="29"/>
      <c r="G3684" s="29"/>
      <c r="H3684" s="29"/>
      <c r="I3684" s="29"/>
      <c r="J3684" s="29"/>
      <c r="K3684" s="29"/>
    </row>
    <row r="3685" spans="6:11" x14ac:dyDescent="0.3">
      <c r="F3685" s="29"/>
      <c r="G3685" s="29"/>
      <c r="H3685" s="29"/>
      <c r="I3685" s="29"/>
      <c r="J3685" s="29"/>
      <c r="K3685" s="29"/>
    </row>
    <row r="3686" spans="6:11" x14ac:dyDescent="0.3">
      <c r="F3686" s="29"/>
      <c r="G3686" s="29"/>
      <c r="H3686" s="29"/>
      <c r="I3686" s="29"/>
      <c r="J3686" s="29"/>
      <c r="K3686" s="29"/>
    </row>
    <row r="3687" spans="6:11" x14ac:dyDescent="0.3">
      <c r="F3687" s="29"/>
      <c r="G3687" s="29"/>
      <c r="H3687" s="29"/>
      <c r="I3687" s="29"/>
      <c r="J3687" s="29"/>
      <c r="K3687" s="29"/>
    </row>
    <row r="3688" spans="6:11" x14ac:dyDescent="0.3">
      <c r="F3688" s="29"/>
      <c r="G3688" s="29"/>
      <c r="H3688" s="29"/>
      <c r="I3688" s="29"/>
      <c r="J3688" s="29"/>
      <c r="K3688" s="29"/>
    </row>
    <row r="3689" spans="6:11" x14ac:dyDescent="0.3">
      <c r="F3689" s="29"/>
      <c r="G3689" s="29"/>
      <c r="H3689" s="29"/>
      <c r="I3689" s="29"/>
      <c r="J3689" s="29"/>
      <c r="K3689" s="29"/>
    </row>
    <row r="3690" spans="6:11" x14ac:dyDescent="0.3">
      <c r="F3690" s="29"/>
      <c r="G3690" s="29"/>
      <c r="H3690" s="29"/>
      <c r="I3690" s="29"/>
      <c r="J3690" s="29"/>
      <c r="K3690" s="29"/>
    </row>
    <row r="3691" spans="6:11" x14ac:dyDescent="0.3">
      <c r="F3691" s="29"/>
      <c r="G3691" s="29"/>
      <c r="H3691" s="29"/>
      <c r="I3691" s="29"/>
      <c r="J3691" s="29"/>
      <c r="K3691" s="29"/>
    </row>
    <row r="3692" spans="6:11" x14ac:dyDescent="0.3">
      <c r="F3692" s="29"/>
      <c r="G3692" s="29"/>
      <c r="H3692" s="29"/>
      <c r="I3692" s="29"/>
      <c r="J3692" s="29"/>
      <c r="K3692" s="29"/>
    </row>
    <row r="3693" spans="6:11" x14ac:dyDescent="0.3">
      <c r="F3693" s="29"/>
      <c r="G3693" s="29"/>
      <c r="H3693" s="29"/>
      <c r="I3693" s="29"/>
      <c r="J3693" s="29"/>
      <c r="K3693" s="29"/>
    </row>
    <row r="3694" spans="6:11" x14ac:dyDescent="0.3">
      <c r="F3694" s="29"/>
      <c r="G3694" s="29"/>
      <c r="H3694" s="29"/>
      <c r="I3694" s="29"/>
      <c r="J3694" s="29"/>
      <c r="K3694" s="29"/>
    </row>
    <row r="3695" spans="6:11" x14ac:dyDescent="0.3">
      <c r="F3695" s="29"/>
      <c r="G3695" s="29"/>
      <c r="H3695" s="29"/>
      <c r="I3695" s="29"/>
      <c r="J3695" s="29"/>
      <c r="K3695" s="29"/>
    </row>
    <row r="3696" spans="6:11" x14ac:dyDescent="0.3">
      <c r="F3696" s="29"/>
      <c r="G3696" s="29"/>
      <c r="H3696" s="29"/>
      <c r="I3696" s="29"/>
      <c r="J3696" s="29"/>
      <c r="K3696" s="29"/>
    </row>
    <row r="3697" spans="6:11" x14ac:dyDescent="0.3">
      <c r="F3697" s="29"/>
      <c r="G3697" s="29"/>
      <c r="H3697" s="29"/>
      <c r="I3697" s="29"/>
      <c r="J3697" s="29"/>
      <c r="K3697" s="29"/>
    </row>
    <row r="3698" spans="6:11" x14ac:dyDescent="0.3">
      <c r="F3698" s="29"/>
      <c r="G3698" s="29"/>
      <c r="H3698" s="29"/>
      <c r="I3698" s="29"/>
      <c r="J3698" s="29"/>
      <c r="K3698" s="29"/>
    </row>
    <row r="3699" spans="6:11" x14ac:dyDescent="0.3">
      <c r="F3699" s="29"/>
      <c r="G3699" s="29"/>
      <c r="H3699" s="29"/>
      <c r="I3699" s="29"/>
      <c r="J3699" s="29"/>
      <c r="K3699" s="29"/>
    </row>
    <row r="3700" spans="6:11" x14ac:dyDescent="0.3">
      <c r="F3700" s="29"/>
      <c r="G3700" s="29"/>
      <c r="H3700" s="29"/>
      <c r="I3700" s="29"/>
      <c r="J3700" s="29"/>
      <c r="K3700" s="29"/>
    </row>
    <row r="3701" spans="6:11" x14ac:dyDescent="0.3">
      <c r="F3701" s="29"/>
      <c r="G3701" s="29"/>
      <c r="H3701" s="29"/>
      <c r="I3701" s="29"/>
      <c r="J3701" s="29"/>
      <c r="K3701" s="29"/>
    </row>
    <row r="3702" spans="6:11" x14ac:dyDescent="0.3">
      <c r="F3702" s="29"/>
      <c r="G3702" s="29"/>
      <c r="H3702" s="29"/>
      <c r="I3702" s="29"/>
      <c r="J3702" s="29"/>
      <c r="K3702" s="29"/>
    </row>
    <row r="3703" spans="6:11" x14ac:dyDescent="0.3">
      <c r="F3703" s="29"/>
      <c r="G3703" s="29"/>
      <c r="H3703" s="29"/>
      <c r="I3703" s="29"/>
      <c r="J3703" s="29"/>
      <c r="K3703" s="29"/>
    </row>
    <row r="3704" spans="6:11" x14ac:dyDescent="0.3">
      <c r="F3704" s="29"/>
      <c r="G3704" s="29"/>
      <c r="H3704" s="29"/>
      <c r="I3704" s="29"/>
      <c r="J3704" s="29"/>
      <c r="K3704" s="29"/>
    </row>
    <row r="3705" spans="6:11" x14ac:dyDescent="0.3">
      <c r="F3705" s="29"/>
      <c r="G3705" s="29"/>
      <c r="H3705" s="29"/>
      <c r="I3705" s="29"/>
      <c r="J3705" s="29"/>
      <c r="K3705" s="29"/>
    </row>
    <row r="3706" spans="6:11" x14ac:dyDescent="0.3">
      <c r="F3706" s="29"/>
      <c r="G3706" s="29"/>
      <c r="H3706" s="29"/>
      <c r="I3706" s="29"/>
      <c r="J3706" s="29"/>
      <c r="K3706" s="29"/>
    </row>
    <row r="3707" spans="6:11" x14ac:dyDescent="0.3">
      <c r="F3707" s="29"/>
      <c r="G3707" s="29"/>
      <c r="H3707" s="29"/>
      <c r="I3707" s="29"/>
      <c r="J3707" s="29"/>
      <c r="K3707" s="29"/>
    </row>
    <row r="3708" spans="6:11" x14ac:dyDescent="0.3">
      <c r="F3708" s="29"/>
      <c r="G3708" s="29"/>
      <c r="H3708" s="29"/>
      <c r="I3708" s="29"/>
      <c r="J3708" s="29"/>
      <c r="K3708" s="29"/>
    </row>
    <row r="3709" spans="6:11" x14ac:dyDescent="0.3">
      <c r="F3709" s="29"/>
      <c r="G3709" s="29"/>
      <c r="H3709" s="29"/>
      <c r="I3709" s="29"/>
      <c r="J3709" s="29"/>
      <c r="K3709" s="29"/>
    </row>
    <row r="3710" spans="6:11" x14ac:dyDescent="0.3">
      <c r="F3710" s="29"/>
      <c r="G3710" s="29"/>
      <c r="H3710" s="29"/>
      <c r="I3710" s="29"/>
      <c r="J3710" s="29"/>
      <c r="K3710" s="29"/>
    </row>
    <row r="3711" spans="6:11" x14ac:dyDescent="0.3">
      <c r="F3711" s="29"/>
      <c r="G3711" s="29"/>
      <c r="H3711" s="29"/>
      <c r="I3711" s="29"/>
      <c r="J3711" s="29"/>
      <c r="K3711" s="29"/>
    </row>
    <row r="3712" spans="6:11" x14ac:dyDescent="0.3">
      <c r="F3712" s="29"/>
      <c r="G3712" s="29"/>
      <c r="H3712" s="29"/>
      <c r="I3712" s="29"/>
      <c r="J3712" s="29"/>
      <c r="K3712" s="29"/>
    </row>
    <row r="3713" spans="6:11" x14ac:dyDescent="0.3">
      <c r="F3713" s="29"/>
      <c r="G3713" s="29"/>
      <c r="H3713" s="29"/>
      <c r="I3713" s="29"/>
      <c r="J3713" s="29"/>
      <c r="K3713" s="29"/>
    </row>
    <row r="3714" spans="6:11" x14ac:dyDescent="0.3">
      <c r="F3714" s="29"/>
      <c r="G3714" s="29"/>
      <c r="H3714" s="29"/>
      <c r="I3714" s="29"/>
      <c r="J3714" s="29"/>
      <c r="K3714" s="29"/>
    </row>
    <row r="3715" spans="6:11" x14ac:dyDescent="0.3">
      <c r="F3715" s="29"/>
      <c r="G3715" s="29"/>
      <c r="H3715" s="29"/>
      <c r="I3715" s="29"/>
      <c r="J3715" s="29"/>
      <c r="K3715" s="29"/>
    </row>
    <row r="3716" spans="6:11" x14ac:dyDescent="0.3">
      <c r="F3716" s="29"/>
      <c r="G3716" s="29"/>
      <c r="H3716" s="29"/>
      <c r="I3716" s="29"/>
      <c r="J3716" s="29"/>
      <c r="K3716" s="29"/>
    </row>
    <row r="3717" spans="6:11" x14ac:dyDescent="0.3">
      <c r="F3717" s="29"/>
      <c r="G3717" s="29"/>
      <c r="H3717" s="29"/>
      <c r="I3717" s="29"/>
      <c r="J3717" s="29"/>
      <c r="K3717" s="29"/>
    </row>
    <row r="3718" spans="6:11" x14ac:dyDescent="0.3">
      <c r="F3718" s="29"/>
      <c r="G3718" s="29"/>
      <c r="H3718" s="29"/>
      <c r="I3718" s="29"/>
      <c r="J3718" s="29"/>
      <c r="K3718" s="29"/>
    </row>
    <row r="3719" spans="6:11" x14ac:dyDescent="0.3">
      <c r="F3719" s="29"/>
      <c r="G3719" s="29"/>
      <c r="H3719" s="29"/>
      <c r="I3719" s="29"/>
      <c r="J3719" s="29"/>
      <c r="K3719" s="29"/>
    </row>
    <row r="3720" spans="6:11" x14ac:dyDescent="0.3">
      <c r="F3720" s="29"/>
      <c r="G3720" s="29"/>
      <c r="H3720" s="29"/>
      <c r="I3720" s="29"/>
      <c r="J3720" s="29"/>
      <c r="K3720" s="29"/>
    </row>
    <row r="3721" spans="6:11" x14ac:dyDescent="0.3">
      <c r="F3721" s="29"/>
      <c r="G3721" s="29"/>
      <c r="H3721" s="29"/>
      <c r="I3721" s="29"/>
      <c r="J3721" s="29"/>
      <c r="K3721" s="29"/>
    </row>
    <row r="3722" spans="6:11" x14ac:dyDescent="0.3">
      <c r="F3722" s="29"/>
      <c r="G3722" s="29"/>
      <c r="H3722" s="29"/>
      <c r="I3722" s="29"/>
      <c r="J3722" s="29"/>
      <c r="K3722" s="29"/>
    </row>
    <row r="3723" spans="6:11" x14ac:dyDescent="0.3">
      <c r="F3723" s="29"/>
      <c r="G3723" s="29"/>
      <c r="H3723" s="29"/>
      <c r="I3723" s="29"/>
      <c r="J3723" s="29"/>
      <c r="K3723" s="29"/>
    </row>
    <row r="3724" spans="6:11" x14ac:dyDescent="0.3">
      <c r="F3724" s="29"/>
      <c r="G3724" s="29"/>
      <c r="H3724" s="29"/>
      <c r="I3724" s="29"/>
      <c r="J3724" s="29"/>
      <c r="K3724" s="29"/>
    </row>
    <row r="3725" spans="6:11" x14ac:dyDescent="0.3">
      <c r="F3725" s="29"/>
      <c r="G3725" s="29"/>
      <c r="H3725" s="29"/>
      <c r="I3725" s="29"/>
      <c r="J3725" s="29"/>
      <c r="K3725" s="29"/>
    </row>
    <row r="3726" spans="6:11" x14ac:dyDescent="0.3">
      <c r="F3726" s="29"/>
      <c r="G3726" s="29"/>
      <c r="H3726" s="29"/>
      <c r="I3726" s="29"/>
      <c r="J3726" s="29"/>
      <c r="K3726" s="29"/>
    </row>
    <row r="3727" spans="6:11" x14ac:dyDescent="0.3">
      <c r="F3727" s="29"/>
      <c r="G3727" s="29"/>
      <c r="H3727" s="29"/>
      <c r="I3727" s="29"/>
      <c r="J3727" s="29"/>
      <c r="K3727" s="29"/>
    </row>
    <row r="3728" spans="6:11" x14ac:dyDescent="0.3">
      <c r="F3728" s="29"/>
      <c r="G3728" s="29"/>
      <c r="H3728" s="29"/>
      <c r="I3728" s="29"/>
      <c r="J3728" s="29"/>
      <c r="K3728" s="29"/>
    </row>
    <row r="3729" spans="6:11" x14ac:dyDescent="0.3">
      <c r="F3729" s="29"/>
      <c r="G3729" s="29"/>
      <c r="H3729" s="29"/>
      <c r="I3729" s="29"/>
      <c r="J3729" s="29"/>
      <c r="K3729" s="29"/>
    </row>
    <row r="3730" spans="6:11" x14ac:dyDescent="0.3">
      <c r="F3730" s="29"/>
      <c r="G3730" s="29"/>
      <c r="H3730" s="29"/>
      <c r="I3730" s="29"/>
      <c r="J3730" s="29"/>
      <c r="K3730" s="29"/>
    </row>
    <row r="3731" spans="6:11" x14ac:dyDescent="0.3">
      <c r="F3731" s="29"/>
      <c r="G3731" s="29"/>
      <c r="H3731" s="29"/>
      <c r="I3731" s="29"/>
      <c r="J3731" s="29"/>
      <c r="K3731" s="29"/>
    </row>
    <row r="3732" spans="6:11" x14ac:dyDescent="0.3">
      <c r="F3732" s="29"/>
      <c r="G3732" s="29"/>
      <c r="H3732" s="29"/>
      <c r="I3732" s="29"/>
      <c r="J3732" s="29"/>
      <c r="K3732" s="29"/>
    </row>
    <row r="3733" spans="6:11" x14ac:dyDescent="0.3">
      <c r="F3733" s="29"/>
      <c r="G3733" s="29"/>
      <c r="H3733" s="29"/>
      <c r="I3733" s="29"/>
      <c r="J3733" s="29"/>
      <c r="K3733" s="29"/>
    </row>
    <row r="3734" spans="6:11" x14ac:dyDescent="0.3">
      <c r="F3734" s="29"/>
      <c r="G3734" s="29"/>
      <c r="H3734" s="29"/>
      <c r="I3734" s="29"/>
      <c r="J3734" s="29"/>
      <c r="K3734" s="29"/>
    </row>
    <row r="3735" spans="6:11" x14ac:dyDescent="0.3">
      <c r="F3735" s="29"/>
      <c r="G3735" s="29"/>
      <c r="H3735" s="29"/>
      <c r="I3735" s="29"/>
      <c r="J3735" s="29"/>
      <c r="K3735" s="29"/>
    </row>
    <row r="3736" spans="6:11" x14ac:dyDescent="0.3">
      <c r="F3736" s="29"/>
      <c r="G3736" s="29"/>
      <c r="H3736" s="29"/>
      <c r="I3736" s="29"/>
      <c r="J3736" s="29"/>
      <c r="K3736" s="29"/>
    </row>
    <row r="3737" spans="6:11" x14ac:dyDescent="0.3">
      <c r="F3737" s="29"/>
      <c r="G3737" s="29"/>
      <c r="H3737" s="29"/>
      <c r="I3737" s="29"/>
      <c r="J3737" s="29"/>
      <c r="K3737" s="29"/>
    </row>
    <row r="3738" spans="6:11" x14ac:dyDescent="0.3">
      <c r="F3738" s="29"/>
      <c r="G3738" s="29"/>
      <c r="H3738" s="29"/>
      <c r="I3738" s="29"/>
      <c r="J3738" s="29"/>
      <c r="K3738" s="29"/>
    </row>
    <row r="3739" spans="6:11" x14ac:dyDescent="0.3">
      <c r="F3739" s="29"/>
      <c r="G3739" s="29"/>
      <c r="H3739" s="29"/>
      <c r="I3739" s="29"/>
      <c r="J3739" s="29"/>
      <c r="K3739" s="29"/>
    </row>
    <row r="3740" spans="6:11" x14ac:dyDescent="0.3">
      <c r="F3740" s="29"/>
      <c r="G3740" s="29"/>
      <c r="H3740" s="29"/>
      <c r="I3740" s="29"/>
      <c r="J3740" s="29"/>
      <c r="K3740" s="29"/>
    </row>
    <row r="3741" spans="6:11" x14ac:dyDescent="0.3">
      <c r="F3741" s="29"/>
      <c r="G3741" s="29"/>
      <c r="H3741" s="29"/>
      <c r="I3741" s="29"/>
      <c r="J3741" s="29"/>
      <c r="K3741" s="29"/>
    </row>
    <row r="3742" spans="6:11" x14ac:dyDescent="0.3">
      <c r="F3742" s="29"/>
      <c r="G3742" s="29"/>
      <c r="H3742" s="29"/>
      <c r="I3742" s="29"/>
      <c r="J3742" s="29"/>
      <c r="K3742" s="29"/>
    </row>
    <row r="3743" spans="6:11" x14ac:dyDescent="0.3">
      <c r="F3743" s="29"/>
      <c r="G3743" s="29"/>
      <c r="H3743" s="29"/>
      <c r="I3743" s="29"/>
      <c r="J3743" s="29"/>
      <c r="K3743" s="29"/>
    </row>
    <row r="3744" spans="6:11" x14ac:dyDescent="0.3">
      <c r="F3744" s="29"/>
      <c r="G3744" s="29"/>
      <c r="H3744" s="29"/>
      <c r="I3744" s="29"/>
      <c r="J3744" s="29"/>
      <c r="K3744" s="29"/>
    </row>
    <row r="3745" spans="6:11" x14ac:dyDescent="0.3">
      <c r="F3745" s="29"/>
      <c r="G3745" s="29"/>
      <c r="H3745" s="29"/>
      <c r="I3745" s="29"/>
      <c r="J3745" s="29"/>
      <c r="K3745" s="29"/>
    </row>
    <row r="3746" spans="6:11" x14ac:dyDescent="0.3">
      <c r="F3746" s="29"/>
      <c r="G3746" s="29"/>
      <c r="H3746" s="29"/>
      <c r="I3746" s="29"/>
      <c r="J3746" s="29"/>
      <c r="K3746" s="29"/>
    </row>
    <row r="3747" spans="6:11" x14ac:dyDescent="0.3">
      <c r="F3747" s="29"/>
      <c r="G3747" s="29"/>
      <c r="H3747" s="29"/>
      <c r="I3747" s="29"/>
      <c r="J3747" s="29"/>
      <c r="K3747" s="29"/>
    </row>
    <row r="3748" spans="6:11" x14ac:dyDescent="0.3">
      <c r="F3748" s="29"/>
      <c r="G3748" s="29"/>
      <c r="H3748" s="29"/>
      <c r="I3748" s="29"/>
      <c r="J3748" s="29"/>
      <c r="K3748" s="29"/>
    </row>
    <row r="3749" spans="6:11" x14ac:dyDescent="0.3">
      <c r="F3749" s="29"/>
      <c r="G3749" s="29"/>
      <c r="H3749" s="29"/>
      <c r="I3749" s="29"/>
      <c r="J3749" s="29"/>
      <c r="K3749" s="29"/>
    </row>
    <row r="3750" spans="6:11" x14ac:dyDescent="0.3">
      <c r="F3750" s="29"/>
      <c r="G3750" s="29"/>
      <c r="H3750" s="29"/>
      <c r="I3750" s="29"/>
      <c r="J3750" s="29"/>
      <c r="K3750" s="29"/>
    </row>
    <row r="3751" spans="6:11" x14ac:dyDescent="0.3">
      <c r="F3751" s="29"/>
      <c r="G3751" s="29"/>
      <c r="H3751" s="29"/>
      <c r="I3751" s="29"/>
      <c r="J3751" s="29"/>
      <c r="K3751" s="29"/>
    </row>
    <row r="3752" spans="6:11" x14ac:dyDescent="0.3">
      <c r="F3752" s="29"/>
      <c r="G3752" s="29"/>
      <c r="H3752" s="29"/>
      <c r="I3752" s="29"/>
      <c r="J3752" s="29"/>
      <c r="K3752" s="29"/>
    </row>
    <row r="3753" spans="6:11" x14ac:dyDescent="0.3">
      <c r="F3753" s="29"/>
      <c r="G3753" s="29"/>
      <c r="H3753" s="29"/>
      <c r="I3753" s="29"/>
      <c r="J3753" s="29"/>
      <c r="K3753" s="29"/>
    </row>
    <row r="3754" spans="6:11" x14ac:dyDescent="0.3">
      <c r="F3754" s="29"/>
      <c r="G3754" s="29"/>
      <c r="H3754" s="29"/>
      <c r="I3754" s="29"/>
      <c r="J3754" s="29"/>
      <c r="K3754" s="29"/>
    </row>
    <row r="3755" spans="6:11" x14ac:dyDescent="0.3">
      <c r="F3755" s="29"/>
      <c r="G3755" s="29"/>
      <c r="H3755" s="29"/>
      <c r="I3755" s="29"/>
      <c r="J3755" s="29"/>
      <c r="K3755" s="29"/>
    </row>
    <row r="3756" spans="6:11" x14ac:dyDescent="0.3">
      <c r="F3756" s="29"/>
      <c r="G3756" s="29"/>
      <c r="H3756" s="29"/>
      <c r="I3756" s="29"/>
      <c r="J3756" s="29"/>
      <c r="K3756" s="29"/>
    </row>
    <row r="3757" spans="6:11" x14ac:dyDescent="0.3">
      <c r="F3757" s="29"/>
      <c r="G3757" s="29"/>
      <c r="H3757" s="29"/>
      <c r="I3757" s="29"/>
      <c r="J3757" s="29"/>
      <c r="K3757" s="29"/>
    </row>
    <row r="3758" spans="6:11" x14ac:dyDescent="0.3">
      <c r="F3758" s="29"/>
      <c r="G3758" s="29"/>
      <c r="H3758" s="29"/>
      <c r="I3758" s="29"/>
      <c r="J3758" s="29"/>
      <c r="K3758" s="29"/>
    </row>
    <row r="3759" spans="6:11" x14ac:dyDescent="0.3">
      <c r="F3759" s="29"/>
      <c r="G3759" s="29"/>
      <c r="H3759" s="29"/>
      <c r="I3759" s="29"/>
      <c r="J3759" s="29"/>
      <c r="K3759" s="29"/>
    </row>
    <row r="3760" spans="6:11" x14ac:dyDescent="0.3">
      <c r="F3760" s="29"/>
      <c r="G3760" s="29"/>
      <c r="H3760" s="29"/>
      <c r="I3760" s="29"/>
      <c r="J3760" s="29"/>
      <c r="K3760" s="29"/>
    </row>
    <row r="3761" spans="6:11" x14ac:dyDescent="0.3">
      <c r="F3761" s="29"/>
      <c r="G3761" s="29"/>
      <c r="H3761" s="29"/>
      <c r="I3761" s="29"/>
      <c r="J3761" s="29"/>
      <c r="K3761" s="29"/>
    </row>
    <row r="3762" spans="6:11" x14ac:dyDescent="0.3">
      <c r="F3762" s="29"/>
      <c r="G3762" s="29"/>
      <c r="H3762" s="29"/>
      <c r="I3762" s="29"/>
      <c r="J3762" s="29"/>
      <c r="K3762" s="29"/>
    </row>
    <row r="3763" spans="6:11" x14ac:dyDescent="0.3">
      <c r="F3763" s="29"/>
      <c r="G3763" s="29"/>
      <c r="H3763" s="29"/>
      <c r="I3763" s="29"/>
      <c r="J3763" s="29"/>
      <c r="K3763" s="29"/>
    </row>
    <row r="3764" spans="6:11" x14ac:dyDescent="0.3">
      <c r="F3764" s="29"/>
      <c r="G3764" s="29"/>
      <c r="H3764" s="29"/>
      <c r="I3764" s="29"/>
      <c r="J3764" s="29"/>
      <c r="K3764" s="29"/>
    </row>
    <row r="3765" spans="6:11" x14ac:dyDescent="0.3">
      <c r="F3765" s="29"/>
      <c r="G3765" s="29"/>
      <c r="H3765" s="29"/>
      <c r="I3765" s="29"/>
      <c r="J3765" s="29"/>
      <c r="K3765" s="29"/>
    </row>
    <row r="3766" spans="6:11" x14ac:dyDescent="0.3">
      <c r="F3766" s="29"/>
      <c r="G3766" s="29"/>
      <c r="H3766" s="29"/>
      <c r="I3766" s="29"/>
      <c r="J3766" s="29"/>
      <c r="K3766" s="29"/>
    </row>
    <row r="3767" spans="6:11" x14ac:dyDescent="0.3">
      <c r="F3767" s="29"/>
      <c r="G3767" s="29"/>
      <c r="H3767" s="29"/>
      <c r="I3767" s="29"/>
      <c r="J3767" s="29"/>
      <c r="K3767" s="29"/>
    </row>
    <row r="3768" spans="6:11" x14ac:dyDescent="0.3">
      <c r="F3768" s="29"/>
      <c r="G3768" s="29"/>
      <c r="H3768" s="29"/>
      <c r="I3768" s="29"/>
      <c r="J3768" s="29"/>
      <c r="K3768" s="29"/>
    </row>
    <row r="3769" spans="6:11" x14ac:dyDescent="0.3">
      <c r="F3769" s="29"/>
      <c r="G3769" s="29"/>
      <c r="H3769" s="29"/>
      <c r="I3769" s="29"/>
      <c r="J3769" s="29"/>
      <c r="K3769" s="29"/>
    </row>
    <row r="3770" spans="6:11" x14ac:dyDescent="0.3">
      <c r="F3770" s="29"/>
      <c r="G3770" s="29"/>
      <c r="H3770" s="29"/>
      <c r="I3770" s="29"/>
      <c r="J3770" s="29"/>
      <c r="K3770" s="29"/>
    </row>
    <row r="3771" spans="6:11" x14ac:dyDescent="0.3">
      <c r="F3771" s="29"/>
      <c r="G3771" s="29"/>
      <c r="H3771" s="29"/>
      <c r="I3771" s="29"/>
      <c r="J3771" s="29"/>
      <c r="K3771" s="29"/>
    </row>
    <row r="3772" spans="6:11" x14ac:dyDescent="0.3">
      <c r="F3772" s="29"/>
      <c r="G3772" s="29"/>
      <c r="H3772" s="29"/>
      <c r="I3772" s="29"/>
      <c r="J3772" s="29"/>
      <c r="K3772" s="29"/>
    </row>
    <row r="3773" spans="6:11" x14ac:dyDescent="0.3">
      <c r="F3773" s="29"/>
      <c r="G3773" s="29"/>
      <c r="H3773" s="29"/>
      <c r="I3773" s="29"/>
      <c r="J3773" s="29"/>
      <c r="K3773" s="29"/>
    </row>
    <row r="3774" spans="6:11" x14ac:dyDescent="0.3">
      <c r="F3774" s="29"/>
      <c r="G3774" s="29"/>
      <c r="H3774" s="29"/>
      <c r="I3774" s="29"/>
      <c r="J3774" s="29"/>
      <c r="K3774" s="29"/>
    </row>
    <row r="3775" spans="6:11" x14ac:dyDescent="0.3">
      <c r="F3775" s="29"/>
      <c r="G3775" s="29"/>
      <c r="H3775" s="29"/>
      <c r="I3775" s="29"/>
      <c r="J3775" s="29"/>
      <c r="K3775" s="29"/>
    </row>
    <row r="3776" spans="6:11" x14ac:dyDescent="0.3">
      <c r="F3776" s="29"/>
      <c r="G3776" s="29"/>
      <c r="H3776" s="29"/>
      <c r="I3776" s="29"/>
      <c r="J3776" s="29"/>
      <c r="K3776" s="29"/>
    </row>
    <row r="3777" spans="6:11" x14ac:dyDescent="0.3">
      <c r="F3777" s="29"/>
      <c r="G3777" s="29"/>
      <c r="H3777" s="29"/>
      <c r="I3777" s="29"/>
      <c r="J3777" s="29"/>
      <c r="K3777" s="29"/>
    </row>
    <row r="3778" spans="6:11" x14ac:dyDescent="0.3">
      <c r="F3778" s="29"/>
      <c r="G3778" s="29"/>
      <c r="H3778" s="29"/>
      <c r="I3778" s="29"/>
      <c r="J3778" s="29"/>
      <c r="K3778" s="29"/>
    </row>
    <row r="3779" spans="6:11" x14ac:dyDescent="0.3">
      <c r="F3779" s="29"/>
      <c r="G3779" s="29"/>
      <c r="H3779" s="29"/>
      <c r="I3779" s="29"/>
      <c r="J3779" s="29"/>
      <c r="K3779" s="29"/>
    </row>
    <row r="3780" spans="6:11" x14ac:dyDescent="0.3">
      <c r="F3780" s="29"/>
      <c r="G3780" s="29"/>
      <c r="H3780" s="29"/>
      <c r="I3780" s="29"/>
      <c r="J3780" s="29"/>
      <c r="K3780" s="29"/>
    </row>
    <row r="3781" spans="6:11" x14ac:dyDescent="0.3">
      <c r="F3781" s="29"/>
      <c r="G3781" s="29"/>
      <c r="H3781" s="29"/>
      <c r="I3781" s="29"/>
      <c r="J3781" s="29"/>
      <c r="K3781" s="29"/>
    </row>
    <row r="3782" spans="6:11" x14ac:dyDescent="0.3">
      <c r="F3782" s="29"/>
      <c r="G3782" s="29"/>
      <c r="H3782" s="29"/>
      <c r="I3782" s="29"/>
      <c r="J3782" s="29"/>
      <c r="K3782" s="29"/>
    </row>
    <row r="3783" spans="6:11" x14ac:dyDescent="0.3">
      <c r="F3783" s="29"/>
      <c r="G3783" s="29"/>
      <c r="H3783" s="29"/>
      <c r="I3783" s="29"/>
      <c r="J3783" s="29"/>
      <c r="K3783" s="29"/>
    </row>
    <row r="3784" spans="6:11" x14ac:dyDescent="0.3">
      <c r="F3784" s="29"/>
      <c r="G3784" s="29"/>
      <c r="H3784" s="29"/>
      <c r="I3784" s="29"/>
      <c r="J3784" s="29"/>
      <c r="K3784" s="29"/>
    </row>
    <row r="3785" spans="6:11" x14ac:dyDescent="0.3">
      <c r="F3785" s="29"/>
      <c r="G3785" s="29"/>
      <c r="H3785" s="29"/>
      <c r="I3785" s="29"/>
      <c r="J3785" s="29"/>
      <c r="K3785" s="29"/>
    </row>
    <row r="3786" spans="6:11" x14ac:dyDescent="0.3">
      <c r="F3786" s="29"/>
      <c r="G3786" s="29"/>
      <c r="H3786" s="29"/>
      <c r="I3786" s="29"/>
      <c r="J3786" s="29"/>
      <c r="K3786" s="29"/>
    </row>
    <row r="3787" spans="6:11" x14ac:dyDescent="0.3">
      <c r="F3787" s="29"/>
      <c r="G3787" s="29"/>
      <c r="H3787" s="29"/>
      <c r="I3787" s="29"/>
      <c r="J3787" s="29"/>
      <c r="K3787" s="29"/>
    </row>
    <row r="3788" spans="6:11" x14ac:dyDescent="0.3">
      <c r="F3788" s="29"/>
      <c r="G3788" s="29"/>
      <c r="H3788" s="29"/>
      <c r="I3788" s="29"/>
      <c r="J3788" s="29"/>
      <c r="K3788" s="29"/>
    </row>
    <row r="3789" spans="6:11" x14ac:dyDescent="0.3">
      <c r="F3789" s="29"/>
      <c r="G3789" s="29"/>
      <c r="H3789" s="29"/>
      <c r="I3789" s="29"/>
      <c r="J3789" s="29"/>
      <c r="K3789" s="29"/>
    </row>
    <row r="3790" spans="6:11" x14ac:dyDescent="0.3">
      <c r="F3790" s="29"/>
      <c r="G3790" s="29"/>
      <c r="H3790" s="29"/>
      <c r="I3790" s="29"/>
      <c r="J3790" s="29"/>
      <c r="K3790" s="29"/>
    </row>
    <row r="3791" spans="6:11" x14ac:dyDescent="0.3">
      <c r="F3791" s="29"/>
      <c r="G3791" s="29"/>
      <c r="H3791" s="29"/>
      <c r="I3791" s="29"/>
      <c r="J3791" s="29"/>
      <c r="K3791" s="29"/>
    </row>
    <row r="3792" spans="6:11" x14ac:dyDescent="0.3">
      <c r="F3792" s="29"/>
      <c r="G3792" s="29"/>
      <c r="H3792" s="29"/>
      <c r="I3792" s="29"/>
      <c r="J3792" s="29"/>
      <c r="K3792" s="29"/>
    </row>
    <row r="3793" spans="6:11" x14ac:dyDescent="0.3">
      <c r="F3793" s="29"/>
      <c r="G3793" s="29"/>
      <c r="H3793" s="29"/>
      <c r="I3793" s="29"/>
      <c r="J3793" s="29"/>
      <c r="K3793" s="29"/>
    </row>
    <row r="3794" spans="6:11" x14ac:dyDescent="0.3">
      <c r="F3794" s="29"/>
      <c r="G3794" s="29"/>
      <c r="H3794" s="29"/>
      <c r="I3794" s="29"/>
      <c r="J3794" s="29"/>
      <c r="K3794" s="29"/>
    </row>
    <row r="3795" spans="6:11" x14ac:dyDescent="0.3">
      <c r="F3795" s="29"/>
      <c r="G3795" s="29"/>
      <c r="H3795" s="29"/>
      <c r="I3795" s="29"/>
      <c r="J3795" s="29"/>
      <c r="K3795" s="29"/>
    </row>
    <row r="3796" spans="6:11" x14ac:dyDescent="0.3">
      <c r="F3796" s="29"/>
      <c r="G3796" s="29"/>
      <c r="H3796" s="29"/>
      <c r="I3796" s="29"/>
      <c r="J3796" s="29"/>
      <c r="K3796" s="29"/>
    </row>
    <row r="3797" spans="6:11" x14ac:dyDescent="0.3">
      <c r="F3797" s="29"/>
      <c r="G3797" s="29"/>
      <c r="H3797" s="29"/>
      <c r="I3797" s="29"/>
      <c r="J3797" s="29"/>
      <c r="K3797" s="29"/>
    </row>
    <row r="3798" spans="6:11" x14ac:dyDescent="0.3">
      <c r="F3798" s="29"/>
      <c r="G3798" s="29"/>
      <c r="H3798" s="29"/>
      <c r="I3798" s="29"/>
      <c r="J3798" s="29"/>
      <c r="K3798" s="29"/>
    </row>
    <row r="3799" spans="6:11" x14ac:dyDescent="0.3">
      <c r="F3799" s="29"/>
      <c r="G3799" s="29"/>
      <c r="H3799" s="29"/>
      <c r="I3799" s="29"/>
      <c r="J3799" s="29"/>
      <c r="K3799" s="29"/>
    </row>
    <row r="3800" spans="6:11" x14ac:dyDescent="0.3">
      <c r="F3800" s="29"/>
      <c r="G3800" s="29"/>
      <c r="H3800" s="29"/>
      <c r="I3800" s="29"/>
      <c r="J3800" s="29"/>
      <c r="K3800" s="29"/>
    </row>
    <row r="3801" spans="6:11" x14ac:dyDescent="0.3">
      <c r="F3801" s="29"/>
      <c r="G3801" s="29"/>
      <c r="H3801" s="29"/>
      <c r="I3801" s="29"/>
      <c r="J3801" s="29"/>
      <c r="K3801" s="29"/>
    </row>
    <row r="3802" spans="6:11" x14ac:dyDescent="0.3">
      <c r="F3802" s="29"/>
      <c r="G3802" s="29"/>
      <c r="H3802" s="29"/>
      <c r="I3802" s="29"/>
      <c r="J3802" s="29"/>
      <c r="K3802" s="29"/>
    </row>
    <row r="3803" spans="6:11" x14ac:dyDescent="0.3">
      <c r="F3803" s="29"/>
      <c r="G3803" s="29"/>
      <c r="H3803" s="29"/>
      <c r="I3803" s="29"/>
      <c r="J3803" s="29"/>
      <c r="K3803" s="29"/>
    </row>
    <row r="3804" spans="6:11" x14ac:dyDescent="0.3">
      <c r="F3804" s="29"/>
      <c r="G3804" s="29"/>
      <c r="H3804" s="29"/>
      <c r="I3804" s="29"/>
      <c r="J3804" s="29"/>
      <c r="K3804" s="29"/>
    </row>
    <row r="3805" spans="6:11" x14ac:dyDescent="0.3">
      <c r="F3805" s="29"/>
      <c r="G3805" s="29"/>
      <c r="H3805" s="29"/>
      <c r="I3805" s="29"/>
      <c r="J3805" s="29"/>
      <c r="K3805" s="29"/>
    </row>
    <row r="3806" spans="6:11" x14ac:dyDescent="0.3">
      <c r="F3806" s="29"/>
      <c r="G3806" s="29"/>
      <c r="H3806" s="29"/>
      <c r="I3806" s="29"/>
      <c r="J3806" s="29"/>
      <c r="K3806" s="29"/>
    </row>
    <row r="3807" spans="6:11" x14ac:dyDescent="0.3">
      <c r="F3807" s="29"/>
      <c r="G3807" s="29"/>
      <c r="H3807" s="29"/>
      <c r="I3807" s="29"/>
      <c r="J3807" s="29"/>
      <c r="K3807" s="29"/>
    </row>
    <row r="3808" spans="6:11" x14ac:dyDescent="0.3">
      <c r="F3808" s="29"/>
      <c r="G3808" s="29"/>
      <c r="H3808" s="29"/>
      <c r="I3808" s="29"/>
      <c r="J3808" s="29"/>
      <c r="K3808" s="29"/>
    </row>
    <row r="3809" spans="6:11" x14ac:dyDescent="0.3">
      <c r="F3809" s="29"/>
      <c r="G3809" s="29"/>
      <c r="H3809" s="29"/>
      <c r="I3809" s="29"/>
      <c r="J3809" s="29"/>
      <c r="K3809" s="29"/>
    </row>
    <row r="3810" spans="6:11" x14ac:dyDescent="0.3">
      <c r="F3810" s="29"/>
      <c r="G3810" s="29"/>
      <c r="H3810" s="29"/>
      <c r="I3810" s="29"/>
      <c r="J3810" s="29"/>
      <c r="K3810" s="29"/>
    </row>
    <row r="3811" spans="6:11" x14ac:dyDescent="0.3">
      <c r="F3811" s="29"/>
      <c r="G3811" s="29"/>
      <c r="H3811" s="29"/>
      <c r="I3811" s="29"/>
      <c r="J3811" s="29"/>
      <c r="K3811" s="29"/>
    </row>
    <row r="3812" spans="6:11" x14ac:dyDescent="0.3">
      <c r="F3812" s="29"/>
      <c r="G3812" s="29"/>
      <c r="H3812" s="29"/>
      <c r="I3812" s="29"/>
      <c r="J3812" s="29"/>
      <c r="K3812" s="29"/>
    </row>
    <row r="3813" spans="6:11" x14ac:dyDescent="0.3">
      <c r="F3813" s="29"/>
      <c r="G3813" s="29"/>
      <c r="H3813" s="29"/>
      <c r="I3813" s="29"/>
      <c r="J3813" s="29"/>
      <c r="K3813" s="29"/>
    </row>
    <row r="3814" spans="6:11" x14ac:dyDescent="0.3">
      <c r="F3814" s="29"/>
      <c r="G3814" s="29"/>
      <c r="H3814" s="29"/>
      <c r="I3814" s="29"/>
      <c r="J3814" s="29"/>
      <c r="K3814" s="29"/>
    </row>
    <row r="3815" spans="6:11" x14ac:dyDescent="0.3">
      <c r="F3815" s="29"/>
      <c r="G3815" s="29"/>
      <c r="H3815" s="29"/>
      <c r="I3815" s="29"/>
      <c r="J3815" s="29"/>
      <c r="K3815" s="29"/>
    </row>
    <row r="3816" spans="6:11" x14ac:dyDescent="0.3">
      <c r="F3816" s="29"/>
      <c r="G3816" s="29"/>
      <c r="H3816" s="29"/>
      <c r="I3816" s="29"/>
      <c r="J3816" s="29"/>
      <c r="K3816" s="29"/>
    </row>
    <row r="3817" spans="6:11" x14ac:dyDescent="0.3">
      <c r="F3817" s="29"/>
      <c r="G3817" s="29"/>
      <c r="H3817" s="29"/>
      <c r="I3817" s="29"/>
      <c r="J3817" s="29"/>
      <c r="K3817" s="29"/>
    </row>
    <row r="3818" spans="6:11" x14ac:dyDescent="0.3">
      <c r="F3818" s="29"/>
      <c r="G3818" s="29"/>
      <c r="H3818" s="29"/>
      <c r="I3818" s="29"/>
      <c r="J3818" s="29"/>
      <c r="K3818" s="29"/>
    </row>
    <row r="3819" spans="6:11" x14ac:dyDescent="0.3">
      <c r="F3819" s="29"/>
      <c r="G3819" s="29"/>
      <c r="H3819" s="29"/>
      <c r="I3819" s="29"/>
      <c r="J3819" s="29"/>
      <c r="K3819" s="29"/>
    </row>
    <row r="3820" spans="6:11" x14ac:dyDescent="0.3">
      <c r="F3820" s="29"/>
      <c r="G3820" s="29"/>
      <c r="H3820" s="29"/>
      <c r="I3820" s="29"/>
      <c r="J3820" s="29"/>
      <c r="K3820" s="29"/>
    </row>
    <row r="3821" spans="6:11" x14ac:dyDescent="0.3">
      <c r="F3821" s="29"/>
      <c r="G3821" s="29"/>
      <c r="H3821" s="29"/>
      <c r="I3821" s="29"/>
      <c r="J3821" s="29"/>
      <c r="K3821" s="29"/>
    </row>
    <row r="3822" spans="6:11" x14ac:dyDescent="0.3">
      <c r="F3822" s="29"/>
      <c r="G3822" s="29"/>
      <c r="H3822" s="29"/>
      <c r="I3822" s="29"/>
      <c r="J3822" s="29"/>
      <c r="K3822" s="29"/>
    </row>
    <row r="3823" spans="6:11" x14ac:dyDescent="0.3">
      <c r="F3823" s="29"/>
      <c r="G3823" s="29"/>
      <c r="H3823" s="29"/>
      <c r="I3823" s="29"/>
      <c r="J3823" s="29"/>
      <c r="K3823" s="29"/>
    </row>
    <row r="3824" spans="6:11" x14ac:dyDescent="0.3">
      <c r="F3824" s="29"/>
      <c r="G3824" s="29"/>
      <c r="H3824" s="29"/>
      <c r="I3824" s="29"/>
      <c r="J3824" s="29"/>
      <c r="K3824" s="29"/>
    </row>
    <row r="3825" spans="6:11" x14ac:dyDescent="0.3">
      <c r="F3825" s="29"/>
      <c r="G3825" s="29"/>
      <c r="H3825" s="29"/>
      <c r="I3825" s="29"/>
      <c r="J3825" s="29"/>
      <c r="K3825" s="29"/>
    </row>
    <row r="3826" spans="6:11" x14ac:dyDescent="0.3">
      <c r="F3826" s="29"/>
      <c r="G3826" s="29"/>
      <c r="H3826" s="29"/>
      <c r="I3826" s="29"/>
      <c r="J3826" s="29"/>
      <c r="K3826" s="29"/>
    </row>
    <row r="3827" spans="6:11" x14ac:dyDescent="0.3">
      <c r="F3827" s="29"/>
      <c r="G3827" s="29"/>
      <c r="H3827" s="29"/>
      <c r="I3827" s="29"/>
      <c r="J3827" s="29"/>
      <c r="K3827" s="29"/>
    </row>
    <row r="3828" spans="6:11" x14ac:dyDescent="0.3">
      <c r="F3828" s="29"/>
      <c r="G3828" s="29"/>
      <c r="H3828" s="29"/>
      <c r="I3828" s="29"/>
      <c r="J3828" s="29"/>
      <c r="K3828" s="29"/>
    </row>
    <row r="3829" spans="6:11" x14ac:dyDescent="0.3">
      <c r="F3829" s="29"/>
      <c r="G3829" s="29"/>
      <c r="H3829" s="29"/>
      <c r="I3829" s="29"/>
      <c r="J3829" s="29"/>
      <c r="K3829" s="29"/>
    </row>
    <row r="3830" spans="6:11" x14ac:dyDescent="0.3">
      <c r="F3830" s="29"/>
      <c r="G3830" s="29"/>
      <c r="H3830" s="29"/>
      <c r="I3830" s="29"/>
      <c r="J3830" s="29"/>
      <c r="K3830" s="29"/>
    </row>
    <row r="3831" spans="6:11" x14ac:dyDescent="0.3">
      <c r="F3831" s="29"/>
      <c r="G3831" s="29"/>
      <c r="H3831" s="29"/>
      <c r="I3831" s="29"/>
      <c r="J3831" s="29"/>
      <c r="K3831" s="29"/>
    </row>
    <row r="3832" spans="6:11" x14ac:dyDescent="0.3">
      <c r="F3832" s="29"/>
      <c r="G3832" s="29"/>
      <c r="H3832" s="29"/>
      <c r="I3832" s="29"/>
      <c r="J3832" s="29"/>
      <c r="K3832" s="29"/>
    </row>
    <row r="3833" spans="6:11" x14ac:dyDescent="0.3">
      <c r="F3833" s="29"/>
      <c r="G3833" s="29"/>
      <c r="H3833" s="29"/>
      <c r="I3833" s="29"/>
      <c r="J3833" s="29"/>
      <c r="K3833" s="29"/>
    </row>
    <row r="3834" spans="6:11" x14ac:dyDescent="0.3">
      <c r="F3834" s="29"/>
      <c r="G3834" s="29"/>
      <c r="H3834" s="29"/>
      <c r="I3834" s="29"/>
      <c r="J3834" s="29"/>
      <c r="K3834" s="29"/>
    </row>
    <row r="3835" spans="6:11" x14ac:dyDescent="0.3">
      <c r="F3835" s="29"/>
      <c r="G3835" s="29"/>
      <c r="H3835" s="29"/>
      <c r="I3835" s="29"/>
      <c r="J3835" s="29"/>
      <c r="K3835" s="29"/>
    </row>
    <row r="3836" spans="6:11" x14ac:dyDescent="0.3">
      <c r="F3836" s="29"/>
      <c r="G3836" s="29"/>
      <c r="H3836" s="29"/>
      <c r="I3836" s="29"/>
      <c r="J3836" s="29"/>
      <c r="K3836" s="29"/>
    </row>
    <row r="3837" spans="6:11" x14ac:dyDescent="0.3">
      <c r="F3837" s="29"/>
      <c r="G3837" s="29"/>
      <c r="H3837" s="29"/>
      <c r="I3837" s="29"/>
      <c r="J3837" s="29"/>
      <c r="K3837" s="29"/>
    </row>
    <row r="3838" spans="6:11" x14ac:dyDescent="0.3">
      <c r="F3838" s="29"/>
      <c r="G3838" s="29"/>
      <c r="H3838" s="29"/>
      <c r="I3838" s="29"/>
      <c r="J3838" s="29"/>
      <c r="K3838" s="29"/>
    </row>
    <row r="3839" spans="6:11" x14ac:dyDescent="0.3">
      <c r="F3839" s="29"/>
      <c r="G3839" s="29"/>
      <c r="H3839" s="29"/>
      <c r="I3839" s="29"/>
      <c r="J3839" s="29"/>
      <c r="K3839" s="29"/>
    </row>
    <row r="3840" spans="6:11" x14ac:dyDescent="0.3">
      <c r="F3840" s="29"/>
      <c r="G3840" s="29"/>
      <c r="H3840" s="29"/>
      <c r="I3840" s="29"/>
      <c r="J3840" s="29"/>
      <c r="K3840" s="29"/>
    </row>
    <row r="3841" spans="6:11" x14ac:dyDescent="0.3">
      <c r="F3841" s="29"/>
      <c r="G3841" s="29"/>
      <c r="H3841" s="29"/>
      <c r="I3841" s="29"/>
      <c r="J3841" s="29"/>
      <c r="K3841" s="29"/>
    </row>
    <row r="3842" spans="6:11" x14ac:dyDescent="0.3">
      <c r="F3842" s="29"/>
      <c r="G3842" s="29"/>
      <c r="H3842" s="29"/>
      <c r="I3842" s="29"/>
      <c r="J3842" s="29"/>
      <c r="K3842" s="29"/>
    </row>
    <row r="3843" spans="6:11" x14ac:dyDescent="0.3">
      <c r="F3843" s="29"/>
      <c r="G3843" s="29"/>
      <c r="H3843" s="29"/>
      <c r="I3843" s="29"/>
      <c r="J3843" s="29"/>
      <c r="K3843" s="29"/>
    </row>
    <row r="3844" spans="6:11" x14ac:dyDescent="0.3">
      <c r="F3844" s="29"/>
      <c r="G3844" s="29"/>
      <c r="H3844" s="29"/>
      <c r="I3844" s="29"/>
      <c r="J3844" s="29"/>
      <c r="K3844" s="29"/>
    </row>
    <row r="3845" spans="6:11" x14ac:dyDescent="0.3">
      <c r="F3845" s="29"/>
      <c r="G3845" s="29"/>
      <c r="H3845" s="29"/>
      <c r="I3845" s="29"/>
      <c r="J3845" s="29"/>
      <c r="K3845" s="29"/>
    </row>
    <row r="3846" spans="6:11" x14ac:dyDescent="0.3">
      <c r="F3846" s="29"/>
      <c r="G3846" s="29"/>
      <c r="H3846" s="29"/>
      <c r="I3846" s="29"/>
      <c r="J3846" s="29"/>
      <c r="K3846" s="29"/>
    </row>
    <row r="3847" spans="6:11" x14ac:dyDescent="0.3">
      <c r="F3847" s="29"/>
      <c r="G3847" s="29"/>
      <c r="H3847" s="29"/>
      <c r="I3847" s="29"/>
      <c r="J3847" s="29"/>
      <c r="K3847" s="29"/>
    </row>
    <row r="3848" spans="6:11" x14ac:dyDescent="0.3">
      <c r="F3848" s="29"/>
      <c r="G3848" s="29"/>
      <c r="H3848" s="29"/>
      <c r="I3848" s="29"/>
      <c r="J3848" s="29"/>
      <c r="K3848" s="29"/>
    </row>
    <row r="3849" spans="6:11" x14ac:dyDescent="0.3">
      <c r="F3849" s="29"/>
      <c r="G3849" s="29"/>
      <c r="H3849" s="29"/>
      <c r="I3849" s="29"/>
      <c r="J3849" s="29"/>
      <c r="K3849" s="29"/>
    </row>
    <row r="3850" spans="6:11" x14ac:dyDescent="0.3">
      <c r="F3850" s="29"/>
      <c r="G3850" s="29"/>
      <c r="H3850" s="29"/>
      <c r="I3850" s="29"/>
      <c r="J3850" s="29"/>
      <c r="K3850" s="29"/>
    </row>
    <row r="3851" spans="6:11" x14ac:dyDescent="0.3">
      <c r="F3851" s="29"/>
      <c r="G3851" s="29"/>
      <c r="H3851" s="29"/>
      <c r="I3851" s="29"/>
      <c r="J3851" s="29"/>
      <c r="K3851" s="29"/>
    </row>
    <row r="3852" spans="6:11" x14ac:dyDescent="0.3">
      <c r="F3852" s="29"/>
      <c r="G3852" s="29"/>
      <c r="H3852" s="29"/>
      <c r="I3852" s="29"/>
      <c r="J3852" s="29"/>
      <c r="K3852" s="29"/>
    </row>
    <row r="3853" spans="6:11" x14ac:dyDescent="0.3">
      <c r="F3853" s="29"/>
      <c r="G3853" s="29"/>
      <c r="H3853" s="29"/>
      <c r="I3853" s="29"/>
      <c r="J3853" s="29"/>
      <c r="K3853" s="29"/>
    </row>
    <row r="3854" spans="6:11" x14ac:dyDescent="0.3">
      <c r="F3854" s="29"/>
      <c r="G3854" s="29"/>
      <c r="H3854" s="29"/>
      <c r="I3854" s="29"/>
      <c r="J3854" s="29"/>
      <c r="K3854" s="29"/>
    </row>
    <row r="3855" spans="6:11" x14ac:dyDescent="0.3">
      <c r="F3855" s="29"/>
      <c r="G3855" s="29"/>
      <c r="H3855" s="29"/>
      <c r="I3855" s="29"/>
      <c r="J3855" s="29"/>
      <c r="K3855" s="29"/>
    </row>
    <row r="3856" spans="6:11" x14ac:dyDescent="0.3">
      <c r="F3856" s="29"/>
      <c r="G3856" s="29"/>
      <c r="H3856" s="29"/>
      <c r="I3856" s="29"/>
      <c r="J3856" s="29"/>
      <c r="K3856" s="29"/>
    </row>
    <row r="3857" spans="6:11" x14ac:dyDescent="0.3">
      <c r="F3857" s="29"/>
      <c r="G3857" s="29"/>
      <c r="H3857" s="29"/>
      <c r="I3857" s="29"/>
      <c r="J3857" s="29"/>
      <c r="K3857" s="29"/>
    </row>
    <row r="3858" spans="6:11" x14ac:dyDescent="0.3">
      <c r="F3858" s="29"/>
      <c r="G3858" s="29"/>
      <c r="H3858" s="29"/>
      <c r="I3858" s="29"/>
      <c r="J3858" s="29"/>
      <c r="K3858" s="29"/>
    </row>
    <row r="3859" spans="6:11" x14ac:dyDescent="0.3">
      <c r="F3859" s="29"/>
      <c r="G3859" s="29"/>
      <c r="H3859" s="29"/>
      <c r="I3859" s="29"/>
      <c r="J3859" s="29"/>
      <c r="K3859" s="29"/>
    </row>
    <row r="3860" spans="6:11" x14ac:dyDescent="0.3">
      <c r="F3860" s="29"/>
      <c r="G3860" s="29"/>
      <c r="H3860" s="29"/>
      <c r="I3860" s="29"/>
      <c r="J3860" s="29"/>
      <c r="K3860" s="29"/>
    </row>
    <row r="3861" spans="6:11" x14ac:dyDescent="0.3">
      <c r="F3861" s="29"/>
      <c r="G3861" s="29"/>
      <c r="H3861" s="29"/>
      <c r="I3861" s="29"/>
      <c r="J3861" s="29"/>
      <c r="K3861" s="29"/>
    </row>
    <row r="3862" spans="6:11" x14ac:dyDescent="0.3">
      <c r="F3862" s="29"/>
      <c r="G3862" s="29"/>
      <c r="H3862" s="29"/>
      <c r="I3862" s="29"/>
      <c r="J3862" s="29"/>
      <c r="K3862" s="29"/>
    </row>
    <row r="3863" spans="6:11" x14ac:dyDescent="0.3">
      <c r="F3863" s="29"/>
      <c r="G3863" s="29"/>
      <c r="H3863" s="29"/>
      <c r="I3863" s="29"/>
      <c r="J3863" s="29"/>
      <c r="K3863" s="29"/>
    </row>
    <row r="3864" spans="6:11" x14ac:dyDescent="0.3">
      <c r="F3864" s="29"/>
      <c r="G3864" s="29"/>
      <c r="H3864" s="29"/>
      <c r="I3864" s="29"/>
      <c r="J3864" s="29"/>
      <c r="K3864" s="29"/>
    </row>
    <row r="3865" spans="6:11" x14ac:dyDescent="0.3">
      <c r="F3865" s="29"/>
      <c r="G3865" s="29"/>
      <c r="H3865" s="29"/>
      <c r="I3865" s="29"/>
      <c r="J3865" s="29"/>
      <c r="K3865" s="29"/>
    </row>
    <row r="3866" spans="6:11" x14ac:dyDescent="0.3">
      <c r="F3866" s="29"/>
      <c r="G3866" s="29"/>
      <c r="H3866" s="29"/>
      <c r="I3866" s="29"/>
      <c r="J3866" s="29"/>
      <c r="K3866" s="29"/>
    </row>
    <row r="3867" spans="6:11" x14ac:dyDescent="0.3">
      <c r="F3867" s="29"/>
      <c r="G3867" s="29"/>
      <c r="H3867" s="29"/>
      <c r="I3867" s="29"/>
      <c r="J3867" s="29"/>
      <c r="K3867" s="29"/>
    </row>
    <row r="3868" spans="6:11" x14ac:dyDescent="0.3">
      <c r="F3868" s="29"/>
      <c r="G3868" s="29"/>
      <c r="H3868" s="29"/>
      <c r="I3868" s="29"/>
      <c r="J3868" s="29"/>
      <c r="K3868" s="29"/>
    </row>
    <row r="3869" spans="6:11" x14ac:dyDescent="0.3">
      <c r="F3869" s="29"/>
      <c r="G3869" s="29"/>
      <c r="H3869" s="29"/>
      <c r="I3869" s="29"/>
      <c r="J3869" s="29"/>
      <c r="K3869" s="29"/>
    </row>
    <row r="3870" spans="6:11" x14ac:dyDescent="0.3">
      <c r="F3870" s="29"/>
      <c r="G3870" s="29"/>
      <c r="H3870" s="29"/>
      <c r="I3870" s="29"/>
      <c r="J3870" s="29"/>
      <c r="K3870" s="29"/>
    </row>
    <row r="3871" spans="6:11" x14ac:dyDescent="0.3">
      <c r="F3871" s="29"/>
      <c r="G3871" s="29"/>
      <c r="H3871" s="29"/>
      <c r="I3871" s="29"/>
      <c r="J3871" s="29"/>
      <c r="K3871" s="29"/>
    </row>
    <row r="3872" spans="6:11" x14ac:dyDescent="0.3">
      <c r="F3872" s="29"/>
      <c r="G3872" s="29"/>
      <c r="H3872" s="29"/>
      <c r="I3872" s="29"/>
      <c r="J3872" s="29"/>
      <c r="K3872" s="29"/>
    </row>
    <row r="3873" spans="6:11" x14ac:dyDescent="0.3">
      <c r="F3873" s="29"/>
      <c r="G3873" s="29"/>
      <c r="H3873" s="29"/>
      <c r="I3873" s="29"/>
      <c r="J3873" s="29"/>
      <c r="K3873" s="29"/>
    </row>
    <row r="3874" spans="6:11" x14ac:dyDescent="0.3">
      <c r="F3874" s="29"/>
      <c r="G3874" s="29"/>
      <c r="H3874" s="29"/>
      <c r="I3874" s="29"/>
      <c r="J3874" s="29"/>
      <c r="K3874" s="29"/>
    </row>
    <row r="3875" spans="6:11" x14ac:dyDescent="0.3">
      <c r="F3875" s="29"/>
      <c r="G3875" s="29"/>
      <c r="H3875" s="29"/>
      <c r="I3875" s="29"/>
      <c r="J3875" s="29"/>
      <c r="K3875" s="29"/>
    </row>
    <row r="3876" spans="6:11" x14ac:dyDescent="0.3">
      <c r="F3876" s="29"/>
      <c r="G3876" s="29"/>
      <c r="H3876" s="29"/>
      <c r="I3876" s="29"/>
      <c r="J3876" s="29"/>
      <c r="K3876" s="29"/>
    </row>
    <row r="3877" spans="6:11" x14ac:dyDescent="0.3">
      <c r="F3877" s="29"/>
      <c r="G3877" s="29"/>
      <c r="H3877" s="29"/>
      <c r="I3877" s="29"/>
      <c r="J3877" s="29"/>
      <c r="K3877" s="29"/>
    </row>
    <row r="3878" spans="6:11" x14ac:dyDescent="0.3">
      <c r="F3878" s="29"/>
      <c r="G3878" s="29"/>
      <c r="H3878" s="29"/>
      <c r="I3878" s="29"/>
      <c r="J3878" s="29"/>
      <c r="K3878" s="29"/>
    </row>
    <row r="3879" spans="6:11" x14ac:dyDescent="0.3">
      <c r="F3879" s="29"/>
      <c r="G3879" s="29"/>
      <c r="H3879" s="29"/>
      <c r="I3879" s="29"/>
      <c r="J3879" s="29"/>
      <c r="K3879" s="29"/>
    </row>
    <row r="3880" spans="6:11" x14ac:dyDescent="0.3">
      <c r="F3880" s="29"/>
      <c r="G3880" s="29"/>
      <c r="H3880" s="29"/>
      <c r="I3880" s="29"/>
      <c r="J3880" s="29"/>
      <c r="K3880" s="29"/>
    </row>
    <row r="3881" spans="6:11" x14ac:dyDescent="0.3">
      <c r="F3881" s="29"/>
      <c r="G3881" s="29"/>
      <c r="H3881" s="29"/>
      <c r="I3881" s="29"/>
      <c r="J3881" s="29"/>
      <c r="K3881" s="29"/>
    </row>
    <row r="3882" spans="6:11" x14ac:dyDescent="0.3">
      <c r="F3882" s="29"/>
      <c r="G3882" s="29"/>
      <c r="H3882" s="29"/>
      <c r="I3882" s="29"/>
      <c r="J3882" s="29"/>
      <c r="K3882" s="29"/>
    </row>
    <row r="3883" spans="6:11" x14ac:dyDescent="0.3">
      <c r="F3883" s="29"/>
      <c r="G3883" s="29"/>
      <c r="H3883" s="29"/>
      <c r="I3883" s="29"/>
      <c r="J3883" s="29"/>
      <c r="K3883" s="29"/>
    </row>
    <row r="3884" spans="6:11" x14ac:dyDescent="0.3">
      <c r="F3884" s="29"/>
      <c r="G3884" s="29"/>
      <c r="H3884" s="29"/>
      <c r="I3884" s="29"/>
      <c r="J3884" s="29"/>
      <c r="K3884" s="29"/>
    </row>
    <row r="3885" spans="6:11" x14ac:dyDescent="0.3">
      <c r="F3885" s="29"/>
      <c r="G3885" s="29"/>
      <c r="H3885" s="29"/>
      <c r="I3885" s="29"/>
      <c r="J3885" s="29"/>
      <c r="K3885" s="29"/>
    </row>
    <row r="3886" spans="6:11" x14ac:dyDescent="0.3">
      <c r="F3886" s="29"/>
      <c r="G3886" s="29"/>
      <c r="H3886" s="29"/>
      <c r="I3886" s="29"/>
      <c r="J3886" s="29"/>
      <c r="K3886" s="29"/>
    </row>
    <row r="3887" spans="6:11" x14ac:dyDescent="0.3">
      <c r="F3887" s="29"/>
      <c r="G3887" s="29"/>
      <c r="H3887" s="29"/>
      <c r="I3887" s="29"/>
      <c r="J3887" s="29"/>
      <c r="K3887" s="29"/>
    </row>
    <row r="3888" spans="6:11" x14ac:dyDescent="0.3">
      <c r="F3888" s="29"/>
      <c r="G3888" s="29"/>
      <c r="H3888" s="29"/>
      <c r="I3888" s="29"/>
      <c r="J3888" s="29"/>
      <c r="K3888" s="29"/>
    </row>
    <row r="3889" spans="6:11" x14ac:dyDescent="0.3">
      <c r="F3889" s="29"/>
      <c r="G3889" s="29"/>
      <c r="H3889" s="29"/>
      <c r="I3889" s="29"/>
      <c r="J3889" s="29"/>
      <c r="K3889" s="29"/>
    </row>
    <row r="3890" spans="6:11" x14ac:dyDescent="0.3">
      <c r="F3890" s="29"/>
      <c r="G3890" s="29"/>
      <c r="H3890" s="29"/>
      <c r="I3890" s="29"/>
      <c r="J3890" s="29"/>
      <c r="K3890" s="29"/>
    </row>
    <row r="3891" spans="6:11" x14ac:dyDescent="0.3">
      <c r="F3891" s="29"/>
      <c r="G3891" s="29"/>
      <c r="H3891" s="29"/>
      <c r="I3891" s="29"/>
      <c r="J3891" s="29"/>
      <c r="K3891" s="29"/>
    </row>
    <row r="3892" spans="6:11" x14ac:dyDescent="0.3">
      <c r="F3892" s="29"/>
      <c r="G3892" s="29"/>
      <c r="H3892" s="29"/>
      <c r="I3892" s="29"/>
      <c r="J3892" s="29"/>
      <c r="K3892" s="29"/>
    </row>
    <row r="3893" spans="6:11" x14ac:dyDescent="0.3">
      <c r="F3893" s="29"/>
      <c r="G3893" s="29"/>
      <c r="H3893" s="29"/>
      <c r="I3893" s="29"/>
      <c r="J3893" s="29"/>
      <c r="K3893" s="29"/>
    </row>
    <row r="3894" spans="6:11" x14ac:dyDescent="0.3">
      <c r="F3894" s="29"/>
      <c r="G3894" s="29"/>
      <c r="H3894" s="29"/>
      <c r="I3894" s="29"/>
      <c r="J3894" s="29"/>
      <c r="K3894" s="29"/>
    </row>
    <row r="3895" spans="6:11" x14ac:dyDescent="0.3">
      <c r="F3895" s="29"/>
      <c r="G3895" s="29"/>
      <c r="H3895" s="29"/>
      <c r="I3895" s="29"/>
      <c r="J3895" s="29"/>
      <c r="K3895" s="29"/>
    </row>
    <row r="3896" spans="6:11" x14ac:dyDescent="0.3">
      <c r="F3896" s="29"/>
      <c r="G3896" s="29"/>
      <c r="H3896" s="29"/>
      <c r="I3896" s="29"/>
      <c r="J3896" s="29"/>
      <c r="K3896" s="29"/>
    </row>
    <row r="3897" spans="6:11" x14ac:dyDescent="0.3">
      <c r="F3897" s="29"/>
      <c r="G3897" s="29"/>
      <c r="H3897" s="29"/>
      <c r="I3897" s="29"/>
      <c r="J3897" s="29"/>
      <c r="K3897" s="29"/>
    </row>
    <row r="3898" spans="6:11" x14ac:dyDescent="0.3">
      <c r="F3898" s="29"/>
      <c r="G3898" s="29"/>
      <c r="H3898" s="29"/>
      <c r="I3898" s="29"/>
      <c r="J3898" s="29"/>
      <c r="K3898" s="29"/>
    </row>
    <row r="3899" spans="6:11" x14ac:dyDescent="0.3">
      <c r="F3899" s="29"/>
      <c r="G3899" s="29"/>
      <c r="H3899" s="29"/>
      <c r="I3899" s="29"/>
      <c r="J3899" s="29"/>
      <c r="K3899" s="29"/>
    </row>
    <row r="3900" spans="6:11" x14ac:dyDescent="0.3">
      <c r="F3900" s="29"/>
      <c r="G3900" s="29"/>
      <c r="H3900" s="29"/>
      <c r="I3900" s="29"/>
      <c r="J3900" s="29"/>
      <c r="K3900" s="29"/>
    </row>
    <row r="3901" spans="6:11" x14ac:dyDescent="0.3">
      <c r="F3901" s="29"/>
      <c r="G3901" s="29"/>
      <c r="H3901" s="29"/>
      <c r="I3901" s="29"/>
      <c r="J3901" s="29"/>
      <c r="K3901" s="29"/>
    </row>
    <row r="3902" spans="6:11" x14ac:dyDescent="0.3">
      <c r="F3902" s="29"/>
      <c r="G3902" s="29"/>
      <c r="H3902" s="29"/>
      <c r="I3902" s="29"/>
      <c r="J3902" s="29"/>
      <c r="K3902" s="29"/>
    </row>
    <row r="3903" spans="6:11" x14ac:dyDescent="0.3">
      <c r="F3903" s="29"/>
      <c r="G3903" s="29"/>
      <c r="H3903" s="29"/>
      <c r="I3903" s="29"/>
      <c r="J3903" s="29"/>
      <c r="K3903" s="29"/>
    </row>
    <row r="3904" spans="6:11" x14ac:dyDescent="0.3">
      <c r="F3904" s="29"/>
      <c r="G3904" s="29"/>
      <c r="H3904" s="29"/>
      <c r="I3904" s="29"/>
      <c r="J3904" s="29"/>
      <c r="K3904" s="29"/>
    </row>
    <row r="3905" spans="6:11" x14ac:dyDescent="0.3">
      <c r="F3905" s="29"/>
      <c r="G3905" s="29"/>
      <c r="H3905" s="29"/>
      <c r="I3905" s="29"/>
      <c r="J3905" s="29"/>
      <c r="K3905" s="29"/>
    </row>
    <row r="3906" spans="6:11" x14ac:dyDescent="0.3">
      <c r="F3906" s="29"/>
      <c r="G3906" s="29"/>
      <c r="H3906" s="29"/>
      <c r="I3906" s="29"/>
      <c r="J3906" s="29"/>
      <c r="K3906" s="29"/>
    </row>
    <row r="3907" spans="6:11" x14ac:dyDescent="0.3">
      <c r="F3907" s="29"/>
      <c r="G3907" s="29"/>
      <c r="H3907" s="29"/>
      <c r="I3907" s="29"/>
      <c r="J3907" s="29"/>
      <c r="K3907" s="29"/>
    </row>
    <row r="3908" spans="6:11" x14ac:dyDescent="0.3">
      <c r="F3908" s="29"/>
      <c r="G3908" s="29"/>
      <c r="H3908" s="29"/>
      <c r="I3908" s="29"/>
      <c r="J3908" s="29"/>
      <c r="K3908" s="29"/>
    </row>
    <row r="3909" spans="6:11" x14ac:dyDescent="0.3">
      <c r="F3909" s="29"/>
      <c r="G3909" s="29"/>
      <c r="H3909" s="29"/>
      <c r="I3909" s="29"/>
      <c r="J3909" s="29"/>
      <c r="K3909" s="29"/>
    </row>
    <row r="3910" spans="6:11" x14ac:dyDescent="0.3">
      <c r="F3910" s="29"/>
      <c r="G3910" s="29"/>
      <c r="H3910" s="29"/>
      <c r="I3910" s="29"/>
      <c r="J3910" s="29"/>
      <c r="K3910" s="29"/>
    </row>
    <row r="3911" spans="6:11" x14ac:dyDescent="0.3">
      <c r="F3911" s="29"/>
      <c r="G3911" s="29"/>
      <c r="H3911" s="29"/>
      <c r="I3911" s="29"/>
      <c r="J3911" s="29"/>
      <c r="K3911" s="29"/>
    </row>
    <row r="3912" spans="6:11" x14ac:dyDescent="0.3">
      <c r="F3912" s="29"/>
      <c r="G3912" s="29"/>
      <c r="H3912" s="29"/>
      <c r="I3912" s="29"/>
      <c r="J3912" s="29"/>
      <c r="K3912" s="29"/>
    </row>
    <row r="3913" spans="6:11" x14ac:dyDescent="0.3">
      <c r="F3913" s="29"/>
      <c r="G3913" s="29"/>
      <c r="H3913" s="29"/>
      <c r="I3913" s="29"/>
      <c r="J3913" s="29"/>
      <c r="K3913" s="29"/>
    </row>
    <row r="3914" spans="6:11" x14ac:dyDescent="0.3">
      <c r="F3914" s="29"/>
      <c r="G3914" s="29"/>
      <c r="H3914" s="29"/>
      <c r="I3914" s="29"/>
      <c r="J3914" s="29"/>
      <c r="K3914" s="29"/>
    </row>
    <row r="3915" spans="6:11" x14ac:dyDescent="0.3">
      <c r="F3915" s="29"/>
      <c r="G3915" s="29"/>
      <c r="H3915" s="29"/>
      <c r="I3915" s="29"/>
      <c r="J3915" s="29"/>
      <c r="K3915" s="29"/>
    </row>
    <row r="3916" spans="6:11" x14ac:dyDescent="0.3">
      <c r="F3916" s="29"/>
      <c r="G3916" s="29"/>
      <c r="H3916" s="29"/>
      <c r="I3916" s="29"/>
      <c r="J3916" s="29"/>
      <c r="K3916" s="29"/>
    </row>
    <row r="3917" spans="6:11" x14ac:dyDescent="0.3">
      <c r="F3917" s="29"/>
      <c r="G3917" s="29"/>
      <c r="H3917" s="29"/>
      <c r="I3917" s="29"/>
      <c r="J3917" s="29"/>
      <c r="K3917" s="29"/>
    </row>
    <row r="3918" spans="6:11" x14ac:dyDescent="0.3">
      <c r="F3918" s="29"/>
      <c r="G3918" s="29"/>
      <c r="H3918" s="29"/>
      <c r="I3918" s="29"/>
      <c r="J3918" s="29"/>
      <c r="K3918" s="29"/>
    </row>
    <row r="3919" spans="6:11" x14ac:dyDescent="0.3">
      <c r="F3919" s="29"/>
      <c r="G3919" s="29"/>
      <c r="H3919" s="29"/>
      <c r="I3919" s="29"/>
      <c r="J3919" s="29"/>
      <c r="K3919" s="29"/>
    </row>
    <row r="3920" spans="6:11" x14ac:dyDescent="0.3">
      <c r="F3920" s="29"/>
      <c r="G3920" s="29"/>
      <c r="H3920" s="29"/>
      <c r="I3920" s="29"/>
      <c r="J3920" s="29"/>
      <c r="K3920" s="29"/>
    </row>
    <row r="3921" spans="6:11" x14ac:dyDescent="0.3">
      <c r="F3921" s="29"/>
      <c r="G3921" s="29"/>
      <c r="H3921" s="29"/>
      <c r="I3921" s="29"/>
      <c r="J3921" s="29"/>
      <c r="K3921" s="29"/>
    </row>
    <row r="3922" spans="6:11" x14ac:dyDescent="0.3">
      <c r="F3922" s="29"/>
      <c r="G3922" s="29"/>
      <c r="H3922" s="29"/>
      <c r="I3922" s="29"/>
      <c r="J3922" s="29"/>
      <c r="K3922" s="29"/>
    </row>
    <row r="3923" spans="6:11" x14ac:dyDescent="0.3">
      <c r="F3923" s="29"/>
      <c r="G3923" s="29"/>
      <c r="H3923" s="29"/>
      <c r="I3923" s="29"/>
      <c r="J3923" s="29"/>
      <c r="K3923" s="29"/>
    </row>
    <row r="3924" spans="6:11" x14ac:dyDescent="0.3">
      <c r="F3924" s="29"/>
      <c r="G3924" s="29"/>
      <c r="H3924" s="29"/>
      <c r="I3924" s="29"/>
      <c r="J3924" s="29"/>
      <c r="K3924" s="29"/>
    </row>
    <row r="3925" spans="6:11" x14ac:dyDescent="0.3">
      <c r="F3925" s="29"/>
      <c r="G3925" s="29"/>
      <c r="H3925" s="29"/>
      <c r="I3925" s="29"/>
      <c r="J3925" s="29"/>
      <c r="K3925" s="29"/>
    </row>
    <row r="3926" spans="6:11" x14ac:dyDescent="0.3">
      <c r="F3926" s="29"/>
      <c r="G3926" s="29"/>
      <c r="H3926" s="29"/>
      <c r="I3926" s="29"/>
      <c r="J3926" s="29"/>
      <c r="K3926" s="29"/>
    </row>
    <row r="3927" spans="6:11" x14ac:dyDescent="0.3">
      <c r="F3927" s="29"/>
      <c r="G3927" s="29"/>
      <c r="H3927" s="29"/>
      <c r="I3927" s="29"/>
      <c r="J3927" s="29"/>
      <c r="K3927" s="29"/>
    </row>
    <row r="3928" spans="6:11" x14ac:dyDescent="0.3">
      <c r="F3928" s="29"/>
      <c r="G3928" s="29"/>
      <c r="H3928" s="29"/>
      <c r="I3928" s="29"/>
      <c r="J3928" s="29"/>
      <c r="K3928" s="29"/>
    </row>
    <row r="3929" spans="6:11" x14ac:dyDescent="0.3">
      <c r="F3929" s="29"/>
      <c r="G3929" s="29"/>
      <c r="H3929" s="29"/>
      <c r="I3929" s="29"/>
      <c r="J3929" s="29"/>
      <c r="K3929" s="29"/>
    </row>
    <row r="3930" spans="6:11" x14ac:dyDescent="0.3">
      <c r="F3930" s="29"/>
      <c r="G3930" s="29"/>
      <c r="H3930" s="29"/>
      <c r="I3930" s="29"/>
      <c r="J3930" s="29"/>
      <c r="K3930" s="29"/>
    </row>
    <row r="3931" spans="6:11" x14ac:dyDescent="0.3">
      <c r="F3931" s="29"/>
      <c r="G3931" s="29"/>
      <c r="H3931" s="29"/>
      <c r="I3931" s="29"/>
      <c r="J3931" s="29"/>
      <c r="K3931" s="29"/>
    </row>
    <row r="3932" spans="6:11" x14ac:dyDescent="0.3">
      <c r="F3932" s="29"/>
      <c r="G3932" s="29"/>
      <c r="H3932" s="29"/>
      <c r="I3932" s="29"/>
      <c r="J3932" s="29"/>
      <c r="K3932" s="29"/>
    </row>
    <row r="3933" spans="6:11" x14ac:dyDescent="0.3">
      <c r="F3933" s="29"/>
      <c r="G3933" s="29"/>
      <c r="H3933" s="29"/>
      <c r="I3933" s="29"/>
      <c r="J3933" s="29"/>
      <c r="K3933" s="29"/>
    </row>
    <row r="3934" spans="6:11" x14ac:dyDescent="0.3">
      <c r="F3934" s="29"/>
      <c r="G3934" s="29"/>
      <c r="H3934" s="29"/>
      <c r="I3934" s="29"/>
      <c r="J3934" s="29"/>
      <c r="K3934" s="29"/>
    </row>
    <row r="3935" spans="6:11" x14ac:dyDescent="0.3">
      <c r="F3935" s="29"/>
      <c r="G3935" s="29"/>
      <c r="H3935" s="29"/>
      <c r="I3935" s="29"/>
      <c r="J3935" s="29"/>
      <c r="K3935" s="29"/>
    </row>
    <row r="3936" spans="6:11" x14ac:dyDescent="0.3">
      <c r="F3936" s="29"/>
      <c r="G3936" s="29"/>
      <c r="H3936" s="29"/>
      <c r="I3936" s="29"/>
      <c r="J3936" s="29"/>
      <c r="K3936" s="29"/>
    </row>
    <row r="3937" spans="6:11" x14ac:dyDescent="0.3">
      <c r="F3937" s="29"/>
      <c r="G3937" s="29"/>
      <c r="H3937" s="29"/>
      <c r="I3937" s="29"/>
      <c r="J3937" s="29"/>
      <c r="K3937" s="29"/>
    </row>
    <row r="3938" spans="6:11" x14ac:dyDescent="0.3">
      <c r="F3938" s="29"/>
      <c r="G3938" s="29"/>
      <c r="H3938" s="29"/>
      <c r="I3938" s="29"/>
      <c r="J3938" s="29"/>
      <c r="K3938" s="29"/>
    </row>
    <row r="3939" spans="6:11" x14ac:dyDescent="0.3">
      <c r="F3939" s="29"/>
      <c r="G3939" s="29"/>
      <c r="H3939" s="29"/>
      <c r="I3939" s="29"/>
      <c r="J3939" s="29"/>
      <c r="K3939" s="29"/>
    </row>
    <row r="3940" spans="6:11" x14ac:dyDescent="0.3">
      <c r="F3940" s="29"/>
      <c r="G3940" s="29"/>
      <c r="H3940" s="29"/>
      <c r="I3940" s="29"/>
      <c r="J3940" s="29"/>
      <c r="K3940" s="29"/>
    </row>
    <row r="3941" spans="6:11" x14ac:dyDescent="0.3">
      <c r="F3941" s="29"/>
      <c r="G3941" s="29"/>
      <c r="H3941" s="29"/>
      <c r="I3941" s="29"/>
      <c r="J3941" s="29"/>
      <c r="K3941" s="29"/>
    </row>
    <row r="3942" spans="6:11" x14ac:dyDescent="0.3">
      <c r="F3942" s="29"/>
      <c r="G3942" s="29"/>
      <c r="H3942" s="29"/>
      <c r="I3942" s="29"/>
      <c r="J3942" s="29"/>
      <c r="K3942" s="29"/>
    </row>
    <row r="3943" spans="6:11" x14ac:dyDescent="0.3">
      <c r="F3943" s="29"/>
      <c r="G3943" s="29"/>
      <c r="H3943" s="29"/>
      <c r="I3943" s="29"/>
      <c r="J3943" s="29"/>
      <c r="K3943" s="29"/>
    </row>
    <row r="3944" spans="6:11" x14ac:dyDescent="0.3">
      <c r="F3944" s="29"/>
      <c r="G3944" s="29"/>
      <c r="H3944" s="29"/>
      <c r="I3944" s="29"/>
      <c r="J3944" s="29"/>
      <c r="K3944" s="29"/>
    </row>
    <row r="3945" spans="6:11" x14ac:dyDescent="0.3">
      <c r="F3945" s="29"/>
      <c r="G3945" s="29"/>
      <c r="H3945" s="29"/>
      <c r="I3945" s="29"/>
      <c r="J3945" s="29"/>
      <c r="K3945" s="29"/>
    </row>
    <row r="3946" spans="6:11" x14ac:dyDescent="0.3">
      <c r="F3946" s="29"/>
      <c r="G3946" s="29"/>
      <c r="H3946" s="29"/>
      <c r="I3946" s="29"/>
      <c r="J3946" s="29"/>
      <c r="K3946" s="29"/>
    </row>
    <row r="3947" spans="6:11" x14ac:dyDescent="0.3">
      <c r="F3947" s="29"/>
      <c r="G3947" s="29"/>
      <c r="H3947" s="29"/>
      <c r="I3947" s="29"/>
      <c r="J3947" s="29"/>
      <c r="K3947" s="29"/>
    </row>
    <row r="3948" spans="6:11" x14ac:dyDescent="0.3">
      <c r="F3948" s="29"/>
      <c r="G3948" s="29"/>
      <c r="H3948" s="29"/>
      <c r="I3948" s="29"/>
      <c r="J3948" s="29"/>
      <c r="K3948" s="29"/>
    </row>
    <row r="3949" spans="6:11" x14ac:dyDescent="0.3">
      <c r="F3949" s="29"/>
      <c r="G3949" s="29"/>
      <c r="H3949" s="29"/>
      <c r="I3949" s="29"/>
      <c r="J3949" s="29"/>
      <c r="K3949" s="29"/>
    </row>
    <row r="3950" spans="6:11" x14ac:dyDescent="0.3">
      <c r="F3950" s="29"/>
      <c r="G3950" s="29"/>
      <c r="H3950" s="29"/>
      <c r="I3950" s="29"/>
      <c r="J3950" s="29"/>
      <c r="K3950" s="29"/>
    </row>
    <row r="3951" spans="6:11" x14ac:dyDescent="0.3">
      <c r="F3951" s="29"/>
      <c r="G3951" s="29"/>
      <c r="H3951" s="29"/>
      <c r="I3951" s="29"/>
      <c r="J3951" s="29"/>
      <c r="K3951" s="29"/>
    </row>
    <row r="3952" spans="6:11" x14ac:dyDescent="0.3">
      <c r="F3952" s="29"/>
      <c r="G3952" s="29"/>
      <c r="H3952" s="29"/>
      <c r="I3952" s="29"/>
      <c r="J3952" s="29"/>
      <c r="K3952" s="29"/>
    </row>
    <row r="3953" spans="6:11" x14ac:dyDescent="0.3">
      <c r="F3953" s="29"/>
      <c r="G3953" s="29"/>
      <c r="H3953" s="29"/>
      <c r="I3953" s="29"/>
      <c r="J3953" s="29"/>
      <c r="K3953" s="29"/>
    </row>
    <row r="3954" spans="6:11" x14ac:dyDescent="0.3">
      <c r="F3954" s="29"/>
      <c r="G3954" s="29"/>
      <c r="H3954" s="29"/>
      <c r="I3954" s="29"/>
      <c r="J3954" s="29"/>
      <c r="K3954" s="29"/>
    </row>
    <row r="3955" spans="6:11" x14ac:dyDescent="0.3">
      <c r="F3955" s="29"/>
      <c r="G3955" s="29"/>
      <c r="H3955" s="29"/>
      <c r="I3955" s="29"/>
      <c r="J3955" s="29"/>
      <c r="K3955" s="29"/>
    </row>
    <row r="3956" spans="6:11" x14ac:dyDescent="0.3">
      <c r="F3956" s="29"/>
      <c r="G3956" s="29"/>
      <c r="H3956" s="29"/>
      <c r="I3956" s="29"/>
      <c r="J3956" s="29"/>
      <c r="K3956" s="29"/>
    </row>
    <row r="3957" spans="6:11" x14ac:dyDescent="0.3">
      <c r="F3957" s="29"/>
      <c r="G3957" s="29"/>
      <c r="H3957" s="29"/>
      <c r="I3957" s="29"/>
      <c r="J3957" s="29"/>
      <c r="K3957" s="29"/>
    </row>
    <row r="3958" spans="6:11" x14ac:dyDescent="0.3">
      <c r="F3958" s="29"/>
      <c r="G3958" s="29"/>
      <c r="H3958" s="29"/>
      <c r="I3958" s="29"/>
      <c r="J3958" s="29"/>
      <c r="K3958" s="29"/>
    </row>
    <row r="3959" spans="6:11" x14ac:dyDescent="0.3">
      <c r="F3959" s="29"/>
      <c r="G3959" s="29"/>
      <c r="H3959" s="29"/>
      <c r="I3959" s="29"/>
      <c r="J3959" s="29"/>
      <c r="K3959" s="29"/>
    </row>
    <row r="3960" spans="6:11" x14ac:dyDescent="0.3">
      <c r="F3960" s="29"/>
      <c r="G3960" s="29"/>
      <c r="H3960" s="29"/>
      <c r="I3960" s="29"/>
      <c r="J3960" s="29"/>
      <c r="K3960" s="29"/>
    </row>
    <row r="3961" spans="6:11" x14ac:dyDescent="0.3">
      <c r="F3961" s="29"/>
      <c r="G3961" s="29"/>
      <c r="H3961" s="29"/>
      <c r="I3961" s="29"/>
      <c r="J3961" s="29"/>
      <c r="K3961" s="29"/>
    </row>
    <row r="3962" spans="6:11" x14ac:dyDescent="0.3">
      <c r="F3962" s="29"/>
      <c r="G3962" s="29"/>
      <c r="H3962" s="29"/>
      <c r="I3962" s="29"/>
      <c r="J3962" s="29"/>
      <c r="K3962" s="29"/>
    </row>
    <row r="3963" spans="6:11" x14ac:dyDescent="0.3">
      <c r="F3963" s="29"/>
      <c r="G3963" s="29"/>
      <c r="H3963" s="29"/>
      <c r="I3963" s="29"/>
      <c r="J3963" s="29"/>
      <c r="K3963" s="29"/>
    </row>
    <row r="3964" spans="6:11" x14ac:dyDescent="0.3">
      <c r="F3964" s="29"/>
      <c r="G3964" s="29"/>
      <c r="H3964" s="29"/>
      <c r="I3964" s="29"/>
      <c r="J3964" s="29"/>
      <c r="K3964" s="29"/>
    </row>
    <row r="3965" spans="6:11" x14ac:dyDescent="0.3">
      <c r="F3965" s="29"/>
      <c r="G3965" s="29"/>
      <c r="H3965" s="29"/>
      <c r="I3965" s="29"/>
      <c r="J3965" s="29"/>
      <c r="K3965" s="29"/>
    </row>
    <row r="3966" spans="6:11" x14ac:dyDescent="0.3">
      <c r="F3966" s="29"/>
      <c r="G3966" s="29"/>
      <c r="H3966" s="29"/>
      <c r="I3966" s="29"/>
      <c r="J3966" s="29"/>
      <c r="K3966" s="29"/>
    </row>
    <row r="3967" spans="6:11" x14ac:dyDescent="0.3">
      <c r="F3967" s="29"/>
      <c r="G3967" s="29"/>
      <c r="H3967" s="29"/>
      <c r="I3967" s="29"/>
      <c r="J3967" s="29"/>
      <c r="K3967" s="29"/>
    </row>
    <row r="3968" spans="6:11" x14ac:dyDescent="0.3">
      <c r="F3968" s="29"/>
      <c r="G3968" s="29"/>
      <c r="H3968" s="29"/>
      <c r="I3968" s="29"/>
      <c r="J3968" s="29"/>
      <c r="K3968" s="29"/>
    </row>
    <row r="3969" spans="6:11" x14ac:dyDescent="0.3">
      <c r="F3969" s="29"/>
      <c r="G3969" s="29"/>
      <c r="H3969" s="29"/>
      <c r="I3969" s="29"/>
      <c r="J3969" s="29"/>
      <c r="K3969" s="29"/>
    </row>
    <row r="3970" spans="6:11" x14ac:dyDescent="0.3">
      <c r="F3970" s="29"/>
      <c r="G3970" s="29"/>
      <c r="H3970" s="29"/>
      <c r="I3970" s="29"/>
      <c r="J3970" s="29"/>
      <c r="K3970" s="29"/>
    </row>
    <row r="3971" spans="6:11" x14ac:dyDescent="0.3">
      <c r="F3971" s="29"/>
      <c r="G3971" s="29"/>
      <c r="H3971" s="29"/>
      <c r="I3971" s="29"/>
      <c r="J3971" s="29"/>
      <c r="K3971" s="29"/>
    </row>
    <row r="3972" spans="6:11" x14ac:dyDescent="0.3">
      <c r="F3972" s="29"/>
      <c r="G3972" s="29"/>
      <c r="H3972" s="29"/>
      <c r="I3972" s="29"/>
      <c r="J3972" s="29"/>
      <c r="K3972" s="29"/>
    </row>
    <row r="3973" spans="6:11" x14ac:dyDescent="0.3">
      <c r="F3973" s="29"/>
      <c r="G3973" s="29"/>
      <c r="H3973" s="29"/>
      <c r="I3973" s="29"/>
      <c r="J3973" s="29"/>
      <c r="K3973" s="29"/>
    </row>
    <row r="3974" spans="6:11" x14ac:dyDescent="0.3">
      <c r="F3974" s="29"/>
      <c r="G3974" s="29"/>
      <c r="H3974" s="29"/>
      <c r="I3974" s="29"/>
      <c r="J3974" s="29"/>
      <c r="K3974" s="29"/>
    </row>
    <row r="3975" spans="6:11" x14ac:dyDescent="0.3">
      <c r="F3975" s="29"/>
      <c r="G3975" s="29"/>
      <c r="H3975" s="29"/>
      <c r="I3975" s="29"/>
      <c r="J3975" s="29"/>
      <c r="K3975" s="29"/>
    </row>
    <row r="3976" spans="6:11" x14ac:dyDescent="0.3">
      <c r="F3976" s="29"/>
      <c r="G3976" s="29"/>
      <c r="H3976" s="29"/>
      <c r="I3976" s="29"/>
      <c r="J3976" s="29"/>
      <c r="K3976" s="29"/>
    </row>
    <row r="3977" spans="6:11" x14ac:dyDescent="0.3">
      <c r="F3977" s="29"/>
      <c r="G3977" s="29"/>
      <c r="H3977" s="29"/>
      <c r="I3977" s="29"/>
      <c r="J3977" s="29"/>
      <c r="K3977" s="29"/>
    </row>
    <row r="3978" spans="6:11" x14ac:dyDescent="0.3">
      <c r="F3978" s="29"/>
      <c r="G3978" s="29"/>
      <c r="H3978" s="29"/>
      <c r="I3978" s="29"/>
      <c r="J3978" s="29"/>
      <c r="K3978" s="29"/>
    </row>
    <row r="3979" spans="6:11" x14ac:dyDescent="0.3">
      <c r="F3979" s="29"/>
      <c r="G3979" s="29"/>
      <c r="H3979" s="29"/>
      <c r="I3979" s="29"/>
      <c r="J3979" s="29"/>
      <c r="K3979" s="29"/>
    </row>
    <row r="3980" spans="6:11" x14ac:dyDescent="0.3">
      <c r="F3980" s="29"/>
      <c r="G3980" s="29"/>
      <c r="H3980" s="29"/>
      <c r="I3980" s="29"/>
      <c r="J3980" s="29"/>
      <c r="K3980" s="29"/>
    </row>
    <row r="3981" spans="6:11" x14ac:dyDescent="0.3">
      <c r="F3981" s="29"/>
      <c r="G3981" s="29"/>
      <c r="H3981" s="29"/>
      <c r="I3981" s="29"/>
      <c r="J3981" s="29"/>
      <c r="K3981" s="29"/>
    </row>
    <row r="3982" spans="6:11" x14ac:dyDescent="0.3">
      <c r="F3982" s="29"/>
      <c r="G3982" s="29"/>
      <c r="H3982" s="29"/>
      <c r="I3982" s="29"/>
      <c r="J3982" s="29"/>
      <c r="K3982" s="29"/>
    </row>
    <row r="3983" spans="6:11" x14ac:dyDescent="0.3">
      <c r="F3983" s="29"/>
      <c r="G3983" s="29"/>
      <c r="H3983" s="29"/>
      <c r="I3983" s="29"/>
      <c r="J3983" s="29"/>
      <c r="K3983" s="29"/>
    </row>
    <row r="3984" spans="6:11" x14ac:dyDescent="0.3">
      <c r="F3984" s="29"/>
      <c r="G3984" s="29"/>
      <c r="H3984" s="29"/>
      <c r="I3984" s="29"/>
      <c r="J3984" s="29"/>
      <c r="K3984" s="29"/>
    </row>
    <row r="3985" spans="6:11" x14ac:dyDescent="0.3">
      <c r="F3985" s="29"/>
      <c r="G3985" s="29"/>
      <c r="H3985" s="29"/>
      <c r="I3985" s="29"/>
      <c r="J3985" s="29"/>
      <c r="K3985" s="29"/>
    </row>
    <row r="3986" spans="6:11" x14ac:dyDescent="0.3">
      <c r="F3986" s="29"/>
      <c r="G3986" s="29"/>
      <c r="H3986" s="29"/>
      <c r="I3986" s="29"/>
      <c r="J3986" s="29"/>
      <c r="K3986" s="29"/>
    </row>
    <row r="3987" spans="6:11" x14ac:dyDescent="0.3">
      <c r="F3987" s="29"/>
      <c r="G3987" s="29"/>
      <c r="H3987" s="29"/>
      <c r="I3987" s="29"/>
      <c r="J3987" s="29"/>
      <c r="K3987" s="29"/>
    </row>
    <row r="3988" spans="6:11" x14ac:dyDescent="0.3">
      <c r="F3988" s="29"/>
      <c r="G3988" s="29"/>
      <c r="H3988" s="29"/>
      <c r="I3988" s="29"/>
      <c r="J3988" s="29"/>
      <c r="K3988" s="29"/>
    </row>
    <row r="3989" spans="6:11" x14ac:dyDescent="0.3">
      <c r="F3989" s="29"/>
      <c r="G3989" s="29"/>
      <c r="H3989" s="29"/>
      <c r="I3989" s="29"/>
      <c r="J3989" s="29"/>
      <c r="K3989" s="29"/>
    </row>
    <row r="3990" spans="6:11" x14ac:dyDescent="0.3">
      <c r="F3990" s="29"/>
      <c r="G3990" s="29"/>
      <c r="H3990" s="29"/>
      <c r="I3990" s="29"/>
      <c r="J3990" s="29"/>
      <c r="K3990" s="29"/>
    </row>
    <row r="3991" spans="6:11" x14ac:dyDescent="0.3">
      <c r="F3991" s="29"/>
      <c r="G3991" s="29"/>
      <c r="H3991" s="29"/>
      <c r="I3991" s="29"/>
      <c r="J3991" s="29"/>
      <c r="K3991" s="29"/>
    </row>
    <row r="3992" spans="6:11" x14ac:dyDescent="0.3">
      <c r="F3992" s="29"/>
      <c r="G3992" s="29"/>
      <c r="H3992" s="29"/>
      <c r="I3992" s="29"/>
      <c r="J3992" s="29"/>
      <c r="K3992" s="29"/>
    </row>
    <row r="3993" spans="6:11" x14ac:dyDescent="0.3">
      <c r="F3993" s="29"/>
      <c r="G3993" s="29"/>
      <c r="H3993" s="29"/>
      <c r="I3993" s="29"/>
      <c r="J3993" s="29"/>
      <c r="K3993" s="29"/>
    </row>
    <row r="3994" spans="6:11" x14ac:dyDescent="0.3">
      <c r="F3994" s="29"/>
      <c r="G3994" s="29"/>
      <c r="H3994" s="29"/>
      <c r="I3994" s="29"/>
      <c r="J3994" s="29"/>
      <c r="K3994" s="29"/>
    </row>
    <row r="3995" spans="6:11" x14ac:dyDescent="0.3">
      <c r="F3995" s="29"/>
      <c r="G3995" s="29"/>
      <c r="H3995" s="29"/>
      <c r="I3995" s="29"/>
      <c r="J3995" s="29"/>
      <c r="K3995" s="29"/>
    </row>
    <row r="3996" spans="6:11" x14ac:dyDescent="0.3">
      <c r="F3996" s="29"/>
      <c r="G3996" s="29"/>
      <c r="H3996" s="29"/>
      <c r="I3996" s="29"/>
      <c r="J3996" s="29"/>
      <c r="K3996" s="29"/>
    </row>
    <row r="3997" spans="6:11" x14ac:dyDescent="0.3">
      <c r="F3997" s="29"/>
      <c r="G3997" s="29"/>
      <c r="H3997" s="29"/>
      <c r="I3997" s="29"/>
      <c r="J3997" s="29"/>
      <c r="K3997" s="29"/>
    </row>
    <row r="3998" spans="6:11" x14ac:dyDescent="0.3">
      <c r="F3998" s="29"/>
      <c r="G3998" s="29"/>
      <c r="H3998" s="29"/>
      <c r="I3998" s="29"/>
      <c r="J3998" s="29"/>
      <c r="K3998" s="29"/>
    </row>
    <row r="3999" spans="6:11" x14ac:dyDescent="0.3">
      <c r="F3999" s="29"/>
      <c r="G3999" s="29"/>
      <c r="H3999" s="29"/>
      <c r="I3999" s="29"/>
      <c r="J3999" s="29"/>
      <c r="K3999" s="29"/>
    </row>
    <row r="4000" spans="6:11" x14ac:dyDescent="0.3">
      <c r="F4000" s="29"/>
      <c r="G4000" s="29"/>
      <c r="H4000" s="29"/>
      <c r="I4000" s="29"/>
      <c r="J4000" s="29"/>
      <c r="K4000" s="29"/>
    </row>
    <row r="4001" spans="6:11" x14ac:dyDescent="0.3">
      <c r="F4001" s="29"/>
      <c r="G4001" s="29"/>
      <c r="H4001" s="29"/>
      <c r="I4001" s="29"/>
      <c r="J4001" s="29"/>
      <c r="K4001" s="29"/>
    </row>
    <row r="4002" spans="6:11" x14ac:dyDescent="0.3">
      <c r="F4002" s="29"/>
      <c r="G4002" s="29"/>
      <c r="H4002" s="29"/>
      <c r="I4002" s="29"/>
      <c r="J4002" s="29"/>
      <c r="K4002" s="29"/>
    </row>
    <row r="4003" spans="6:11" x14ac:dyDescent="0.3">
      <c r="F4003" s="29"/>
      <c r="G4003" s="29"/>
      <c r="H4003" s="29"/>
      <c r="I4003" s="29"/>
      <c r="J4003" s="29"/>
      <c r="K4003" s="29"/>
    </row>
    <row r="4004" spans="6:11" x14ac:dyDescent="0.3">
      <c r="F4004" s="29"/>
      <c r="G4004" s="29"/>
      <c r="H4004" s="29"/>
      <c r="I4004" s="29"/>
      <c r="J4004" s="29"/>
      <c r="K4004" s="29"/>
    </row>
    <row r="4005" spans="6:11" x14ac:dyDescent="0.3">
      <c r="F4005" s="29"/>
      <c r="G4005" s="29"/>
      <c r="H4005" s="29"/>
      <c r="I4005" s="29"/>
      <c r="J4005" s="29"/>
      <c r="K4005" s="29"/>
    </row>
    <row r="4006" spans="6:11" x14ac:dyDescent="0.3">
      <c r="F4006" s="29"/>
      <c r="G4006" s="29"/>
      <c r="H4006" s="29"/>
      <c r="I4006" s="29"/>
      <c r="J4006" s="29"/>
      <c r="K4006" s="29"/>
    </row>
    <row r="4007" spans="6:11" x14ac:dyDescent="0.3">
      <c r="F4007" s="29"/>
      <c r="G4007" s="29"/>
      <c r="H4007" s="29"/>
      <c r="I4007" s="29"/>
      <c r="J4007" s="29"/>
      <c r="K4007" s="29"/>
    </row>
    <row r="4008" spans="6:11" x14ac:dyDescent="0.3">
      <c r="F4008" s="29"/>
      <c r="G4008" s="29"/>
      <c r="H4008" s="29"/>
      <c r="I4008" s="29"/>
      <c r="J4008" s="29"/>
      <c r="K4008" s="29"/>
    </row>
    <row r="4009" spans="6:11" x14ac:dyDescent="0.3">
      <c r="F4009" s="29"/>
      <c r="G4009" s="29"/>
      <c r="H4009" s="29"/>
      <c r="I4009" s="29"/>
      <c r="J4009" s="29"/>
      <c r="K4009" s="29"/>
    </row>
    <row r="4010" spans="6:11" x14ac:dyDescent="0.3">
      <c r="F4010" s="29"/>
      <c r="G4010" s="29"/>
      <c r="H4010" s="29"/>
      <c r="I4010" s="29"/>
      <c r="J4010" s="29"/>
      <c r="K4010" s="29"/>
    </row>
    <row r="4011" spans="6:11" x14ac:dyDescent="0.3">
      <c r="F4011" s="29"/>
      <c r="G4011" s="29"/>
      <c r="H4011" s="29"/>
      <c r="I4011" s="29"/>
      <c r="J4011" s="29"/>
      <c r="K4011" s="29"/>
    </row>
    <row r="4012" spans="6:11" x14ac:dyDescent="0.3">
      <c r="F4012" s="29"/>
      <c r="G4012" s="29"/>
      <c r="H4012" s="29"/>
      <c r="I4012" s="29"/>
      <c r="J4012" s="29"/>
      <c r="K4012" s="29"/>
    </row>
    <row r="4013" spans="6:11" x14ac:dyDescent="0.3">
      <c r="F4013" s="29"/>
      <c r="G4013" s="29"/>
      <c r="H4013" s="29"/>
      <c r="I4013" s="29"/>
      <c r="J4013" s="29"/>
      <c r="K4013" s="29"/>
    </row>
    <row r="4014" spans="6:11" x14ac:dyDescent="0.3">
      <c r="F4014" s="29"/>
      <c r="G4014" s="29"/>
      <c r="H4014" s="29"/>
      <c r="I4014" s="29"/>
      <c r="J4014" s="29"/>
      <c r="K4014" s="29"/>
    </row>
    <row r="4015" spans="6:11" x14ac:dyDescent="0.3">
      <c r="F4015" s="29"/>
      <c r="G4015" s="29"/>
      <c r="H4015" s="29"/>
      <c r="I4015" s="29"/>
      <c r="J4015" s="29"/>
      <c r="K4015" s="29"/>
    </row>
    <row r="4016" spans="6:11" x14ac:dyDescent="0.3">
      <c r="F4016" s="29"/>
      <c r="G4016" s="29"/>
      <c r="H4016" s="29"/>
      <c r="I4016" s="29"/>
      <c r="J4016" s="29"/>
      <c r="K4016" s="29"/>
    </row>
    <row r="4017" spans="6:11" x14ac:dyDescent="0.3">
      <c r="F4017" s="29"/>
      <c r="G4017" s="29"/>
      <c r="H4017" s="29"/>
      <c r="I4017" s="29"/>
      <c r="J4017" s="29"/>
      <c r="K4017" s="29"/>
    </row>
    <row r="4018" spans="6:11" x14ac:dyDescent="0.3">
      <c r="F4018" s="29"/>
      <c r="G4018" s="29"/>
      <c r="H4018" s="29"/>
      <c r="I4018" s="29"/>
      <c r="J4018" s="29"/>
      <c r="K4018" s="29"/>
    </row>
    <row r="4019" spans="6:11" x14ac:dyDescent="0.3">
      <c r="F4019" s="29"/>
      <c r="G4019" s="29"/>
      <c r="H4019" s="29"/>
      <c r="I4019" s="29"/>
      <c r="J4019" s="29"/>
      <c r="K4019" s="29"/>
    </row>
    <row r="4020" spans="6:11" x14ac:dyDescent="0.3">
      <c r="F4020" s="29"/>
      <c r="G4020" s="29"/>
      <c r="H4020" s="29"/>
      <c r="I4020" s="29"/>
      <c r="J4020" s="29"/>
      <c r="K4020" s="29"/>
    </row>
    <row r="4021" spans="6:11" x14ac:dyDescent="0.3">
      <c r="F4021" s="29"/>
      <c r="G4021" s="29"/>
      <c r="H4021" s="29"/>
      <c r="I4021" s="29"/>
      <c r="J4021" s="29"/>
      <c r="K4021" s="29"/>
    </row>
    <row r="4022" spans="6:11" x14ac:dyDescent="0.3">
      <c r="F4022" s="29"/>
      <c r="G4022" s="29"/>
      <c r="H4022" s="29"/>
      <c r="I4022" s="29"/>
      <c r="J4022" s="29"/>
      <c r="K4022" s="29"/>
    </row>
    <row r="4023" spans="6:11" x14ac:dyDescent="0.3">
      <c r="F4023" s="29"/>
      <c r="G4023" s="29"/>
      <c r="H4023" s="29"/>
      <c r="I4023" s="29"/>
      <c r="J4023" s="29"/>
      <c r="K4023" s="29"/>
    </row>
    <row r="4024" spans="6:11" x14ac:dyDescent="0.3">
      <c r="F4024" s="29"/>
      <c r="G4024" s="29"/>
      <c r="H4024" s="29"/>
      <c r="I4024" s="29"/>
      <c r="J4024" s="29"/>
      <c r="K4024" s="29"/>
    </row>
    <row r="4025" spans="6:11" x14ac:dyDescent="0.3">
      <c r="F4025" s="29"/>
      <c r="G4025" s="29"/>
      <c r="H4025" s="29"/>
      <c r="I4025" s="29"/>
      <c r="J4025" s="29"/>
      <c r="K4025" s="29"/>
    </row>
    <row r="4026" spans="6:11" x14ac:dyDescent="0.3">
      <c r="F4026" s="29"/>
      <c r="G4026" s="29"/>
      <c r="H4026" s="29"/>
      <c r="I4026" s="29"/>
      <c r="J4026" s="29"/>
      <c r="K4026" s="29"/>
    </row>
    <row r="4027" spans="6:11" x14ac:dyDescent="0.3">
      <c r="F4027" s="29"/>
      <c r="G4027" s="29"/>
      <c r="H4027" s="29"/>
      <c r="I4027" s="29"/>
      <c r="J4027" s="29"/>
      <c r="K4027" s="29"/>
    </row>
    <row r="4028" spans="6:11" x14ac:dyDescent="0.3">
      <c r="F4028" s="29"/>
      <c r="G4028" s="29"/>
      <c r="H4028" s="29"/>
      <c r="I4028" s="29"/>
      <c r="J4028" s="29"/>
      <c r="K4028" s="29"/>
    </row>
    <row r="4029" spans="6:11" x14ac:dyDescent="0.3">
      <c r="F4029" s="29"/>
      <c r="G4029" s="29"/>
      <c r="H4029" s="29"/>
      <c r="I4029" s="29"/>
      <c r="J4029" s="29"/>
      <c r="K4029" s="29"/>
    </row>
    <row r="4030" spans="6:11" x14ac:dyDescent="0.3">
      <c r="F4030" s="29"/>
      <c r="G4030" s="29"/>
      <c r="H4030" s="29"/>
      <c r="I4030" s="29"/>
      <c r="J4030" s="29"/>
      <c r="K4030" s="29"/>
    </row>
    <row r="4031" spans="6:11" x14ac:dyDescent="0.3">
      <c r="F4031" s="29"/>
      <c r="G4031" s="29"/>
      <c r="H4031" s="29"/>
      <c r="I4031" s="29"/>
      <c r="J4031" s="29"/>
      <c r="K4031" s="29"/>
    </row>
    <row r="4032" spans="6:11" x14ac:dyDescent="0.3">
      <c r="F4032" s="29"/>
      <c r="G4032" s="29"/>
      <c r="H4032" s="29"/>
      <c r="I4032" s="29"/>
      <c r="J4032" s="29"/>
      <c r="K4032" s="29"/>
    </row>
    <row r="4033" spans="6:11" x14ac:dyDescent="0.3">
      <c r="F4033" s="29"/>
      <c r="G4033" s="29"/>
      <c r="H4033" s="29"/>
      <c r="I4033" s="29"/>
      <c r="J4033" s="29"/>
      <c r="K4033" s="29"/>
    </row>
    <row r="4034" spans="6:11" x14ac:dyDescent="0.3">
      <c r="F4034" s="29"/>
      <c r="G4034" s="29"/>
      <c r="H4034" s="29"/>
      <c r="I4034" s="29"/>
      <c r="J4034" s="29"/>
      <c r="K4034" s="29"/>
    </row>
    <row r="4035" spans="6:11" x14ac:dyDescent="0.3">
      <c r="F4035" s="29"/>
      <c r="G4035" s="29"/>
      <c r="H4035" s="29"/>
      <c r="I4035" s="29"/>
      <c r="J4035" s="29"/>
      <c r="K4035" s="29"/>
    </row>
    <row r="4036" spans="6:11" x14ac:dyDescent="0.3">
      <c r="F4036" s="29"/>
      <c r="G4036" s="29"/>
      <c r="H4036" s="29"/>
      <c r="I4036" s="29"/>
      <c r="J4036" s="29"/>
      <c r="K4036" s="29"/>
    </row>
    <row r="4037" spans="6:11" x14ac:dyDescent="0.3">
      <c r="F4037" s="29"/>
      <c r="G4037" s="29"/>
      <c r="H4037" s="29"/>
      <c r="I4037" s="29"/>
      <c r="J4037" s="29"/>
      <c r="K4037" s="29"/>
    </row>
    <row r="4038" spans="6:11" x14ac:dyDescent="0.3">
      <c r="F4038" s="29"/>
      <c r="G4038" s="29"/>
      <c r="H4038" s="29"/>
      <c r="I4038" s="29"/>
      <c r="J4038" s="29"/>
      <c r="K4038" s="29"/>
    </row>
    <row r="4039" spans="6:11" x14ac:dyDescent="0.3">
      <c r="F4039" s="29"/>
      <c r="G4039" s="29"/>
      <c r="H4039" s="29"/>
      <c r="I4039" s="29"/>
      <c r="J4039" s="29"/>
      <c r="K4039" s="29"/>
    </row>
    <row r="4040" spans="6:11" x14ac:dyDescent="0.3">
      <c r="F4040" s="29"/>
      <c r="G4040" s="29"/>
      <c r="H4040" s="29"/>
      <c r="I4040" s="29"/>
      <c r="J4040" s="29"/>
      <c r="K4040" s="29"/>
    </row>
    <row r="4041" spans="6:11" x14ac:dyDescent="0.3">
      <c r="F4041" s="29"/>
      <c r="G4041" s="29"/>
      <c r="H4041" s="29"/>
      <c r="I4041" s="29"/>
      <c r="J4041" s="29"/>
      <c r="K4041" s="29"/>
    </row>
    <row r="4042" spans="6:11" x14ac:dyDescent="0.3">
      <c r="F4042" s="29"/>
      <c r="G4042" s="29"/>
      <c r="H4042" s="29"/>
      <c r="I4042" s="29"/>
      <c r="J4042" s="29"/>
      <c r="K4042" s="29"/>
    </row>
    <row r="4043" spans="6:11" x14ac:dyDescent="0.3">
      <c r="F4043" s="29"/>
      <c r="G4043" s="29"/>
      <c r="H4043" s="29"/>
      <c r="I4043" s="29"/>
      <c r="J4043" s="29"/>
      <c r="K4043" s="29"/>
    </row>
    <row r="4044" spans="6:11" x14ac:dyDescent="0.3">
      <c r="F4044" s="29"/>
      <c r="G4044" s="29"/>
      <c r="H4044" s="29"/>
      <c r="I4044" s="29"/>
      <c r="J4044" s="29"/>
      <c r="K4044" s="29"/>
    </row>
    <row r="4045" spans="6:11" x14ac:dyDescent="0.3">
      <c r="F4045" s="29"/>
      <c r="G4045" s="29"/>
      <c r="H4045" s="29"/>
      <c r="I4045" s="29"/>
      <c r="J4045" s="29"/>
      <c r="K4045" s="29"/>
    </row>
    <row r="4046" spans="6:11" x14ac:dyDescent="0.3">
      <c r="F4046" s="29"/>
      <c r="G4046" s="29"/>
      <c r="H4046" s="29"/>
      <c r="I4046" s="29"/>
      <c r="J4046" s="29"/>
      <c r="K4046" s="29"/>
    </row>
    <row r="4047" spans="6:11" x14ac:dyDescent="0.3">
      <c r="F4047" s="29"/>
      <c r="G4047" s="29"/>
      <c r="H4047" s="29"/>
      <c r="I4047" s="29"/>
      <c r="J4047" s="29"/>
      <c r="K4047" s="29"/>
    </row>
    <row r="4048" spans="6:11" x14ac:dyDescent="0.3">
      <c r="F4048" s="29"/>
      <c r="G4048" s="29"/>
      <c r="H4048" s="29"/>
      <c r="I4048" s="29"/>
      <c r="J4048" s="29"/>
      <c r="K4048" s="29"/>
    </row>
    <row r="4049" spans="6:11" x14ac:dyDescent="0.3">
      <c r="F4049" s="29"/>
      <c r="G4049" s="29"/>
      <c r="H4049" s="29"/>
      <c r="I4049" s="29"/>
      <c r="J4049" s="29"/>
      <c r="K4049" s="29"/>
    </row>
    <row r="4050" spans="6:11" x14ac:dyDescent="0.3">
      <c r="F4050" s="29"/>
      <c r="G4050" s="29"/>
      <c r="H4050" s="29"/>
      <c r="I4050" s="29"/>
      <c r="J4050" s="29"/>
      <c r="K4050" s="29"/>
    </row>
    <row r="4051" spans="6:11" x14ac:dyDescent="0.3">
      <c r="F4051" s="29"/>
      <c r="G4051" s="29"/>
      <c r="H4051" s="29"/>
      <c r="I4051" s="29"/>
      <c r="J4051" s="29"/>
      <c r="K4051" s="29"/>
    </row>
    <row r="4052" spans="6:11" x14ac:dyDescent="0.3">
      <c r="F4052" s="29"/>
      <c r="G4052" s="29"/>
      <c r="H4052" s="29"/>
      <c r="I4052" s="29"/>
      <c r="J4052" s="29"/>
      <c r="K4052" s="29"/>
    </row>
    <row r="4053" spans="6:11" x14ac:dyDescent="0.3">
      <c r="F4053" s="29"/>
      <c r="G4053" s="29"/>
      <c r="H4053" s="29"/>
      <c r="I4053" s="29"/>
      <c r="J4053" s="29"/>
      <c r="K4053" s="29"/>
    </row>
    <row r="4054" spans="6:11" x14ac:dyDescent="0.3">
      <c r="F4054" s="29"/>
      <c r="G4054" s="29"/>
      <c r="H4054" s="29"/>
      <c r="I4054" s="29"/>
      <c r="J4054" s="29"/>
      <c r="K4054" s="29"/>
    </row>
    <row r="4055" spans="6:11" x14ac:dyDescent="0.3">
      <c r="F4055" s="29"/>
      <c r="G4055" s="29"/>
      <c r="H4055" s="29"/>
      <c r="I4055" s="29"/>
      <c r="J4055" s="29"/>
      <c r="K4055" s="29"/>
    </row>
    <row r="4056" spans="6:11" x14ac:dyDescent="0.3">
      <c r="F4056" s="29"/>
      <c r="G4056" s="29"/>
      <c r="H4056" s="29"/>
      <c r="I4056" s="29"/>
      <c r="J4056" s="29"/>
      <c r="K4056" s="29"/>
    </row>
    <row r="4057" spans="6:11" x14ac:dyDescent="0.3">
      <c r="F4057" s="29"/>
      <c r="G4057" s="29"/>
      <c r="H4057" s="29"/>
      <c r="I4057" s="29"/>
      <c r="J4057" s="29"/>
      <c r="K4057" s="29"/>
    </row>
    <row r="4058" spans="6:11" x14ac:dyDescent="0.3">
      <c r="F4058" s="29"/>
      <c r="G4058" s="29"/>
      <c r="H4058" s="29"/>
      <c r="I4058" s="29"/>
      <c r="J4058" s="29"/>
      <c r="K4058" s="29"/>
    </row>
    <row r="4059" spans="6:11" x14ac:dyDescent="0.3">
      <c r="F4059" s="29"/>
      <c r="G4059" s="29"/>
      <c r="H4059" s="29"/>
      <c r="I4059" s="29"/>
      <c r="J4059" s="29"/>
      <c r="K4059" s="29"/>
    </row>
    <row r="4060" spans="6:11" x14ac:dyDescent="0.3">
      <c r="F4060" s="29"/>
      <c r="G4060" s="29"/>
      <c r="H4060" s="29"/>
      <c r="I4060" s="29"/>
      <c r="J4060" s="29"/>
      <c r="K4060" s="29"/>
    </row>
    <row r="4061" spans="6:11" x14ac:dyDescent="0.3">
      <c r="F4061" s="29"/>
      <c r="G4061" s="29"/>
      <c r="H4061" s="29"/>
      <c r="I4061" s="29"/>
      <c r="J4061" s="29"/>
      <c r="K4061" s="29"/>
    </row>
    <row r="4062" spans="6:11" x14ac:dyDescent="0.3">
      <c r="F4062" s="29"/>
      <c r="G4062" s="29"/>
      <c r="H4062" s="29"/>
      <c r="I4062" s="29"/>
      <c r="J4062" s="29"/>
      <c r="K4062" s="29"/>
    </row>
    <row r="4063" spans="6:11" x14ac:dyDescent="0.3">
      <c r="F4063" s="29"/>
      <c r="G4063" s="29"/>
      <c r="H4063" s="29"/>
      <c r="I4063" s="29"/>
      <c r="J4063" s="29"/>
      <c r="K4063" s="29"/>
    </row>
    <row r="4064" spans="6:11" x14ac:dyDescent="0.3">
      <c r="F4064" s="29"/>
      <c r="G4064" s="29"/>
      <c r="H4064" s="29"/>
      <c r="I4064" s="29"/>
      <c r="J4064" s="29"/>
      <c r="K4064" s="29"/>
    </row>
    <row r="4065" spans="6:11" x14ac:dyDescent="0.3">
      <c r="F4065" s="29"/>
      <c r="G4065" s="29"/>
      <c r="H4065" s="29"/>
      <c r="I4065" s="29"/>
      <c r="J4065" s="29"/>
      <c r="K4065" s="29"/>
    </row>
    <row r="4066" spans="6:11" x14ac:dyDescent="0.3">
      <c r="F4066" s="29"/>
      <c r="G4066" s="29"/>
      <c r="H4066" s="29"/>
      <c r="I4066" s="29"/>
      <c r="J4066" s="29"/>
      <c r="K4066" s="29"/>
    </row>
    <row r="4067" spans="6:11" x14ac:dyDescent="0.3">
      <c r="F4067" s="29"/>
      <c r="G4067" s="29"/>
      <c r="H4067" s="29"/>
      <c r="I4067" s="29"/>
      <c r="J4067" s="29"/>
      <c r="K4067" s="29"/>
    </row>
    <row r="4068" spans="6:11" x14ac:dyDescent="0.3">
      <c r="F4068" s="29"/>
      <c r="G4068" s="29"/>
      <c r="H4068" s="29"/>
      <c r="I4068" s="29"/>
      <c r="J4068" s="29"/>
      <c r="K4068" s="29"/>
    </row>
    <row r="4069" spans="6:11" x14ac:dyDescent="0.3">
      <c r="F4069" s="29"/>
      <c r="G4069" s="29"/>
      <c r="H4069" s="29"/>
      <c r="I4069" s="29"/>
      <c r="J4069" s="29"/>
      <c r="K4069" s="29"/>
    </row>
    <row r="4070" spans="6:11" x14ac:dyDescent="0.3">
      <c r="F4070" s="29"/>
      <c r="G4070" s="29"/>
      <c r="H4070" s="29"/>
      <c r="I4070" s="29"/>
      <c r="J4070" s="29"/>
      <c r="K4070" s="29"/>
    </row>
    <row r="4071" spans="6:11" x14ac:dyDescent="0.3">
      <c r="F4071" s="29"/>
      <c r="G4071" s="29"/>
      <c r="H4071" s="29"/>
      <c r="I4071" s="29"/>
      <c r="J4071" s="29"/>
      <c r="K4071" s="29"/>
    </row>
    <row r="4072" spans="6:11" x14ac:dyDescent="0.3">
      <c r="F4072" s="29"/>
      <c r="G4072" s="29"/>
      <c r="H4072" s="29"/>
      <c r="I4072" s="29"/>
      <c r="J4072" s="29"/>
      <c r="K4072" s="29"/>
    </row>
    <row r="4073" spans="6:11" x14ac:dyDescent="0.3">
      <c r="F4073" s="29"/>
      <c r="G4073" s="29"/>
      <c r="H4073" s="29"/>
      <c r="I4073" s="29"/>
      <c r="J4073" s="29"/>
      <c r="K4073" s="29"/>
    </row>
    <row r="4074" spans="6:11" x14ac:dyDescent="0.3">
      <c r="F4074" s="29"/>
      <c r="G4074" s="29"/>
      <c r="H4074" s="29"/>
      <c r="I4074" s="29"/>
      <c r="J4074" s="29"/>
      <c r="K4074" s="29"/>
    </row>
    <row r="4075" spans="6:11" x14ac:dyDescent="0.3">
      <c r="F4075" s="29"/>
      <c r="G4075" s="29"/>
      <c r="H4075" s="29"/>
      <c r="I4075" s="29"/>
      <c r="J4075" s="29"/>
      <c r="K4075" s="29"/>
    </row>
    <row r="4076" spans="6:11" x14ac:dyDescent="0.3">
      <c r="F4076" s="29"/>
      <c r="G4076" s="29"/>
      <c r="H4076" s="29"/>
      <c r="I4076" s="29"/>
      <c r="J4076" s="29"/>
      <c r="K4076" s="29"/>
    </row>
    <row r="4077" spans="6:11" x14ac:dyDescent="0.3">
      <c r="F4077" s="29"/>
      <c r="G4077" s="29"/>
      <c r="H4077" s="29"/>
      <c r="I4077" s="29"/>
      <c r="J4077" s="29"/>
      <c r="K4077" s="29"/>
    </row>
    <row r="4078" spans="6:11" x14ac:dyDescent="0.3">
      <c r="F4078" s="29"/>
      <c r="G4078" s="29"/>
      <c r="H4078" s="29"/>
      <c r="I4078" s="29"/>
      <c r="J4078" s="29"/>
      <c r="K4078" s="29"/>
    </row>
    <row r="4079" spans="6:11" x14ac:dyDescent="0.3">
      <c r="F4079" s="29"/>
      <c r="G4079" s="29"/>
      <c r="H4079" s="29"/>
      <c r="I4079" s="29"/>
      <c r="J4079" s="29"/>
      <c r="K4079" s="29"/>
    </row>
    <row r="4080" spans="6:11" x14ac:dyDescent="0.3">
      <c r="F4080" s="29"/>
      <c r="G4080" s="29"/>
      <c r="H4080" s="29"/>
      <c r="I4080" s="29"/>
      <c r="J4080" s="29"/>
      <c r="K4080" s="29"/>
    </row>
    <row r="4081" spans="6:11" x14ac:dyDescent="0.3">
      <c r="F4081" s="29"/>
      <c r="G4081" s="29"/>
      <c r="H4081" s="29"/>
      <c r="I4081" s="29"/>
      <c r="J4081" s="29"/>
      <c r="K4081" s="29"/>
    </row>
    <row r="4082" spans="6:11" x14ac:dyDescent="0.3">
      <c r="F4082" s="29"/>
      <c r="G4082" s="29"/>
      <c r="H4082" s="29"/>
      <c r="I4082" s="29"/>
      <c r="J4082" s="29"/>
      <c r="K4082" s="29"/>
    </row>
    <row r="4083" spans="6:11" x14ac:dyDescent="0.3">
      <c r="F4083" s="29"/>
      <c r="G4083" s="29"/>
      <c r="H4083" s="29"/>
      <c r="I4083" s="29"/>
      <c r="J4083" s="29"/>
      <c r="K4083" s="29"/>
    </row>
    <row r="4084" spans="6:11" x14ac:dyDescent="0.3">
      <c r="F4084" s="29"/>
      <c r="G4084" s="29"/>
      <c r="H4084" s="29"/>
      <c r="I4084" s="29"/>
      <c r="J4084" s="29"/>
      <c r="K4084" s="29"/>
    </row>
    <row r="4085" spans="6:11" x14ac:dyDescent="0.3">
      <c r="F4085" s="29"/>
      <c r="G4085" s="29"/>
      <c r="H4085" s="29"/>
      <c r="I4085" s="29"/>
      <c r="J4085" s="29"/>
      <c r="K4085" s="29"/>
    </row>
    <row r="4086" spans="6:11" x14ac:dyDescent="0.3">
      <c r="F4086" s="29"/>
      <c r="G4086" s="29"/>
      <c r="H4086" s="29"/>
      <c r="I4086" s="29"/>
      <c r="J4086" s="29"/>
      <c r="K4086" s="29"/>
    </row>
    <row r="4087" spans="6:11" x14ac:dyDescent="0.3">
      <c r="F4087" s="29"/>
      <c r="G4087" s="29"/>
      <c r="H4087" s="29"/>
      <c r="I4087" s="29"/>
      <c r="J4087" s="29"/>
      <c r="K4087" s="29"/>
    </row>
    <row r="4088" spans="6:11" x14ac:dyDescent="0.3">
      <c r="F4088" s="29"/>
      <c r="G4088" s="29"/>
      <c r="H4088" s="29"/>
      <c r="I4088" s="29"/>
      <c r="J4088" s="29"/>
      <c r="K4088" s="29"/>
    </row>
    <row r="4089" spans="6:11" x14ac:dyDescent="0.3">
      <c r="F4089" s="29"/>
      <c r="G4089" s="29"/>
      <c r="H4089" s="29"/>
      <c r="I4089" s="29"/>
      <c r="J4089" s="29"/>
      <c r="K4089" s="29"/>
    </row>
    <row r="4090" spans="6:11" x14ac:dyDescent="0.3">
      <c r="F4090" s="29"/>
      <c r="G4090" s="29"/>
      <c r="H4090" s="29"/>
      <c r="I4090" s="29"/>
      <c r="J4090" s="29"/>
      <c r="K4090" s="29"/>
    </row>
    <row r="4091" spans="6:11" x14ac:dyDescent="0.3">
      <c r="F4091" s="29"/>
      <c r="G4091" s="29"/>
      <c r="H4091" s="29"/>
      <c r="I4091" s="29"/>
      <c r="J4091" s="29"/>
      <c r="K4091" s="29"/>
    </row>
    <row r="4092" spans="6:11" x14ac:dyDescent="0.3">
      <c r="F4092" s="29"/>
      <c r="G4092" s="29"/>
      <c r="H4092" s="29"/>
      <c r="I4092" s="29"/>
      <c r="J4092" s="29"/>
      <c r="K4092" s="29"/>
    </row>
    <row r="4093" spans="6:11" x14ac:dyDescent="0.3">
      <c r="F4093" s="29"/>
      <c r="G4093" s="29"/>
      <c r="H4093" s="29"/>
      <c r="I4093" s="29"/>
      <c r="J4093" s="29"/>
      <c r="K4093" s="29"/>
    </row>
    <row r="4094" spans="6:11" x14ac:dyDescent="0.3">
      <c r="F4094" s="29"/>
      <c r="G4094" s="29"/>
      <c r="H4094" s="29"/>
      <c r="I4094" s="29"/>
      <c r="J4094" s="29"/>
      <c r="K4094" s="29"/>
    </row>
    <row r="4095" spans="6:11" x14ac:dyDescent="0.3">
      <c r="F4095" s="29"/>
      <c r="G4095" s="29"/>
      <c r="H4095" s="29"/>
      <c r="I4095" s="29"/>
      <c r="J4095" s="29"/>
      <c r="K4095" s="29"/>
    </row>
    <row r="4096" spans="6:11" x14ac:dyDescent="0.3">
      <c r="F4096" s="29"/>
      <c r="G4096" s="29"/>
      <c r="H4096" s="29"/>
      <c r="I4096" s="29"/>
      <c r="J4096" s="29"/>
      <c r="K4096" s="29"/>
    </row>
    <row r="4097" spans="6:11" x14ac:dyDescent="0.3">
      <c r="F4097" s="29"/>
      <c r="G4097" s="29"/>
      <c r="H4097" s="29"/>
      <c r="I4097" s="29"/>
      <c r="J4097" s="29"/>
      <c r="K4097" s="29"/>
    </row>
    <row r="4098" spans="6:11" x14ac:dyDescent="0.3">
      <c r="F4098" s="29"/>
      <c r="G4098" s="29"/>
      <c r="H4098" s="29"/>
      <c r="I4098" s="29"/>
      <c r="J4098" s="29"/>
      <c r="K4098" s="29"/>
    </row>
    <row r="4099" spans="6:11" x14ac:dyDescent="0.3">
      <c r="F4099" s="29"/>
      <c r="G4099" s="29"/>
      <c r="H4099" s="29"/>
      <c r="I4099" s="29"/>
      <c r="J4099" s="29"/>
      <c r="K4099" s="29"/>
    </row>
    <row r="4100" spans="6:11" x14ac:dyDescent="0.3">
      <c r="F4100" s="29"/>
      <c r="G4100" s="29"/>
      <c r="H4100" s="29"/>
      <c r="I4100" s="29"/>
      <c r="J4100" s="29"/>
      <c r="K4100" s="29"/>
    </row>
    <row r="4101" spans="6:11" x14ac:dyDescent="0.3">
      <c r="F4101" s="29"/>
      <c r="G4101" s="29"/>
      <c r="H4101" s="29"/>
      <c r="I4101" s="29"/>
      <c r="J4101" s="29"/>
      <c r="K4101" s="29"/>
    </row>
    <row r="4102" spans="6:11" x14ac:dyDescent="0.3">
      <c r="F4102" s="29"/>
      <c r="G4102" s="29"/>
      <c r="H4102" s="29"/>
      <c r="I4102" s="29"/>
      <c r="J4102" s="29"/>
      <c r="K4102" s="29"/>
    </row>
    <row r="4103" spans="6:11" x14ac:dyDescent="0.3">
      <c r="F4103" s="29"/>
      <c r="G4103" s="29"/>
      <c r="H4103" s="29"/>
      <c r="I4103" s="29"/>
      <c r="J4103" s="29"/>
      <c r="K4103" s="29"/>
    </row>
    <row r="4104" spans="6:11" x14ac:dyDescent="0.3">
      <c r="F4104" s="29"/>
      <c r="G4104" s="29"/>
      <c r="H4104" s="29"/>
      <c r="I4104" s="29"/>
      <c r="J4104" s="29"/>
      <c r="K4104" s="29"/>
    </row>
    <row r="4105" spans="6:11" x14ac:dyDescent="0.3">
      <c r="F4105" s="29"/>
      <c r="G4105" s="29"/>
      <c r="H4105" s="29"/>
      <c r="I4105" s="29"/>
      <c r="J4105" s="29"/>
      <c r="K4105" s="29"/>
    </row>
    <row r="4106" spans="6:11" x14ac:dyDescent="0.3">
      <c r="F4106" s="29"/>
      <c r="G4106" s="29"/>
      <c r="H4106" s="29"/>
      <c r="I4106" s="29"/>
      <c r="J4106" s="29"/>
      <c r="K4106" s="29"/>
    </row>
    <row r="4107" spans="6:11" x14ac:dyDescent="0.3">
      <c r="F4107" s="29"/>
      <c r="G4107" s="29"/>
      <c r="H4107" s="29"/>
      <c r="I4107" s="29"/>
      <c r="J4107" s="29"/>
      <c r="K4107" s="29"/>
    </row>
    <row r="4108" spans="6:11" x14ac:dyDescent="0.3">
      <c r="F4108" s="29"/>
      <c r="G4108" s="29"/>
      <c r="H4108" s="29"/>
      <c r="I4108" s="29"/>
      <c r="J4108" s="29"/>
      <c r="K4108" s="29"/>
    </row>
    <row r="4109" spans="6:11" x14ac:dyDescent="0.3">
      <c r="F4109" s="29"/>
      <c r="G4109" s="29"/>
      <c r="H4109" s="29"/>
      <c r="I4109" s="29"/>
      <c r="J4109" s="29"/>
      <c r="K4109" s="29"/>
    </row>
    <row r="4110" spans="6:11" x14ac:dyDescent="0.3">
      <c r="F4110" s="29"/>
      <c r="G4110" s="29"/>
      <c r="H4110" s="29"/>
      <c r="I4110" s="29"/>
      <c r="J4110" s="29"/>
      <c r="K4110" s="29"/>
    </row>
    <row r="4111" spans="6:11" x14ac:dyDescent="0.3">
      <c r="F4111" s="29"/>
      <c r="G4111" s="29"/>
      <c r="H4111" s="29"/>
      <c r="I4111" s="29"/>
      <c r="J4111" s="29"/>
      <c r="K4111" s="29"/>
    </row>
    <row r="4112" spans="6:11" x14ac:dyDescent="0.3">
      <c r="F4112" s="29"/>
      <c r="G4112" s="29"/>
      <c r="H4112" s="29"/>
      <c r="I4112" s="29"/>
      <c r="J4112" s="29"/>
      <c r="K4112" s="29"/>
    </row>
    <row r="4113" spans="6:11" x14ac:dyDescent="0.3">
      <c r="F4113" s="29"/>
      <c r="G4113" s="29"/>
      <c r="H4113" s="29"/>
      <c r="I4113" s="29"/>
      <c r="J4113" s="29"/>
      <c r="K4113" s="29"/>
    </row>
    <row r="4114" spans="6:11" x14ac:dyDescent="0.3">
      <c r="F4114" s="29"/>
      <c r="G4114" s="29"/>
      <c r="H4114" s="29"/>
      <c r="I4114" s="29"/>
      <c r="J4114" s="29"/>
      <c r="K4114" s="29"/>
    </row>
    <row r="4115" spans="6:11" x14ac:dyDescent="0.3">
      <c r="F4115" s="29"/>
      <c r="G4115" s="29"/>
      <c r="H4115" s="29"/>
      <c r="I4115" s="29"/>
      <c r="J4115" s="29"/>
      <c r="K4115" s="29"/>
    </row>
    <row r="4116" spans="6:11" x14ac:dyDescent="0.3">
      <c r="F4116" s="29"/>
      <c r="G4116" s="29"/>
      <c r="H4116" s="29"/>
      <c r="I4116" s="29"/>
      <c r="J4116" s="29"/>
      <c r="K4116" s="29"/>
    </row>
    <row r="4117" spans="6:11" x14ac:dyDescent="0.3">
      <c r="F4117" s="29"/>
      <c r="G4117" s="29"/>
      <c r="H4117" s="29"/>
      <c r="I4117" s="29"/>
      <c r="J4117" s="29"/>
      <c r="K4117" s="29"/>
    </row>
    <row r="4118" spans="6:11" x14ac:dyDescent="0.3">
      <c r="F4118" s="29"/>
      <c r="G4118" s="29"/>
      <c r="H4118" s="29"/>
      <c r="I4118" s="29"/>
      <c r="J4118" s="29"/>
      <c r="K4118" s="29"/>
    </row>
    <row r="4119" spans="6:11" x14ac:dyDescent="0.3">
      <c r="F4119" s="29"/>
      <c r="G4119" s="29"/>
      <c r="H4119" s="29"/>
      <c r="I4119" s="29"/>
      <c r="J4119" s="29"/>
      <c r="K4119" s="29"/>
    </row>
    <row r="4120" spans="6:11" x14ac:dyDescent="0.3">
      <c r="F4120" s="29"/>
      <c r="G4120" s="29"/>
      <c r="H4120" s="29"/>
      <c r="I4120" s="29"/>
      <c r="J4120" s="29"/>
      <c r="K4120" s="29"/>
    </row>
    <row r="4121" spans="6:11" x14ac:dyDescent="0.3">
      <c r="F4121" s="29"/>
      <c r="G4121" s="29"/>
      <c r="H4121" s="29"/>
      <c r="I4121" s="29"/>
      <c r="J4121" s="29"/>
      <c r="K4121" s="29"/>
    </row>
    <row r="4122" spans="6:11" x14ac:dyDescent="0.3">
      <c r="F4122" s="29"/>
      <c r="G4122" s="29"/>
      <c r="H4122" s="29"/>
      <c r="I4122" s="29"/>
      <c r="J4122" s="29"/>
      <c r="K4122" s="29"/>
    </row>
    <row r="4123" spans="6:11" x14ac:dyDescent="0.3">
      <c r="F4123" s="29"/>
      <c r="G4123" s="29"/>
      <c r="H4123" s="29"/>
      <c r="I4123" s="29"/>
      <c r="J4123" s="29"/>
      <c r="K4123" s="29"/>
    </row>
    <row r="4124" spans="6:11" x14ac:dyDescent="0.3">
      <c r="F4124" s="29"/>
      <c r="G4124" s="29"/>
      <c r="H4124" s="29"/>
      <c r="I4124" s="29"/>
      <c r="J4124" s="29"/>
      <c r="K4124" s="29"/>
    </row>
    <row r="4125" spans="6:11" x14ac:dyDescent="0.3">
      <c r="F4125" s="29"/>
      <c r="G4125" s="29"/>
      <c r="H4125" s="29"/>
      <c r="I4125" s="29"/>
      <c r="J4125" s="29"/>
      <c r="K4125" s="29"/>
    </row>
    <row r="4126" spans="6:11" x14ac:dyDescent="0.3">
      <c r="F4126" s="29"/>
      <c r="G4126" s="29"/>
      <c r="H4126" s="29"/>
      <c r="I4126" s="29"/>
      <c r="J4126" s="29"/>
      <c r="K4126" s="29"/>
    </row>
    <row r="4127" spans="6:11" x14ac:dyDescent="0.3">
      <c r="F4127" s="29"/>
      <c r="G4127" s="29"/>
      <c r="H4127" s="29"/>
      <c r="I4127" s="29"/>
      <c r="J4127" s="29"/>
      <c r="K4127" s="29"/>
    </row>
    <row r="4128" spans="6:11" x14ac:dyDescent="0.3">
      <c r="F4128" s="29"/>
      <c r="G4128" s="29"/>
      <c r="H4128" s="29"/>
      <c r="I4128" s="29"/>
      <c r="J4128" s="29"/>
      <c r="K4128" s="29"/>
    </row>
    <row r="4129" spans="6:11" x14ac:dyDescent="0.3">
      <c r="F4129" s="29"/>
      <c r="G4129" s="29"/>
      <c r="H4129" s="29"/>
      <c r="I4129" s="29"/>
      <c r="J4129" s="29"/>
      <c r="K4129" s="29"/>
    </row>
    <row r="4130" spans="6:11" x14ac:dyDescent="0.3">
      <c r="F4130" s="29"/>
      <c r="G4130" s="29"/>
      <c r="H4130" s="29"/>
      <c r="I4130" s="29"/>
      <c r="J4130" s="29"/>
      <c r="K4130" s="29"/>
    </row>
    <row r="4131" spans="6:11" x14ac:dyDescent="0.3">
      <c r="F4131" s="29"/>
      <c r="G4131" s="29"/>
      <c r="H4131" s="29"/>
      <c r="I4131" s="29"/>
      <c r="J4131" s="29"/>
      <c r="K4131" s="29"/>
    </row>
    <row r="4132" spans="6:11" x14ac:dyDescent="0.3">
      <c r="F4132" s="29"/>
      <c r="G4132" s="29"/>
      <c r="H4132" s="29"/>
      <c r="I4132" s="29"/>
      <c r="J4132" s="29"/>
      <c r="K4132" s="29"/>
    </row>
    <row r="4133" spans="6:11" x14ac:dyDescent="0.3">
      <c r="F4133" s="29"/>
      <c r="G4133" s="29"/>
      <c r="H4133" s="29"/>
      <c r="I4133" s="29"/>
      <c r="J4133" s="29"/>
      <c r="K4133" s="29"/>
    </row>
    <row r="4134" spans="6:11" x14ac:dyDescent="0.3">
      <c r="F4134" s="29"/>
      <c r="G4134" s="29"/>
      <c r="H4134" s="29"/>
      <c r="I4134" s="29"/>
      <c r="J4134" s="29"/>
      <c r="K4134" s="29"/>
    </row>
    <row r="4135" spans="6:11" x14ac:dyDescent="0.3">
      <c r="F4135" s="29"/>
      <c r="G4135" s="29"/>
      <c r="H4135" s="29"/>
      <c r="I4135" s="29"/>
      <c r="J4135" s="29"/>
      <c r="K4135" s="29"/>
    </row>
    <row r="4136" spans="6:11" x14ac:dyDescent="0.3">
      <c r="F4136" s="29"/>
      <c r="G4136" s="29"/>
      <c r="H4136" s="29"/>
      <c r="I4136" s="29"/>
      <c r="J4136" s="29"/>
      <c r="K4136" s="29"/>
    </row>
    <row r="4137" spans="6:11" x14ac:dyDescent="0.3">
      <c r="F4137" s="29"/>
      <c r="G4137" s="29"/>
      <c r="H4137" s="29"/>
      <c r="I4137" s="29"/>
      <c r="J4137" s="29"/>
      <c r="K4137" s="29"/>
    </row>
    <row r="4138" spans="6:11" x14ac:dyDescent="0.3">
      <c r="F4138" s="29"/>
      <c r="G4138" s="29"/>
      <c r="H4138" s="29"/>
      <c r="I4138" s="29"/>
      <c r="J4138" s="29"/>
      <c r="K4138" s="29"/>
    </row>
    <row r="4139" spans="6:11" x14ac:dyDescent="0.3">
      <c r="F4139" s="29"/>
      <c r="G4139" s="29"/>
      <c r="H4139" s="29"/>
      <c r="I4139" s="29"/>
      <c r="J4139" s="29"/>
      <c r="K4139" s="29"/>
    </row>
    <row r="4140" spans="6:11" x14ac:dyDescent="0.3">
      <c r="F4140" s="29"/>
      <c r="G4140" s="29"/>
      <c r="H4140" s="29"/>
      <c r="I4140" s="29"/>
      <c r="J4140" s="29"/>
      <c r="K4140" s="29"/>
    </row>
    <row r="4141" spans="6:11" x14ac:dyDescent="0.3">
      <c r="F4141" s="29"/>
      <c r="G4141" s="29"/>
      <c r="H4141" s="29"/>
      <c r="I4141" s="29"/>
      <c r="J4141" s="29"/>
      <c r="K4141" s="29"/>
    </row>
    <row r="4142" spans="6:11" x14ac:dyDescent="0.3">
      <c r="F4142" s="29"/>
      <c r="G4142" s="29"/>
      <c r="H4142" s="29"/>
      <c r="I4142" s="29"/>
      <c r="J4142" s="29"/>
      <c r="K4142" s="29"/>
    </row>
    <row r="4143" spans="6:11" x14ac:dyDescent="0.3">
      <c r="F4143" s="29"/>
      <c r="G4143" s="29"/>
      <c r="H4143" s="29"/>
      <c r="I4143" s="29"/>
      <c r="J4143" s="29"/>
      <c r="K4143" s="29"/>
    </row>
    <row r="4144" spans="6:11" x14ac:dyDescent="0.3">
      <c r="F4144" s="29"/>
      <c r="G4144" s="29"/>
      <c r="H4144" s="29"/>
      <c r="I4144" s="29"/>
      <c r="J4144" s="29"/>
      <c r="K4144" s="29"/>
    </row>
    <row r="4145" spans="6:11" x14ac:dyDescent="0.3">
      <c r="F4145" s="29"/>
      <c r="G4145" s="29"/>
      <c r="H4145" s="29"/>
      <c r="I4145" s="29"/>
      <c r="J4145" s="29"/>
      <c r="K4145" s="29"/>
    </row>
    <row r="4146" spans="6:11" x14ac:dyDescent="0.3">
      <c r="F4146" s="29"/>
      <c r="G4146" s="29"/>
      <c r="H4146" s="29"/>
      <c r="I4146" s="29"/>
      <c r="J4146" s="29"/>
      <c r="K4146" s="29"/>
    </row>
    <row r="4147" spans="6:11" x14ac:dyDescent="0.3">
      <c r="F4147" s="29"/>
      <c r="G4147" s="29"/>
      <c r="H4147" s="29"/>
      <c r="I4147" s="29"/>
      <c r="J4147" s="29"/>
      <c r="K4147" s="29"/>
    </row>
    <row r="4148" spans="6:11" x14ac:dyDescent="0.3">
      <c r="F4148" s="29"/>
      <c r="G4148" s="29"/>
      <c r="H4148" s="29"/>
      <c r="I4148" s="29"/>
      <c r="J4148" s="29"/>
      <c r="K4148" s="29"/>
    </row>
    <row r="4149" spans="6:11" x14ac:dyDescent="0.3">
      <c r="F4149" s="29"/>
      <c r="G4149" s="29"/>
      <c r="H4149" s="29"/>
      <c r="I4149" s="29"/>
      <c r="J4149" s="29"/>
      <c r="K4149" s="29"/>
    </row>
    <row r="4150" spans="6:11" x14ac:dyDescent="0.3">
      <c r="F4150" s="29"/>
      <c r="G4150" s="29"/>
      <c r="H4150" s="29"/>
      <c r="I4150" s="29"/>
      <c r="J4150" s="29"/>
      <c r="K4150" s="29"/>
    </row>
    <row r="4151" spans="6:11" x14ac:dyDescent="0.3">
      <c r="F4151" s="29"/>
      <c r="G4151" s="29"/>
      <c r="H4151" s="29"/>
      <c r="I4151" s="29"/>
      <c r="J4151" s="29"/>
      <c r="K4151" s="29"/>
    </row>
    <row r="4152" spans="6:11" x14ac:dyDescent="0.3">
      <c r="F4152" s="29"/>
      <c r="G4152" s="29"/>
      <c r="H4152" s="29"/>
      <c r="I4152" s="29"/>
      <c r="J4152" s="29"/>
      <c r="K4152" s="29"/>
    </row>
    <row r="4153" spans="6:11" x14ac:dyDescent="0.3">
      <c r="F4153" s="29"/>
      <c r="G4153" s="29"/>
      <c r="H4153" s="29"/>
      <c r="I4153" s="29"/>
      <c r="J4153" s="29"/>
      <c r="K4153" s="29"/>
    </row>
    <row r="4154" spans="6:11" x14ac:dyDescent="0.3">
      <c r="F4154" s="29"/>
      <c r="G4154" s="29"/>
      <c r="H4154" s="29"/>
      <c r="I4154" s="29"/>
      <c r="J4154" s="29"/>
      <c r="K4154" s="29"/>
    </row>
    <row r="4155" spans="6:11" x14ac:dyDescent="0.3">
      <c r="F4155" s="29"/>
      <c r="G4155" s="29"/>
      <c r="H4155" s="29"/>
      <c r="I4155" s="29"/>
      <c r="J4155" s="29"/>
      <c r="K4155" s="29"/>
    </row>
    <row r="4156" spans="6:11" x14ac:dyDescent="0.3">
      <c r="F4156" s="29"/>
      <c r="G4156" s="29"/>
      <c r="H4156" s="29"/>
      <c r="I4156" s="29"/>
      <c r="J4156" s="29"/>
      <c r="K4156" s="29"/>
    </row>
    <row r="4157" spans="6:11" x14ac:dyDescent="0.3">
      <c r="F4157" s="29"/>
      <c r="G4157" s="29"/>
      <c r="H4157" s="29"/>
      <c r="I4157" s="29"/>
      <c r="J4157" s="29"/>
      <c r="K4157" s="29"/>
    </row>
    <row r="4158" spans="6:11" x14ac:dyDescent="0.3">
      <c r="F4158" s="29"/>
      <c r="G4158" s="29"/>
      <c r="H4158" s="29"/>
      <c r="I4158" s="29"/>
      <c r="J4158" s="29"/>
      <c r="K4158" s="29"/>
    </row>
    <row r="4159" spans="6:11" x14ac:dyDescent="0.3">
      <c r="F4159" s="29"/>
      <c r="G4159" s="29"/>
      <c r="H4159" s="29"/>
      <c r="I4159" s="29"/>
      <c r="J4159" s="29"/>
      <c r="K4159" s="29"/>
    </row>
    <row r="4160" spans="6:11" x14ac:dyDescent="0.3">
      <c r="F4160" s="29"/>
      <c r="G4160" s="29"/>
      <c r="H4160" s="29"/>
      <c r="I4160" s="29"/>
      <c r="J4160" s="29"/>
      <c r="K4160" s="29"/>
    </row>
    <row r="4161" spans="6:11" x14ac:dyDescent="0.3">
      <c r="F4161" s="29"/>
      <c r="G4161" s="29"/>
      <c r="H4161" s="29"/>
      <c r="I4161" s="29"/>
      <c r="J4161" s="29"/>
      <c r="K4161" s="29"/>
    </row>
    <row r="4162" spans="6:11" x14ac:dyDescent="0.3">
      <c r="F4162" s="29"/>
      <c r="G4162" s="29"/>
      <c r="H4162" s="29"/>
      <c r="I4162" s="29"/>
      <c r="J4162" s="29"/>
      <c r="K4162" s="29"/>
    </row>
    <row r="4163" spans="6:11" x14ac:dyDescent="0.3">
      <c r="F4163" s="29"/>
      <c r="G4163" s="29"/>
      <c r="H4163" s="29"/>
      <c r="I4163" s="29"/>
      <c r="J4163" s="29"/>
      <c r="K4163" s="29"/>
    </row>
    <row r="4164" spans="6:11" x14ac:dyDescent="0.3">
      <c r="F4164" s="29"/>
      <c r="G4164" s="29"/>
      <c r="H4164" s="29"/>
      <c r="I4164" s="29"/>
      <c r="J4164" s="29"/>
      <c r="K4164" s="29"/>
    </row>
    <row r="4165" spans="6:11" x14ac:dyDescent="0.3">
      <c r="F4165" s="29"/>
      <c r="G4165" s="29"/>
      <c r="H4165" s="29"/>
      <c r="I4165" s="29"/>
      <c r="J4165" s="29"/>
      <c r="K4165" s="29"/>
    </row>
    <row r="4166" spans="6:11" x14ac:dyDescent="0.3">
      <c r="F4166" s="29"/>
      <c r="G4166" s="29"/>
      <c r="H4166" s="29"/>
      <c r="I4166" s="29"/>
      <c r="J4166" s="29"/>
      <c r="K4166" s="29"/>
    </row>
    <row r="4167" spans="6:11" x14ac:dyDescent="0.3">
      <c r="F4167" s="29"/>
      <c r="G4167" s="29"/>
      <c r="H4167" s="29"/>
      <c r="I4167" s="29"/>
      <c r="J4167" s="29"/>
      <c r="K4167" s="29"/>
    </row>
    <row r="4168" spans="6:11" x14ac:dyDescent="0.3">
      <c r="F4168" s="29"/>
      <c r="G4168" s="29"/>
      <c r="H4168" s="29"/>
      <c r="I4168" s="29"/>
      <c r="J4168" s="29"/>
      <c r="K4168" s="29"/>
    </row>
    <row r="4169" spans="6:11" x14ac:dyDescent="0.3">
      <c r="F4169" s="29"/>
      <c r="G4169" s="29"/>
      <c r="H4169" s="29"/>
      <c r="I4169" s="29"/>
      <c r="J4169" s="29"/>
      <c r="K4169" s="29"/>
    </row>
    <row r="4170" spans="6:11" x14ac:dyDescent="0.3">
      <c r="F4170" s="29"/>
      <c r="G4170" s="29"/>
      <c r="H4170" s="29"/>
      <c r="I4170" s="29"/>
      <c r="J4170" s="29"/>
      <c r="K4170" s="29"/>
    </row>
    <row r="4171" spans="6:11" x14ac:dyDescent="0.3">
      <c r="F4171" s="29"/>
      <c r="G4171" s="29"/>
      <c r="H4171" s="29"/>
      <c r="I4171" s="29"/>
      <c r="J4171" s="29"/>
      <c r="K4171" s="29"/>
    </row>
    <row r="4172" spans="6:11" x14ac:dyDescent="0.3">
      <c r="F4172" s="29"/>
      <c r="G4172" s="29"/>
      <c r="H4172" s="29"/>
      <c r="I4172" s="29"/>
      <c r="J4172" s="29"/>
      <c r="K4172" s="29"/>
    </row>
    <row r="4173" spans="6:11" x14ac:dyDescent="0.3">
      <c r="F4173" s="29"/>
      <c r="G4173" s="29"/>
      <c r="H4173" s="29"/>
      <c r="I4173" s="29"/>
      <c r="J4173" s="29"/>
      <c r="K4173" s="29"/>
    </row>
    <row r="4174" spans="6:11" x14ac:dyDescent="0.3">
      <c r="F4174" s="29"/>
      <c r="G4174" s="29"/>
      <c r="H4174" s="29"/>
      <c r="I4174" s="29"/>
      <c r="J4174" s="29"/>
      <c r="K4174" s="29"/>
    </row>
    <row r="4175" spans="6:11" x14ac:dyDescent="0.3">
      <c r="F4175" s="29"/>
      <c r="G4175" s="29"/>
      <c r="H4175" s="29"/>
      <c r="I4175" s="29"/>
      <c r="J4175" s="29"/>
      <c r="K4175" s="29"/>
    </row>
    <row r="4176" spans="6:11" x14ac:dyDescent="0.3">
      <c r="F4176" s="29"/>
      <c r="G4176" s="29"/>
      <c r="H4176" s="29"/>
      <c r="I4176" s="29"/>
      <c r="J4176" s="29"/>
      <c r="K4176" s="29"/>
    </row>
    <row r="4177" spans="6:11" x14ac:dyDescent="0.3">
      <c r="F4177" s="29"/>
      <c r="G4177" s="29"/>
      <c r="H4177" s="29"/>
      <c r="I4177" s="29"/>
      <c r="J4177" s="29"/>
      <c r="K4177" s="29"/>
    </row>
    <row r="4178" spans="6:11" x14ac:dyDescent="0.3">
      <c r="F4178" s="29"/>
      <c r="G4178" s="29"/>
      <c r="H4178" s="29"/>
      <c r="I4178" s="29"/>
      <c r="J4178" s="29"/>
      <c r="K4178" s="29"/>
    </row>
    <row r="4179" spans="6:11" x14ac:dyDescent="0.3">
      <c r="F4179" s="29"/>
      <c r="G4179" s="29"/>
      <c r="H4179" s="29"/>
      <c r="I4179" s="29"/>
      <c r="J4179" s="29"/>
      <c r="K4179" s="29"/>
    </row>
    <row r="4180" spans="6:11" x14ac:dyDescent="0.3">
      <c r="F4180" s="29"/>
      <c r="G4180" s="29"/>
      <c r="H4180" s="29"/>
      <c r="I4180" s="29"/>
      <c r="J4180" s="29"/>
      <c r="K4180" s="29"/>
    </row>
    <row r="4181" spans="6:11" x14ac:dyDescent="0.3">
      <c r="F4181" s="29"/>
      <c r="G4181" s="29"/>
      <c r="H4181" s="29"/>
      <c r="I4181" s="29"/>
      <c r="J4181" s="29"/>
      <c r="K4181" s="29"/>
    </row>
    <row r="4182" spans="6:11" x14ac:dyDescent="0.3">
      <c r="F4182" s="29"/>
      <c r="G4182" s="29"/>
      <c r="H4182" s="29"/>
      <c r="I4182" s="29"/>
      <c r="J4182" s="29"/>
      <c r="K4182" s="29"/>
    </row>
    <row r="4183" spans="6:11" x14ac:dyDescent="0.3">
      <c r="F4183" s="29"/>
      <c r="G4183" s="29"/>
      <c r="H4183" s="29"/>
      <c r="I4183" s="29"/>
      <c r="J4183" s="29"/>
      <c r="K4183" s="29"/>
    </row>
    <row r="4184" spans="6:11" x14ac:dyDescent="0.3">
      <c r="F4184" s="29"/>
      <c r="G4184" s="29"/>
      <c r="H4184" s="29"/>
      <c r="I4184" s="29"/>
      <c r="J4184" s="29"/>
      <c r="K4184" s="29"/>
    </row>
    <row r="4185" spans="6:11" x14ac:dyDescent="0.3">
      <c r="F4185" s="29"/>
      <c r="G4185" s="29"/>
      <c r="H4185" s="29"/>
      <c r="I4185" s="29"/>
      <c r="J4185" s="29"/>
      <c r="K4185" s="29"/>
    </row>
    <row r="4186" spans="6:11" x14ac:dyDescent="0.3">
      <c r="F4186" s="29"/>
      <c r="G4186" s="29"/>
      <c r="H4186" s="29"/>
      <c r="I4186" s="29"/>
      <c r="J4186" s="29"/>
      <c r="K4186" s="29"/>
    </row>
    <row r="4187" spans="6:11" x14ac:dyDescent="0.3">
      <c r="F4187" s="29"/>
      <c r="G4187" s="29"/>
      <c r="H4187" s="29"/>
      <c r="I4187" s="29"/>
      <c r="J4187" s="29"/>
      <c r="K4187" s="29"/>
    </row>
    <row r="4188" spans="6:11" x14ac:dyDescent="0.3">
      <c r="F4188" s="29"/>
      <c r="G4188" s="29"/>
      <c r="H4188" s="29"/>
      <c r="I4188" s="29"/>
      <c r="J4188" s="29"/>
      <c r="K4188" s="29"/>
    </row>
    <row r="4189" spans="6:11" x14ac:dyDescent="0.3">
      <c r="F4189" s="29"/>
      <c r="G4189" s="29"/>
      <c r="H4189" s="29"/>
      <c r="I4189" s="29"/>
      <c r="J4189" s="29"/>
      <c r="K4189" s="29"/>
    </row>
    <row r="4190" spans="6:11" x14ac:dyDescent="0.3">
      <c r="F4190" s="29"/>
      <c r="G4190" s="29"/>
      <c r="H4190" s="29"/>
      <c r="I4190" s="29"/>
      <c r="J4190" s="29"/>
      <c r="K4190" s="29"/>
    </row>
    <row r="4191" spans="6:11" x14ac:dyDescent="0.3">
      <c r="F4191" s="29"/>
      <c r="G4191" s="29"/>
      <c r="H4191" s="29"/>
      <c r="I4191" s="29"/>
      <c r="J4191" s="29"/>
      <c r="K4191" s="29"/>
    </row>
    <row r="4192" spans="6:11" x14ac:dyDescent="0.3">
      <c r="F4192" s="29"/>
      <c r="G4192" s="29"/>
      <c r="H4192" s="29"/>
      <c r="I4192" s="29"/>
      <c r="J4192" s="29"/>
      <c r="K4192" s="29"/>
    </row>
    <row r="4193" spans="6:11" x14ac:dyDescent="0.3">
      <c r="F4193" s="29"/>
      <c r="G4193" s="29"/>
      <c r="H4193" s="29"/>
      <c r="I4193" s="29"/>
      <c r="J4193" s="29"/>
      <c r="K4193" s="29"/>
    </row>
    <row r="4194" spans="6:11" x14ac:dyDescent="0.3">
      <c r="F4194" s="29"/>
      <c r="G4194" s="29"/>
      <c r="H4194" s="29"/>
      <c r="I4194" s="29"/>
      <c r="J4194" s="29"/>
      <c r="K4194" s="29"/>
    </row>
    <row r="4195" spans="6:11" x14ac:dyDescent="0.3">
      <c r="F4195" s="29"/>
      <c r="G4195" s="29"/>
      <c r="H4195" s="29"/>
      <c r="I4195" s="29"/>
      <c r="J4195" s="29"/>
      <c r="K4195" s="29"/>
    </row>
    <row r="4196" spans="6:11" x14ac:dyDescent="0.3">
      <c r="F4196" s="29"/>
      <c r="G4196" s="29"/>
      <c r="H4196" s="29"/>
      <c r="I4196" s="29"/>
      <c r="J4196" s="29"/>
      <c r="K4196" s="29"/>
    </row>
    <row r="4197" spans="6:11" x14ac:dyDescent="0.3">
      <c r="F4197" s="29"/>
      <c r="G4197" s="29"/>
      <c r="H4197" s="29"/>
      <c r="I4197" s="29"/>
      <c r="J4197" s="29"/>
      <c r="K4197" s="29"/>
    </row>
    <row r="4198" spans="6:11" x14ac:dyDescent="0.3">
      <c r="F4198" s="29"/>
      <c r="G4198" s="29"/>
      <c r="H4198" s="29"/>
      <c r="I4198" s="29"/>
      <c r="J4198" s="29"/>
      <c r="K4198" s="29"/>
    </row>
    <row r="4199" spans="6:11" x14ac:dyDescent="0.3">
      <c r="F4199" s="29"/>
      <c r="G4199" s="29"/>
      <c r="H4199" s="29"/>
      <c r="I4199" s="29"/>
      <c r="J4199" s="29"/>
      <c r="K4199" s="29"/>
    </row>
    <row r="4200" spans="6:11" x14ac:dyDescent="0.3">
      <c r="F4200" s="29"/>
      <c r="G4200" s="29"/>
      <c r="H4200" s="29"/>
      <c r="I4200" s="29"/>
      <c r="J4200" s="29"/>
      <c r="K4200" s="29"/>
    </row>
    <row r="4201" spans="6:11" x14ac:dyDescent="0.3">
      <c r="F4201" s="29"/>
      <c r="G4201" s="29"/>
      <c r="H4201" s="29"/>
      <c r="I4201" s="29"/>
      <c r="J4201" s="29"/>
      <c r="K4201" s="29"/>
    </row>
    <row r="4202" spans="6:11" x14ac:dyDescent="0.3">
      <c r="F4202" s="29"/>
      <c r="G4202" s="29"/>
      <c r="H4202" s="29"/>
      <c r="I4202" s="29"/>
      <c r="J4202" s="29"/>
      <c r="K4202" s="29"/>
    </row>
    <row r="4203" spans="6:11" x14ac:dyDescent="0.3">
      <c r="F4203" s="29"/>
      <c r="G4203" s="29"/>
      <c r="H4203" s="29"/>
      <c r="I4203" s="29"/>
      <c r="J4203" s="29"/>
      <c r="K4203" s="29"/>
    </row>
    <row r="4204" spans="6:11" x14ac:dyDescent="0.3">
      <c r="F4204" s="29"/>
      <c r="G4204" s="29"/>
      <c r="H4204" s="29"/>
      <c r="I4204" s="29"/>
      <c r="J4204" s="29"/>
      <c r="K4204" s="29"/>
    </row>
    <row r="4205" spans="6:11" x14ac:dyDescent="0.3">
      <c r="F4205" s="29"/>
      <c r="G4205" s="29"/>
      <c r="H4205" s="29"/>
      <c r="I4205" s="29"/>
      <c r="J4205" s="29"/>
      <c r="K4205" s="29"/>
    </row>
    <row r="4206" spans="6:11" x14ac:dyDescent="0.3">
      <c r="F4206" s="29"/>
      <c r="G4206" s="29"/>
      <c r="H4206" s="29"/>
      <c r="I4206" s="29"/>
      <c r="J4206" s="29"/>
      <c r="K4206" s="29"/>
    </row>
    <row r="4207" spans="6:11" x14ac:dyDescent="0.3">
      <c r="F4207" s="29"/>
      <c r="G4207" s="29"/>
      <c r="H4207" s="29"/>
      <c r="I4207" s="29"/>
      <c r="J4207" s="29"/>
      <c r="K4207" s="29"/>
    </row>
    <row r="4208" spans="6:11" x14ac:dyDescent="0.3">
      <c r="F4208" s="29"/>
      <c r="G4208" s="29"/>
      <c r="H4208" s="29"/>
      <c r="I4208" s="29"/>
      <c r="J4208" s="29"/>
      <c r="K4208" s="29"/>
    </row>
    <row r="4209" spans="6:11" x14ac:dyDescent="0.3">
      <c r="F4209" s="29"/>
      <c r="G4209" s="29"/>
      <c r="H4209" s="29"/>
      <c r="I4209" s="29"/>
      <c r="J4209" s="29"/>
      <c r="K4209" s="29"/>
    </row>
    <row r="4210" spans="6:11" x14ac:dyDescent="0.3">
      <c r="F4210" s="29"/>
      <c r="G4210" s="29"/>
      <c r="H4210" s="29"/>
      <c r="I4210" s="29"/>
      <c r="J4210" s="29"/>
      <c r="K4210" s="29"/>
    </row>
    <row r="4211" spans="6:11" x14ac:dyDescent="0.3">
      <c r="F4211" s="29"/>
      <c r="G4211" s="29"/>
      <c r="H4211" s="29"/>
      <c r="I4211" s="29"/>
      <c r="J4211" s="29"/>
      <c r="K4211" s="29"/>
    </row>
    <row r="4212" spans="6:11" x14ac:dyDescent="0.3">
      <c r="F4212" s="29"/>
      <c r="G4212" s="29"/>
      <c r="H4212" s="29"/>
      <c r="I4212" s="29"/>
      <c r="J4212" s="29"/>
      <c r="K4212" s="29"/>
    </row>
    <row r="4213" spans="6:11" x14ac:dyDescent="0.3">
      <c r="F4213" s="29"/>
      <c r="G4213" s="29"/>
      <c r="H4213" s="29"/>
      <c r="I4213" s="29"/>
      <c r="J4213" s="29"/>
      <c r="K4213" s="29"/>
    </row>
    <row r="4214" spans="6:11" x14ac:dyDescent="0.3">
      <c r="F4214" s="29"/>
      <c r="G4214" s="29"/>
      <c r="H4214" s="29"/>
      <c r="I4214" s="29"/>
      <c r="J4214" s="29"/>
      <c r="K4214" s="29"/>
    </row>
    <row r="4215" spans="6:11" x14ac:dyDescent="0.3">
      <c r="F4215" s="29"/>
      <c r="G4215" s="29"/>
      <c r="H4215" s="29"/>
      <c r="I4215" s="29"/>
      <c r="J4215" s="29"/>
      <c r="K4215" s="29"/>
    </row>
    <row r="4216" spans="6:11" x14ac:dyDescent="0.3">
      <c r="F4216" s="29"/>
      <c r="G4216" s="29"/>
      <c r="H4216" s="29"/>
      <c r="I4216" s="29"/>
      <c r="J4216" s="29"/>
      <c r="K4216" s="29"/>
    </row>
    <row r="4217" spans="6:11" x14ac:dyDescent="0.3">
      <c r="F4217" s="29"/>
      <c r="G4217" s="29"/>
      <c r="H4217" s="29"/>
      <c r="I4217" s="29"/>
      <c r="J4217" s="29"/>
      <c r="K4217" s="29"/>
    </row>
    <row r="4218" spans="6:11" x14ac:dyDescent="0.3">
      <c r="F4218" s="29"/>
      <c r="G4218" s="29"/>
      <c r="H4218" s="29"/>
      <c r="I4218" s="29"/>
      <c r="J4218" s="29"/>
      <c r="K4218" s="29"/>
    </row>
    <row r="4219" spans="6:11" x14ac:dyDescent="0.3">
      <c r="F4219" s="29"/>
      <c r="G4219" s="29"/>
      <c r="H4219" s="29"/>
      <c r="I4219" s="29"/>
      <c r="J4219" s="29"/>
      <c r="K4219" s="29"/>
    </row>
    <row r="4220" spans="6:11" x14ac:dyDescent="0.3">
      <c r="F4220" s="29"/>
      <c r="G4220" s="29"/>
      <c r="H4220" s="29"/>
      <c r="I4220" s="29"/>
      <c r="J4220" s="29"/>
      <c r="K4220" s="29"/>
    </row>
    <row r="4221" spans="6:11" x14ac:dyDescent="0.3">
      <c r="F4221" s="29"/>
      <c r="G4221" s="29"/>
      <c r="H4221" s="29"/>
      <c r="I4221" s="29"/>
      <c r="J4221" s="29"/>
      <c r="K4221" s="29"/>
    </row>
    <row r="4222" spans="6:11" x14ac:dyDescent="0.3">
      <c r="F4222" s="29"/>
      <c r="G4222" s="29"/>
      <c r="H4222" s="29"/>
      <c r="I4222" s="29"/>
      <c r="J4222" s="29"/>
      <c r="K4222" s="29"/>
    </row>
    <row r="4223" spans="6:11" x14ac:dyDescent="0.3">
      <c r="F4223" s="29"/>
      <c r="G4223" s="29"/>
      <c r="H4223" s="29"/>
      <c r="I4223" s="29"/>
      <c r="J4223" s="29"/>
      <c r="K4223" s="29"/>
    </row>
    <row r="4224" spans="6:11" x14ac:dyDescent="0.3">
      <c r="F4224" s="29"/>
      <c r="G4224" s="29"/>
      <c r="H4224" s="29"/>
      <c r="I4224" s="29"/>
      <c r="J4224" s="29"/>
      <c r="K4224" s="29"/>
    </row>
    <row r="4225" spans="6:11" x14ac:dyDescent="0.3">
      <c r="F4225" s="29"/>
      <c r="G4225" s="29"/>
      <c r="H4225" s="29"/>
      <c r="I4225" s="29"/>
      <c r="J4225" s="29"/>
      <c r="K4225" s="29"/>
    </row>
    <row r="4226" spans="6:11" x14ac:dyDescent="0.3">
      <c r="F4226" s="29"/>
      <c r="G4226" s="29"/>
      <c r="H4226" s="29"/>
      <c r="I4226" s="29"/>
      <c r="J4226" s="29"/>
      <c r="K4226" s="29"/>
    </row>
    <row r="4227" spans="6:11" x14ac:dyDescent="0.3">
      <c r="F4227" s="29"/>
      <c r="G4227" s="29"/>
      <c r="H4227" s="29"/>
      <c r="I4227" s="29"/>
      <c r="J4227" s="29"/>
      <c r="K4227" s="29"/>
    </row>
    <row r="4228" spans="6:11" x14ac:dyDescent="0.3">
      <c r="F4228" s="29"/>
      <c r="G4228" s="29"/>
      <c r="H4228" s="29"/>
      <c r="I4228" s="29"/>
      <c r="J4228" s="29"/>
      <c r="K4228" s="29"/>
    </row>
    <row r="4229" spans="6:11" x14ac:dyDescent="0.3">
      <c r="F4229" s="29"/>
      <c r="G4229" s="29"/>
      <c r="H4229" s="29"/>
      <c r="I4229" s="29"/>
      <c r="J4229" s="29"/>
      <c r="K4229" s="29"/>
    </row>
    <row r="4230" spans="6:11" x14ac:dyDescent="0.3">
      <c r="F4230" s="29"/>
      <c r="G4230" s="29"/>
      <c r="H4230" s="29"/>
      <c r="I4230" s="29"/>
      <c r="J4230" s="29"/>
      <c r="K4230" s="29"/>
    </row>
    <row r="4231" spans="6:11" x14ac:dyDescent="0.3">
      <c r="F4231" s="29"/>
      <c r="G4231" s="29"/>
      <c r="H4231" s="29"/>
      <c r="I4231" s="29"/>
      <c r="J4231" s="29"/>
      <c r="K4231" s="29"/>
    </row>
    <row r="4232" spans="6:11" x14ac:dyDescent="0.3">
      <c r="F4232" s="29"/>
      <c r="G4232" s="29"/>
      <c r="H4232" s="29"/>
      <c r="I4232" s="29"/>
      <c r="J4232" s="29"/>
      <c r="K4232" s="29"/>
    </row>
    <row r="4233" spans="6:11" x14ac:dyDescent="0.3">
      <c r="F4233" s="29"/>
      <c r="G4233" s="29"/>
      <c r="H4233" s="29"/>
      <c r="I4233" s="29"/>
      <c r="J4233" s="29"/>
      <c r="K4233" s="29"/>
    </row>
    <row r="4234" spans="6:11" x14ac:dyDescent="0.3">
      <c r="F4234" s="29"/>
      <c r="G4234" s="29"/>
      <c r="H4234" s="29"/>
      <c r="I4234" s="29"/>
      <c r="J4234" s="29"/>
      <c r="K4234" s="29"/>
    </row>
    <row r="4235" spans="6:11" x14ac:dyDescent="0.3">
      <c r="F4235" s="29"/>
      <c r="G4235" s="29"/>
      <c r="H4235" s="29"/>
      <c r="I4235" s="29"/>
      <c r="J4235" s="29"/>
      <c r="K4235" s="29"/>
    </row>
    <row r="4236" spans="6:11" x14ac:dyDescent="0.3">
      <c r="F4236" s="29"/>
      <c r="G4236" s="29"/>
      <c r="H4236" s="29"/>
      <c r="I4236" s="29"/>
      <c r="J4236" s="29"/>
      <c r="K4236" s="29"/>
    </row>
    <row r="4237" spans="6:11" x14ac:dyDescent="0.3">
      <c r="F4237" s="29"/>
      <c r="G4237" s="29"/>
      <c r="H4237" s="29"/>
      <c r="I4237" s="29"/>
      <c r="J4237" s="29"/>
      <c r="K4237" s="29"/>
    </row>
    <row r="4238" spans="6:11" x14ac:dyDescent="0.3">
      <c r="F4238" s="29"/>
      <c r="G4238" s="29"/>
      <c r="H4238" s="29"/>
      <c r="I4238" s="29"/>
      <c r="J4238" s="29"/>
      <c r="K4238" s="29"/>
    </row>
    <row r="4239" spans="6:11" x14ac:dyDescent="0.3">
      <c r="F4239" s="29"/>
      <c r="G4239" s="29"/>
      <c r="H4239" s="29"/>
      <c r="I4239" s="29"/>
      <c r="J4239" s="29"/>
      <c r="K4239" s="29"/>
    </row>
    <row r="4240" spans="6:11" x14ac:dyDescent="0.3">
      <c r="F4240" s="29"/>
      <c r="G4240" s="29"/>
      <c r="H4240" s="29"/>
      <c r="I4240" s="29"/>
      <c r="J4240" s="29"/>
      <c r="K4240" s="29"/>
    </row>
    <row r="4241" spans="6:11" x14ac:dyDescent="0.3">
      <c r="F4241" s="29"/>
      <c r="G4241" s="29"/>
      <c r="H4241" s="29"/>
      <c r="I4241" s="29"/>
      <c r="J4241" s="29"/>
      <c r="K4241" s="29"/>
    </row>
    <row r="4242" spans="6:11" x14ac:dyDescent="0.3">
      <c r="F4242" s="29"/>
      <c r="G4242" s="29"/>
      <c r="H4242" s="29"/>
      <c r="I4242" s="29"/>
      <c r="J4242" s="29"/>
      <c r="K4242" s="29"/>
    </row>
    <row r="4243" spans="6:11" x14ac:dyDescent="0.3">
      <c r="F4243" s="29"/>
      <c r="G4243" s="29"/>
      <c r="H4243" s="29"/>
      <c r="I4243" s="29"/>
      <c r="J4243" s="29"/>
      <c r="K4243" s="29"/>
    </row>
    <row r="4244" spans="6:11" x14ac:dyDescent="0.3">
      <c r="F4244" s="29"/>
      <c r="G4244" s="29"/>
      <c r="H4244" s="29"/>
      <c r="I4244" s="29"/>
      <c r="J4244" s="29"/>
      <c r="K4244" s="29"/>
    </row>
    <row r="4245" spans="6:11" x14ac:dyDescent="0.3">
      <c r="F4245" s="29"/>
      <c r="G4245" s="29"/>
      <c r="H4245" s="29"/>
      <c r="I4245" s="29"/>
      <c r="J4245" s="29"/>
      <c r="K4245" s="29"/>
    </row>
    <row r="4246" spans="6:11" x14ac:dyDescent="0.3">
      <c r="F4246" s="29"/>
      <c r="G4246" s="29"/>
      <c r="H4246" s="29"/>
      <c r="I4246" s="29"/>
      <c r="J4246" s="29"/>
      <c r="K4246" s="29"/>
    </row>
    <row r="4247" spans="6:11" x14ac:dyDescent="0.3">
      <c r="F4247" s="29"/>
      <c r="G4247" s="29"/>
      <c r="H4247" s="29"/>
      <c r="I4247" s="29"/>
      <c r="J4247" s="29"/>
      <c r="K4247" s="29"/>
    </row>
    <row r="4248" spans="6:11" x14ac:dyDescent="0.3">
      <c r="F4248" s="29"/>
      <c r="G4248" s="29"/>
      <c r="H4248" s="29"/>
      <c r="I4248" s="29"/>
      <c r="J4248" s="29"/>
      <c r="K4248" s="29"/>
    </row>
    <row r="4249" spans="6:11" x14ac:dyDescent="0.3">
      <c r="F4249" s="29"/>
      <c r="G4249" s="29"/>
      <c r="H4249" s="29"/>
      <c r="I4249" s="29"/>
      <c r="J4249" s="29"/>
      <c r="K4249" s="29"/>
    </row>
    <row r="4250" spans="6:11" x14ac:dyDescent="0.3">
      <c r="F4250" s="29"/>
      <c r="G4250" s="29"/>
      <c r="H4250" s="29"/>
      <c r="I4250" s="29"/>
      <c r="J4250" s="29"/>
      <c r="K4250" s="29"/>
    </row>
    <row r="4251" spans="6:11" x14ac:dyDescent="0.3">
      <c r="F4251" s="29"/>
      <c r="G4251" s="29"/>
      <c r="H4251" s="29"/>
      <c r="I4251" s="29"/>
      <c r="J4251" s="29"/>
      <c r="K4251" s="29"/>
    </row>
    <row r="4252" spans="6:11" x14ac:dyDescent="0.3">
      <c r="F4252" s="29"/>
      <c r="G4252" s="29"/>
      <c r="H4252" s="29"/>
      <c r="I4252" s="29"/>
      <c r="J4252" s="29"/>
      <c r="K4252" s="29"/>
    </row>
    <row r="4253" spans="6:11" x14ac:dyDescent="0.3">
      <c r="F4253" s="29"/>
      <c r="G4253" s="29"/>
      <c r="H4253" s="29"/>
      <c r="I4253" s="29"/>
      <c r="J4253" s="29"/>
      <c r="K4253" s="29"/>
    </row>
    <row r="4254" spans="6:11" x14ac:dyDescent="0.3">
      <c r="F4254" s="29"/>
      <c r="G4254" s="29"/>
      <c r="H4254" s="29"/>
      <c r="I4254" s="29"/>
      <c r="J4254" s="29"/>
      <c r="K4254" s="29"/>
    </row>
    <row r="4255" spans="6:11" x14ac:dyDescent="0.3">
      <c r="F4255" s="29"/>
      <c r="G4255" s="29"/>
      <c r="H4255" s="29"/>
      <c r="I4255" s="29"/>
      <c r="J4255" s="29"/>
      <c r="K4255" s="29"/>
    </row>
    <row r="4256" spans="6:11" x14ac:dyDescent="0.3">
      <c r="F4256" s="29"/>
      <c r="G4256" s="29"/>
      <c r="H4256" s="29"/>
      <c r="I4256" s="29"/>
      <c r="J4256" s="29"/>
      <c r="K4256" s="29"/>
    </row>
    <row r="4257" spans="6:11" x14ac:dyDescent="0.3">
      <c r="F4257" s="29"/>
      <c r="G4257" s="29"/>
      <c r="H4257" s="29"/>
      <c r="I4257" s="29"/>
      <c r="J4257" s="29"/>
      <c r="K4257" s="29"/>
    </row>
    <row r="4258" spans="6:11" x14ac:dyDescent="0.3">
      <c r="F4258" s="29"/>
      <c r="G4258" s="29"/>
      <c r="H4258" s="29"/>
      <c r="I4258" s="29"/>
      <c r="J4258" s="29"/>
      <c r="K4258" s="29"/>
    </row>
    <row r="4259" spans="6:11" x14ac:dyDescent="0.3">
      <c r="F4259" s="29"/>
      <c r="G4259" s="29"/>
      <c r="H4259" s="29"/>
      <c r="I4259" s="29"/>
      <c r="J4259" s="29"/>
      <c r="K4259" s="29"/>
    </row>
    <row r="4260" spans="6:11" x14ac:dyDescent="0.3">
      <c r="F4260" s="29"/>
      <c r="G4260" s="29"/>
      <c r="H4260" s="29"/>
      <c r="I4260" s="29"/>
      <c r="J4260" s="29"/>
      <c r="K4260" s="29"/>
    </row>
    <row r="4261" spans="6:11" x14ac:dyDescent="0.3">
      <c r="F4261" s="29"/>
      <c r="G4261" s="29"/>
      <c r="H4261" s="29"/>
      <c r="I4261" s="29"/>
      <c r="J4261" s="29"/>
      <c r="K4261" s="29"/>
    </row>
    <row r="4262" spans="6:11" x14ac:dyDescent="0.3">
      <c r="F4262" s="29"/>
      <c r="G4262" s="29"/>
      <c r="H4262" s="29"/>
      <c r="I4262" s="29"/>
      <c r="J4262" s="29"/>
      <c r="K4262" s="29"/>
    </row>
    <row r="4263" spans="6:11" x14ac:dyDescent="0.3">
      <c r="F4263" s="29"/>
      <c r="G4263" s="29"/>
      <c r="H4263" s="29"/>
      <c r="I4263" s="29"/>
      <c r="J4263" s="29"/>
      <c r="K4263" s="29"/>
    </row>
    <row r="4264" spans="6:11" x14ac:dyDescent="0.3">
      <c r="F4264" s="29"/>
      <c r="G4264" s="29"/>
      <c r="H4264" s="29"/>
      <c r="I4264" s="29"/>
      <c r="J4264" s="29"/>
      <c r="K4264" s="29"/>
    </row>
    <row r="4265" spans="6:11" x14ac:dyDescent="0.3">
      <c r="F4265" s="29"/>
      <c r="G4265" s="29"/>
      <c r="H4265" s="29"/>
      <c r="I4265" s="29"/>
      <c r="J4265" s="29"/>
      <c r="K4265" s="29"/>
    </row>
    <row r="4266" spans="6:11" x14ac:dyDescent="0.3">
      <c r="F4266" s="29"/>
      <c r="G4266" s="29"/>
      <c r="H4266" s="29"/>
      <c r="I4266" s="29"/>
      <c r="J4266" s="29"/>
      <c r="K4266" s="29"/>
    </row>
    <row r="4267" spans="6:11" x14ac:dyDescent="0.3">
      <c r="F4267" s="29"/>
      <c r="G4267" s="29"/>
      <c r="H4267" s="29"/>
      <c r="I4267" s="29"/>
      <c r="J4267" s="29"/>
      <c r="K4267" s="29"/>
    </row>
    <row r="4268" spans="6:11" x14ac:dyDescent="0.3">
      <c r="F4268" s="29"/>
      <c r="G4268" s="29"/>
      <c r="H4268" s="29"/>
      <c r="I4268" s="29"/>
      <c r="J4268" s="29"/>
      <c r="K4268" s="29"/>
    </row>
    <row r="4269" spans="6:11" x14ac:dyDescent="0.3">
      <c r="F4269" s="29"/>
      <c r="G4269" s="29"/>
      <c r="H4269" s="29"/>
      <c r="I4269" s="29"/>
      <c r="J4269" s="29"/>
      <c r="K4269" s="29"/>
    </row>
    <row r="4270" spans="6:11" x14ac:dyDescent="0.3">
      <c r="F4270" s="29"/>
      <c r="G4270" s="29"/>
      <c r="H4270" s="29"/>
      <c r="I4270" s="29"/>
      <c r="J4270" s="29"/>
      <c r="K4270" s="29"/>
    </row>
    <row r="4271" spans="6:11" x14ac:dyDescent="0.3">
      <c r="F4271" s="29"/>
      <c r="G4271" s="29"/>
      <c r="H4271" s="29"/>
      <c r="I4271" s="29"/>
      <c r="J4271" s="29"/>
      <c r="K4271" s="29"/>
    </row>
    <row r="4272" spans="6:11" x14ac:dyDescent="0.3">
      <c r="F4272" s="29"/>
      <c r="G4272" s="29"/>
      <c r="H4272" s="29"/>
      <c r="I4272" s="29"/>
      <c r="J4272" s="29"/>
      <c r="K4272" s="29"/>
    </row>
    <row r="4273" spans="6:11" x14ac:dyDescent="0.3">
      <c r="F4273" s="29"/>
      <c r="G4273" s="29"/>
      <c r="H4273" s="29"/>
      <c r="I4273" s="29"/>
      <c r="J4273" s="29"/>
      <c r="K4273" s="29"/>
    </row>
    <row r="4274" spans="6:11" x14ac:dyDescent="0.3">
      <c r="F4274" s="29"/>
      <c r="G4274" s="29"/>
      <c r="H4274" s="29"/>
      <c r="I4274" s="29"/>
      <c r="J4274" s="29"/>
      <c r="K4274" s="29"/>
    </row>
    <row r="4275" spans="6:11" x14ac:dyDescent="0.3">
      <c r="F4275" s="29"/>
      <c r="G4275" s="29"/>
      <c r="H4275" s="29"/>
      <c r="I4275" s="29"/>
      <c r="J4275" s="29"/>
      <c r="K4275" s="29"/>
    </row>
    <row r="4276" spans="6:11" x14ac:dyDescent="0.3">
      <c r="F4276" s="29"/>
      <c r="G4276" s="29"/>
      <c r="H4276" s="29"/>
      <c r="I4276" s="29"/>
      <c r="J4276" s="29"/>
      <c r="K4276" s="29"/>
    </row>
    <row r="4277" spans="6:11" x14ac:dyDescent="0.3">
      <c r="F4277" s="29"/>
      <c r="G4277" s="29"/>
      <c r="H4277" s="29"/>
      <c r="I4277" s="29"/>
      <c r="J4277" s="29"/>
      <c r="K4277" s="29"/>
    </row>
    <row r="4278" spans="6:11" x14ac:dyDescent="0.3">
      <c r="F4278" s="29"/>
      <c r="G4278" s="29"/>
      <c r="H4278" s="29"/>
      <c r="I4278" s="29"/>
      <c r="J4278" s="29"/>
      <c r="K4278" s="29"/>
    </row>
    <row r="4279" spans="6:11" x14ac:dyDescent="0.3">
      <c r="F4279" s="29"/>
      <c r="G4279" s="29"/>
      <c r="H4279" s="29"/>
      <c r="I4279" s="29"/>
      <c r="J4279" s="29"/>
      <c r="K4279" s="29"/>
    </row>
    <row r="4280" spans="6:11" x14ac:dyDescent="0.3">
      <c r="F4280" s="29"/>
      <c r="G4280" s="29"/>
      <c r="H4280" s="29"/>
      <c r="I4280" s="29"/>
      <c r="J4280" s="29"/>
      <c r="K4280" s="29"/>
    </row>
    <row r="4281" spans="6:11" x14ac:dyDescent="0.3">
      <c r="F4281" s="29"/>
      <c r="G4281" s="29"/>
      <c r="H4281" s="29"/>
      <c r="I4281" s="29"/>
      <c r="J4281" s="29"/>
      <c r="K4281" s="29"/>
    </row>
    <row r="4282" spans="6:11" x14ac:dyDescent="0.3">
      <c r="F4282" s="29"/>
      <c r="G4282" s="29"/>
      <c r="H4282" s="29"/>
      <c r="I4282" s="29"/>
      <c r="J4282" s="29"/>
      <c r="K4282" s="29"/>
    </row>
    <row r="4283" spans="6:11" x14ac:dyDescent="0.3">
      <c r="F4283" s="29"/>
      <c r="G4283" s="29"/>
      <c r="H4283" s="29"/>
      <c r="I4283" s="29"/>
      <c r="J4283" s="29"/>
      <c r="K4283" s="29"/>
    </row>
    <row r="4284" spans="6:11" x14ac:dyDescent="0.3">
      <c r="F4284" s="29"/>
      <c r="G4284" s="29"/>
      <c r="H4284" s="29"/>
      <c r="I4284" s="29"/>
      <c r="J4284" s="29"/>
      <c r="K4284" s="29"/>
    </row>
    <row r="4285" spans="6:11" x14ac:dyDescent="0.3">
      <c r="F4285" s="29"/>
      <c r="G4285" s="29"/>
      <c r="H4285" s="29"/>
      <c r="I4285" s="29"/>
      <c r="J4285" s="29"/>
      <c r="K4285" s="29"/>
    </row>
    <row r="4286" spans="6:11" x14ac:dyDescent="0.3">
      <c r="F4286" s="29"/>
      <c r="G4286" s="29"/>
      <c r="H4286" s="29"/>
      <c r="I4286" s="29"/>
      <c r="J4286" s="29"/>
      <c r="K4286" s="29"/>
    </row>
    <row r="4287" spans="6:11" x14ac:dyDescent="0.3">
      <c r="F4287" s="29"/>
      <c r="G4287" s="29"/>
      <c r="H4287" s="29"/>
      <c r="I4287" s="29"/>
      <c r="J4287" s="29"/>
      <c r="K4287" s="29"/>
    </row>
    <row r="4288" spans="6:11" x14ac:dyDescent="0.3">
      <c r="F4288" s="29"/>
      <c r="G4288" s="29"/>
      <c r="H4288" s="29"/>
      <c r="I4288" s="29"/>
      <c r="J4288" s="29"/>
      <c r="K4288" s="29"/>
    </row>
    <row r="4289" spans="6:11" x14ac:dyDescent="0.3">
      <c r="F4289" s="29"/>
      <c r="G4289" s="29"/>
      <c r="H4289" s="29"/>
      <c r="I4289" s="29"/>
      <c r="J4289" s="29"/>
      <c r="K4289" s="29"/>
    </row>
    <row r="4290" spans="6:11" x14ac:dyDescent="0.3">
      <c r="F4290" s="29"/>
      <c r="G4290" s="29"/>
      <c r="H4290" s="29"/>
      <c r="I4290" s="29"/>
      <c r="J4290" s="29"/>
      <c r="K4290" s="29"/>
    </row>
    <row r="4291" spans="6:11" x14ac:dyDescent="0.3">
      <c r="F4291" s="29"/>
      <c r="G4291" s="29"/>
      <c r="H4291" s="29"/>
      <c r="I4291" s="29"/>
      <c r="J4291" s="29"/>
      <c r="K4291" s="29"/>
    </row>
    <row r="4292" spans="6:11" x14ac:dyDescent="0.3">
      <c r="F4292" s="29"/>
      <c r="G4292" s="29"/>
      <c r="H4292" s="29"/>
      <c r="I4292" s="29"/>
      <c r="J4292" s="29"/>
      <c r="K4292" s="29"/>
    </row>
    <row r="4293" spans="6:11" x14ac:dyDescent="0.3">
      <c r="F4293" s="29"/>
      <c r="G4293" s="29"/>
      <c r="H4293" s="29"/>
      <c r="I4293" s="29"/>
      <c r="J4293" s="29"/>
      <c r="K4293" s="29"/>
    </row>
    <row r="4294" spans="6:11" x14ac:dyDescent="0.3">
      <c r="F4294" s="29"/>
      <c r="G4294" s="29"/>
      <c r="H4294" s="29"/>
      <c r="I4294" s="29"/>
      <c r="J4294" s="29"/>
      <c r="K4294" s="29"/>
    </row>
    <row r="4295" spans="6:11" x14ac:dyDescent="0.3">
      <c r="F4295" s="29"/>
      <c r="G4295" s="29"/>
      <c r="H4295" s="29"/>
      <c r="I4295" s="29"/>
      <c r="J4295" s="29"/>
      <c r="K4295" s="29"/>
    </row>
    <row r="4296" spans="6:11" x14ac:dyDescent="0.3">
      <c r="F4296" s="29"/>
      <c r="G4296" s="29"/>
      <c r="H4296" s="29"/>
      <c r="I4296" s="29"/>
      <c r="J4296" s="29"/>
      <c r="K4296" s="29"/>
    </row>
    <row r="4297" spans="6:11" x14ac:dyDescent="0.3">
      <c r="F4297" s="29"/>
      <c r="G4297" s="29"/>
      <c r="H4297" s="29"/>
      <c r="I4297" s="29"/>
      <c r="J4297" s="29"/>
      <c r="K4297" s="29"/>
    </row>
    <row r="4298" spans="6:11" x14ac:dyDescent="0.3">
      <c r="F4298" s="29"/>
      <c r="G4298" s="29"/>
      <c r="H4298" s="29"/>
      <c r="I4298" s="29"/>
      <c r="J4298" s="29"/>
      <c r="K4298" s="29"/>
    </row>
    <row r="4299" spans="6:11" x14ac:dyDescent="0.3">
      <c r="F4299" s="29"/>
      <c r="G4299" s="29"/>
      <c r="H4299" s="29"/>
      <c r="I4299" s="29"/>
      <c r="J4299" s="29"/>
      <c r="K4299" s="29"/>
    </row>
    <row r="4300" spans="6:11" x14ac:dyDescent="0.3">
      <c r="F4300" s="29"/>
      <c r="G4300" s="29"/>
      <c r="H4300" s="29"/>
      <c r="I4300" s="29"/>
      <c r="J4300" s="29"/>
      <c r="K4300" s="29"/>
    </row>
    <row r="4301" spans="6:11" x14ac:dyDescent="0.3">
      <c r="F4301" s="29"/>
      <c r="G4301" s="29"/>
      <c r="H4301" s="29"/>
      <c r="I4301" s="29"/>
      <c r="J4301" s="29"/>
      <c r="K4301" s="29"/>
    </row>
    <row r="4302" spans="6:11" x14ac:dyDescent="0.3">
      <c r="F4302" s="29"/>
      <c r="G4302" s="29"/>
      <c r="H4302" s="29"/>
      <c r="I4302" s="29"/>
      <c r="J4302" s="29"/>
      <c r="K4302" s="29"/>
    </row>
    <row r="4303" spans="6:11" x14ac:dyDescent="0.3">
      <c r="F4303" s="29"/>
      <c r="G4303" s="29"/>
      <c r="H4303" s="29"/>
      <c r="I4303" s="29"/>
      <c r="J4303" s="29"/>
      <c r="K4303" s="29"/>
    </row>
    <row r="4304" spans="6:11" x14ac:dyDescent="0.3">
      <c r="F4304" s="29"/>
      <c r="G4304" s="29"/>
      <c r="H4304" s="29"/>
      <c r="I4304" s="29"/>
      <c r="J4304" s="29"/>
      <c r="K4304" s="29"/>
    </row>
    <row r="4305" spans="6:11" x14ac:dyDescent="0.3">
      <c r="F4305" s="29"/>
      <c r="G4305" s="29"/>
      <c r="H4305" s="29"/>
      <c r="I4305" s="29"/>
      <c r="J4305" s="29"/>
      <c r="K4305" s="29"/>
    </row>
    <row r="4306" spans="6:11" x14ac:dyDescent="0.3">
      <c r="F4306" s="29"/>
      <c r="G4306" s="29"/>
      <c r="H4306" s="29"/>
      <c r="I4306" s="29"/>
      <c r="J4306" s="29"/>
      <c r="K4306" s="29"/>
    </row>
    <row r="4307" spans="6:11" x14ac:dyDescent="0.3">
      <c r="F4307" s="29"/>
      <c r="G4307" s="29"/>
      <c r="H4307" s="29"/>
      <c r="I4307" s="29"/>
      <c r="J4307" s="29"/>
      <c r="K4307" s="29"/>
    </row>
    <row r="4308" spans="6:11" x14ac:dyDescent="0.3">
      <c r="F4308" s="29"/>
      <c r="G4308" s="29"/>
      <c r="H4308" s="29"/>
      <c r="I4308" s="29"/>
      <c r="J4308" s="29"/>
      <c r="K4308" s="29"/>
    </row>
    <row r="4309" spans="6:11" x14ac:dyDescent="0.3">
      <c r="F4309" s="29"/>
      <c r="G4309" s="29"/>
      <c r="H4309" s="29"/>
      <c r="I4309" s="29"/>
      <c r="J4309" s="29"/>
      <c r="K4309" s="29"/>
    </row>
    <row r="4310" spans="6:11" x14ac:dyDescent="0.3">
      <c r="F4310" s="29"/>
      <c r="G4310" s="29"/>
      <c r="H4310" s="29"/>
      <c r="I4310" s="29"/>
      <c r="J4310" s="29"/>
      <c r="K4310" s="29"/>
    </row>
    <row r="4311" spans="6:11" x14ac:dyDescent="0.3">
      <c r="F4311" s="29"/>
      <c r="G4311" s="29"/>
      <c r="H4311" s="29"/>
      <c r="I4311" s="29"/>
      <c r="J4311" s="29"/>
      <c r="K4311" s="29"/>
    </row>
    <row r="4312" spans="6:11" x14ac:dyDescent="0.3">
      <c r="F4312" s="29"/>
      <c r="G4312" s="29"/>
      <c r="H4312" s="29"/>
      <c r="I4312" s="29"/>
      <c r="J4312" s="29"/>
      <c r="K4312" s="29"/>
    </row>
    <row r="4313" spans="6:11" x14ac:dyDescent="0.3">
      <c r="F4313" s="29"/>
      <c r="G4313" s="29"/>
      <c r="H4313" s="29"/>
      <c r="I4313" s="29"/>
      <c r="J4313" s="29"/>
      <c r="K4313" s="29"/>
    </row>
    <row r="4314" spans="6:11" x14ac:dyDescent="0.3">
      <c r="F4314" s="29"/>
      <c r="G4314" s="29"/>
      <c r="H4314" s="29"/>
      <c r="I4314" s="29"/>
      <c r="J4314" s="29"/>
      <c r="K4314" s="29"/>
    </row>
    <row r="4315" spans="6:11" x14ac:dyDescent="0.3">
      <c r="F4315" s="29"/>
      <c r="G4315" s="29"/>
      <c r="H4315" s="29"/>
      <c r="I4315" s="29"/>
      <c r="J4315" s="29"/>
      <c r="K4315" s="29"/>
    </row>
    <row r="4316" spans="6:11" x14ac:dyDescent="0.3">
      <c r="F4316" s="29"/>
      <c r="G4316" s="29"/>
      <c r="H4316" s="29"/>
      <c r="I4316" s="29"/>
      <c r="J4316" s="29"/>
      <c r="K4316" s="29"/>
    </row>
    <row r="4317" spans="6:11" x14ac:dyDescent="0.3">
      <c r="F4317" s="29"/>
      <c r="G4317" s="29"/>
      <c r="H4317" s="29"/>
      <c r="I4317" s="29"/>
      <c r="J4317" s="29"/>
      <c r="K4317" s="29"/>
    </row>
    <row r="4318" spans="6:11" x14ac:dyDescent="0.3">
      <c r="F4318" s="29"/>
      <c r="G4318" s="29"/>
      <c r="H4318" s="29"/>
      <c r="I4318" s="29"/>
      <c r="J4318" s="29"/>
      <c r="K4318" s="29"/>
    </row>
    <row r="4319" spans="6:11" x14ac:dyDescent="0.3">
      <c r="F4319" s="29"/>
      <c r="G4319" s="29"/>
      <c r="H4319" s="29"/>
      <c r="I4319" s="29"/>
      <c r="J4319" s="29"/>
      <c r="K4319" s="29"/>
    </row>
    <row r="4320" spans="6:11" x14ac:dyDescent="0.3">
      <c r="F4320" s="29"/>
      <c r="G4320" s="29"/>
      <c r="H4320" s="29"/>
      <c r="I4320" s="29"/>
      <c r="J4320" s="29"/>
      <c r="K4320" s="29"/>
    </row>
    <row r="4321" spans="6:11" x14ac:dyDescent="0.3">
      <c r="F4321" s="29"/>
      <c r="G4321" s="29"/>
      <c r="H4321" s="29"/>
      <c r="I4321" s="29"/>
      <c r="J4321" s="29"/>
      <c r="K4321" s="29"/>
    </row>
    <row r="4322" spans="6:11" x14ac:dyDescent="0.3">
      <c r="F4322" s="29"/>
      <c r="G4322" s="29"/>
      <c r="H4322" s="29"/>
      <c r="I4322" s="29"/>
      <c r="J4322" s="29"/>
      <c r="K4322" s="29"/>
    </row>
    <row r="4323" spans="6:11" x14ac:dyDescent="0.3">
      <c r="F4323" s="29"/>
      <c r="G4323" s="29"/>
      <c r="H4323" s="29"/>
      <c r="I4323" s="29"/>
      <c r="J4323" s="29"/>
      <c r="K4323" s="29"/>
    </row>
    <row r="4324" spans="6:11" x14ac:dyDescent="0.3">
      <c r="F4324" s="29"/>
      <c r="G4324" s="29"/>
      <c r="H4324" s="29"/>
      <c r="I4324" s="29"/>
      <c r="J4324" s="29"/>
      <c r="K4324" s="29"/>
    </row>
    <row r="4325" spans="6:11" x14ac:dyDescent="0.3">
      <c r="F4325" s="29"/>
      <c r="G4325" s="29"/>
      <c r="H4325" s="29"/>
      <c r="I4325" s="29"/>
      <c r="J4325" s="29"/>
      <c r="K4325" s="29"/>
    </row>
    <row r="4326" spans="6:11" x14ac:dyDescent="0.3">
      <c r="F4326" s="29"/>
      <c r="G4326" s="29"/>
      <c r="H4326" s="29"/>
      <c r="I4326" s="29"/>
      <c r="J4326" s="29"/>
      <c r="K4326" s="29"/>
    </row>
    <row r="4327" spans="6:11" x14ac:dyDescent="0.3">
      <c r="F4327" s="29"/>
      <c r="G4327" s="29"/>
      <c r="H4327" s="29"/>
      <c r="I4327" s="29"/>
      <c r="J4327" s="29"/>
      <c r="K4327" s="29"/>
    </row>
    <row r="4328" spans="6:11" x14ac:dyDescent="0.3">
      <c r="F4328" s="29"/>
      <c r="G4328" s="29"/>
      <c r="H4328" s="29"/>
      <c r="I4328" s="29"/>
      <c r="J4328" s="29"/>
      <c r="K4328" s="29"/>
    </row>
    <row r="4329" spans="6:11" x14ac:dyDescent="0.3">
      <c r="F4329" s="29"/>
      <c r="G4329" s="29"/>
      <c r="H4329" s="29"/>
      <c r="I4329" s="29"/>
      <c r="J4329" s="29"/>
      <c r="K4329" s="29"/>
    </row>
    <row r="4330" spans="6:11" x14ac:dyDescent="0.3">
      <c r="F4330" s="29"/>
      <c r="G4330" s="29"/>
      <c r="H4330" s="29"/>
      <c r="I4330" s="29"/>
      <c r="J4330" s="29"/>
      <c r="K4330" s="29"/>
    </row>
    <row r="4331" spans="6:11" x14ac:dyDescent="0.3">
      <c r="F4331" s="29"/>
      <c r="G4331" s="29"/>
      <c r="H4331" s="29"/>
      <c r="I4331" s="29"/>
      <c r="J4331" s="29"/>
      <c r="K4331" s="29"/>
    </row>
    <row r="4332" spans="6:11" x14ac:dyDescent="0.3">
      <c r="F4332" s="29"/>
      <c r="G4332" s="29"/>
      <c r="H4332" s="29"/>
      <c r="I4332" s="29"/>
      <c r="J4332" s="29"/>
      <c r="K4332" s="29"/>
    </row>
    <row r="4333" spans="6:11" x14ac:dyDescent="0.3">
      <c r="F4333" s="29"/>
      <c r="G4333" s="29"/>
      <c r="H4333" s="29"/>
      <c r="I4333" s="29"/>
      <c r="J4333" s="29"/>
      <c r="K4333" s="29"/>
    </row>
    <row r="4334" spans="6:11" x14ac:dyDescent="0.3">
      <c r="F4334" s="29"/>
      <c r="G4334" s="29"/>
      <c r="H4334" s="29"/>
      <c r="I4334" s="29"/>
      <c r="J4334" s="29"/>
      <c r="K4334" s="29"/>
    </row>
    <row r="4335" spans="6:11" x14ac:dyDescent="0.3">
      <c r="F4335" s="29"/>
      <c r="G4335" s="29"/>
      <c r="H4335" s="29"/>
      <c r="I4335" s="29"/>
      <c r="J4335" s="29"/>
      <c r="K4335" s="29"/>
    </row>
    <row r="4336" spans="6:11" x14ac:dyDescent="0.3">
      <c r="F4336" s="29"/>
      <c r="G4336" s="29"/>
      <c r="H4336" s="29"/>
      <c r="I4336" s="29"/>
      <c r="J4336" s="29"/>
      <c r="K4336" s="29"/>
    </row>
    <row r="4337" spans="6:11" x14ac:dyDescent="0.3">
      <c r="F4337" s="29"/>
      <c r="G4337" s="29"/>
      <c r="H4337" s="29"/>
      <c r="I4337" s="29"/>
      <c r="J4337" s="29"/>
      <c r="K4337" s="29"/>
    </row>
    <row r="4338" spans="6:11" x14ac:dyDescent="0.3">
      <c r="F4338" s="29"/>
      <c r="G4338" s="29"/>
      <c r="H4338" s="29"/>
      <c r="I4338" s="29"/>
      <c r="J4338" s="29"/>
      <c r="K4338" s="29"/>
    </row>
    <row r="4339" spans="6:11" x14ac:dyDescent="0.3">
      <c r="F4339" s="29"/>
      <c r="G4339" s="29"/>
      <c r="H4339" s="29"/>
      <c r="I4339" s="29"/>
      <c r="J4339" s="29"/>
      <c r="K4339" s="29"/>
    </row>
    <row r="4340" spans="6:11" x14ac:dyDescent="0.3">
      <c r="F4340" s="29"/>
      <c r="G4340" s="29"/>
      <c r="H4340" s="29"/>
      <c r="I4340" s="29"/>
      <c r="J4340" s="29"/>
      <c r="K4340" s="29"/>
    </row>
    <row r="4341" spans="6:11" x14ac:dyDescent="0.3">
      <c r="F4341" s="29"/>
      <c r="G4341" s="29"/>
      <c r="H4341" s="29"/>
      <c r="I4341" s="29"/>
      <c r="J4341" s="29"/>
      <c r="K4341" s="29"/>
    </row>
    <row r="4342" spans="6:11" x14ac:dyDescent="0.3">
      <c r="F4342" s="29"/>
      <c r="G4342" s="29"/>
      <c r="H4342" s="29"/>
      <c r="I4342" s="29"/>
      <c r="J4342" s="29"/>
      <c r="K4342" s="29"/>
    </row>
    <row r="4343" spans="6:11" x14ac:dyDescent="0.3">
      <c r="F4343" s="29"/>
      <c r="G4343" s="29"/>
      <c r="H4343" s="29"/>
      <c r="I4343" s="29"/>
      <c r="J4343" s="29"/>
      <c r="K4343" s="29"/>
    </row>
    <row r="4344" spans="6:11" x14ac:dyDescent="0.3">
      <c r="F4344" s="29"/>
      <c r="G4344" s="29"/>
      <c r="H4344" s="29"/>
      <c r="I4344" s="29"/>
      <c r="J4344" s="29"/>
      <c r="K4344" s="29"/>
    </row>
    <row r="4345" spans="6:11" x14ac:dyDescent="0.3">
      <c r="F4345" s="29"/>
      <c r="G4345" s="29"/>
      <c r="H4345" s="29"/>
      <c r="I4345" s="29"/>
      <c r="J4345" s="29"/>
      <c r="K4345" s="29"/>
    </row>
    <row r="4346" spans="6:11" x14ac:dyDescent="0.3">
      <c r="F4346" s="29"/>
      <c r="G4346" s="29"/>
      <c r="H4346" s="29"/>
      <c r="I4346" s="29"/>
      <c r="J4346" s="29"/>
      <c r="K4346" s="29"/>
    </row>
    <row r="4347" spans="6:11" x14ac:dyDescent="0.3">
      <c r="F4347" s="29"/>
      <c r="G4347" s="29"/>
      <c r="H4347" s="29"/>
      <c r="I4347" s="29"/>
      <c r="J4347" s="29"/>
      <c r="K4347" s="29"/>
    </row>
    <row r="4348" spans="6:11" x14ac:dyDescent="0.3">
      <c r="F4348" s="29"/>
      <c r="G4348" s="29"/>
      <c r="H4348" s="29"/>
      <c r="I4348" s="29"/>
      <c r="J4348" s="29"/>
      <c r="K4348" s="29"/>
    </row>
    <row r="4349" spans="6:11" x14ac:dyDescent="0.3">
      <c r="F4349" s="29"/>
      <c r="G4349" s="29"/>
      <c r="H4349" s="29"/>
      <c r="I4349" s="29"/>
      <c r="J4349" s="29"/>
      <c r="K4349" s="29"/>
    </row>
    <row r="4350" spans="6:11" x14ac:dyDescent="0.3">
      <c r="F4350" s="29"/>
      <c r="G4350" s="29"/>
      <c r="H4350" s="29"/>
      <c r="I4350" s="29"/>
      <c r="J4350" s="29"/>
      <c r="K4350" s="29"/>
    </row>
    <row r="4351" spans="6:11" x14ac:dyDescent="0.3">
      <c r="F4351" s="29"/>
      <c r="G4351" s="29"/>
      <c r="H4351" s="29"/>
      <c r="I4351" s="29"/>
      <c r="J4351" s="29"/>
      <c r="K4351" s="29"/>
    </row>
    <row r="4352" spans="6:11" x14ac:dyDescent="0.3">
      <c r="F4352" s="29"/>
      <c r="G4352" s="29"/>
      <c r="H4352" s="29"/>
      <c r="I4352" s="29"/>
      <c r="J4352" s="29"/>
      <c r="K4352" s="29"/>
    </row>
    <row r="4353" spans="6:11" x14ac:dyDescent="0.3">
      <c r="F4353" s="29"/>
      <c r="G4353" s="29"/>
      <c r="H4353" s="29"/>
      <c r="I4353" s="29"/>
      <c r="J4353" s="29"/>
      <c r="K4353" s="29"/>
    </row>
    <row r="4354" spans="6:11" x14ac:dyDescent="0.3">
      <c r="F4354" s="29"/>
      <c r="G4354" s="29"/>
      <c r="H4354" s="29"/>
      <c r="I4354" s="29"/>
      <c r="J4354" s="29"/>
      <c r="K4354" s="29"/>
    </row>
    <row r="4355" spans="6:11" x14ac:dyDescent="0.3">
      <c r="F4355" s="29"/>
      <c r="G4355" s="29"/>
      <c r="H4355" s="29"/>
      <c r="I4355" s="29"/>
      <c r="J4355" s="29"/>
      <c r="K4355" s="29"/>
    </row>
    <row r="4356" spans="6:11" x14ac:dyDescent="0.3">
      <c r="F4356" s="29"/>
      <c r="G4356" s="29"/>
      <c r="H4356" s="29"/>
      <c r="I4356" s="29"/>
      <c r="J4356" s="29"/>
      <c r="K4356" s="29"/>
    </row>
    <row r="4357" spans="6:11" x14ac:dyDescent="0.3">
      <c r="F4357" s="29"/>
      <c r="G4357" s="29"/>
      <c r="H4357" s="29"/>
      <c r="I4357" s="29"/>
      <c r="J4357" s="29"/>
      <c r="K4357" s="29"/>
    </row>
    <row r="4358" spans="6:11" x14ac:dyDescent="0.3">
      <c r="F4358" s="29"/>
      <c r="G4358" s="29"/>
      <c r="H4358" s="29"/>
      <c r="I4358" s="29"/>
      <c r="J4358" s="29"/>
      <c r="K4358" s="29"/>
    </row>
    <row r="4359" spans="6:11" x14ac:dyDescent="0.3">
      <c r="F4359" s="29"/>
      <c r="G4359" s="29"/>
      <c r="H4359" s="29"/>
      <c r="I4359" s="29"/>
      <c r="J4359" s="29"/>
      <c r="K4359" s="29"/>
    </row>
    <row r="4360" spans="6:11" x14ac:dyDescent="0.3">
      <c r="F4360" s="29"/>
      <c r="G4360" s="29"/>
      <c r="H4360" s="29"/>
      <c r="I4360" s="29"/>
      <c r="J4360" s="29"/>
      <c r="K4360" s="29"/>
    </row>
    <row r="4361" spans="6:11" x14ac:dyDescent="0.3">
      <c r="F4361" s="29"/>
      <c r="G4361" s="29"/>
      <c r="H4361" s="29"/>
      <c r="I4361" s="29"/>
      <c r="J4361" s="29"/>
      <c r="K4361" s="29"/>
    </row>
    <row r="4362" spans="6:11" x14ac:dyDescent="0.3">
      <c r="F4362" s="29"/>
      <c r="G4362" s="29"/>
      <c r="H4362" s="29"/>
      <c r="I4362" s="29"/>
      <c r="J4362" s="29"/>
      <c r="K4362" s="29"/>
    </row>
    <row r="4363" spans="6:11" x14ac:dyDescent="0.3">
      <c r="F4363" s="29"/>
      <c r="G4363" s="29"/>
      <c r="H4363" s="29"/>
      <c r="I4363" s="29"/>
      <c r="J4363" s="29"/>
      <c r="K4363" s="29"/>
    </row>
    <row r="4364" spans="6:11" x14ac:dyDescent="0.3">
      <c r="F4364" s="29"/>
      <c r="G4364" s="29"/>
      <c r="H4364" s="29"/>
      <c r="I4364" s="29"/>
      <c r="J4364" s="29"/>
      <c r="K4364" s="29"/>
    </row>
    <row r="4365" spans="6:11" x14ac:dyDescent="0.3">
      <c r="F4365" s="29"/>
      <c r="G4365" s="29"/>
      <c r="H4365" s="29"/>
      <c r="I4365" s="29"/>
      <c r="J4365" s="29"/>
      <c r="K4365" s="29"/>
    </row>
    <row r="4366" spans="6:11" x14ac:dyDescent="0.3">
      <c r="F4366" s="29"/>
      <c r="G4366" s="29"/>
      <c r="H4366" s="29"/>
      <c r="I4366" s="29"/>
      <c r="J4366" s="29"/>
      <c r="K4366" s="29"/>
    </row>
    <row r="4367" spans="6:11" x14ac:dyDescent="0.3">
      <c r="F4367" s="29"/>
      <c r="G4367" s="29"/>
      <c r="H4367" s="29"/>
      <c r="I4367" s="29"/>
      <c r="J4367" s="29"/>
      <c r="K4367" s="29"/>
    </row>
    <row r="4368" spans="6:11" x14ac:dyDescent="0.3">
      <c r="F4368" s="29"/>
      <c r="G4368" s="29"/>
      <c r="H4368" s="29"/>
      <c r="I4368" s="29"/>
      <c r="J4368" s="29"/>
      <c r="K4368" s="29"/>
    </row>
    <row r="4369" spans="6:11" x14ac:dyDescent="0.3">
      <c r="F4369" s="29"/>
      <c r="G4369" s="29"/>
      <c r="H4369" s="29"/>
      <c r="I4369" s="29"/>
      <c r="J4369" s="29"/>
      <c r="K4369" s="29"/>
    </row>
    <row r="4370" spans="6:11" x14ac:dyDescent="0.3">
      <c r="F4370" s="29"/>
      <c r="G4370" s="29"/>
      <c r="H4370" s="29"/>
      <c r="I4370" s="29"/>
      <c r="J4370" s="29"/>
      <c r="K4370" s="29"/>
    </row>
    <row r="4371" spans="6:11" x14ac:dyDescent="0.3">
      <c r="F4371" s="29"/>
      <c r="G4371" s="29"/>
      <c r="H4371" s="29"/>
      <c r="I4371" s="29"/>
      <c r="J4371" s="29"/>
      <c r="K4371" s="29"/>
    </row>
    <row r="4372" spans="6:11" x14ac:dyDescent="0.3">
      <c r="F4372" s="29"/>
      <c r="G4372" s="29"/>
      <c r="H4372" s="29"/>
      <c r="I4372" s="29"/>
      <c r="J4372" s="29"/>
      <c r="K4372" s="29"/>
    </row>
    <row r="4373" spans="6:11" x14ac:dyDescent="0.3">
      <c r="F4373" s="29"/>
      <c r="G4373" s="29"/>
      <c r="H4373" s="29"/>
      <c r="I4373" s="29"/>
      <c r="J4373" s="29"/>
      <c r="K4373" s="29"/>
    </row>
    <row r="4374" spans="6:11" x14ac:dyDescent="0.3">
      <c r="F4374" s="29"/>
      <c r="G4374" s="29"/>
      <c r="H4374" s="29"/>
      <c r="I4374" s="29"/>
      <c r="J4374" s="29"/>
      <c r="K4374" s="29"/>
    </row>
    <row r="4375" spans="6:11" x14ac:dyDescent="0.3">
      <c r="F4375" s="29"/>
      <c r="G4375" s="29"/>
      <c r="H4375" s="29"/>
      <c r="I4375" s="29"/>
      <c r="J4375" s="29"/>
      <c r="K4375" s="29"/>
    </row>
    <row r="4376" spans="6:11" x14ac:dyDescent="0.3">
      <c r="F4376" s="29"/>
      <c r="G4376" s="29"/>
      <c r="H4376" s="29"/>
      <c r="I4376" s="29"/>
      <c r="J4376" s="29"/>
      <c r="K4376" s="29"/>
    </row>
    <row r="4377" spans="6:11" x14ac:dyDescent="0.3">
      <c r="F4377" s="29"/>
      <c r="G4377" s="29"/>
      <c r="H4377" s="29"/>
      <c r="I4377" s="29"/>
      <c r="J4377" s="29"/>
      <c r="K4377" s="29"/>
    </row>
    <row r="4378" spans="6:11" x14ac:dyDescent="0.3">
      <c r="F4378" s="29"/>
      <c r="G4378" s="29"/>
      <c r="H4378" s="29"/>
      <c r="I4378" s="29"/>
      <c r="J4378" s="29"/>
      <c r="K4378" s="29"/>
    </row>
    <row r="4379" spans="6:11" x14ac:dyDescent="0.3">
      <c r="F4379" s="29"/>
      <c r="G4379" s="29"/>
      <c r="H4379" s="29"/>
      <c r="I4379" s="29"/>
      <c r="J4379" s="29"/>
      <c r="K4379" s="29"/>
    </row>
    <row r="4380" spans="6:11" x14ac:dyDescent="0.3">
      <c r="F4380" s="29"/>
      <c r="G4380" s="29"/>
      <c r="H4380" s="29"/>
      <c r="I4380" s="29"/>
      <c r="J4380" s="29"/>
      <c r="K4380" s="29"/>
    </row>
    <row r="4381" spans="6:11" x14ac:dyDescent="0.3">
      <c r="F4381" s="29"/>
      <c r="G4381" s="29"/>
      <c r="H4381" s="29"/>
      <c r="I4381" s="29"/>
      <c r="J4381" s="29"/>
      <c r="K4381" s="29"/>
    </row>
    <row r="4382" spans="6:11" x14ac:dyDescent="0.3">
      <c r="F4382" s="29"/>
      <c r="G4382" s="29"/>
      <c r="H4382" s="29"/>
      <c r="I4382" s="29"/>
      <c r="J4382" s="29"/>
      <c r="K4382" s="29"/>
    </row>
    <row r="4383" spans="6:11" x14ac:dyDescent="0.3">
      <c r="F4383" s="29"/>
      <c r="G4383" s="29"/>
      <c r="H4383" s="29"/>
      <c r="I4383" s="29"/>
      <c r="J4383" s="29"/>
      <c r="K4383" s="29"/>
    </row>
    <row r="4384" spans="6:11" x14ac:dyDescent="0.3">
      <c r="F4384" s="29"/>
      <c r="G4384" s="29"/>
      <c r="H4384" s="29"/>
      <c r="I4384" s="29"/>
      <c r="J4384" s="29"/>
      <c r="K4384" s="29"/>
    </row>
    <row r="4385" spans="6:11" x14ac:dyDescent="0.3">
      <c r="F4385" s="29"/>
      <c r="G4385" s="29"/>
      <c r="H4385" s="29"/>
      <c r="I4385" s="29"/>
      <c r="J4385" s="29"/>
      <c r="K4385" s="29"/>
    </row>
    <row r="4386" spans="6:11" x14ac:dyDescent="0.3">
      <c r="F4386" s="29"/>
      <c r="G4386" s="29"/>
      <c r="H4386" s="29"/>
      <c r="I4386" s="29"/>
      <c r="J4386" s="29"/>
      <c r="K4386" s="29"/>
    </row>
    <row r="4387" spans="6:11" x14ac:dyDescent="0.3">
      <c r="F4387" s="29"/>
      <c r="G4387" s="29"/>
      <c r="H4387" s="29"/>
      <c r="I4387" s="29"/>
      <c r="J4387" s="29"/>
      <c r="K4387" s="29"/>
    </row>
    <row r="4388" spans="6:11" x14ac:dyDescent="0.3">
      <c r="F4388" s="29"/>
      <c r="G4388" s="29"/>
      <c r="H4388" s="29"/>
      <c r="I4388" s="29"/>
      <c r="J4388" s="29"/>
      <c r="K4388" s="29"/>
    </row>
    <row r="4389" spans="6:11" x14ac:dyDescent="0.3">
      <c r="F4389" s="29"/>
      <c r="G4389" s="29"/>
      <c r="H4389" s="29"/>
      <c r="I4389" s="29"/>
      <c r="J4389" s="29"/>
      <c r="K4389" s="29"/>
    </row>
    <row r="4390" spans="6:11" x14ac:dyDescent="0.3">
      <c r="F4390" s="29"/>
      <c r="G4390" s="29"/>
      <c r="H4390" s="29"/>
      <c r="I4390" s="29"/>
      <c r="J4390" s="29"/>
      <c r="K4390" s="29"/>
    </row>
    <row r="4391" spans="6:11" x14ac:dyDescent="0.3">
      <c r="F4391" s="29"/>
      <c r="G4391" s="29"/>
      <c r="H4391" s="29"/>
      <c r="I4391" s="29"/>
      <c r="J4391" s="29"/>
      <c r="K4391" s="29"/>
    </row>
    <row r="4392" spans="6:11" x14ac:dyDescent="0.3">
      <c r="F4392" s="29"/>
      <c r="G4392" s="29"/>
      <c r="H4392" s="29"/>
      <c r="I4392" s="29"/>
      <c r="J4392" s="29"/>
      <c r="K4392" s="29"/>
    </row>
    <row r="4393" spans="6:11" x14ac:dyDescent="0.3">
      <c r="F4393" s="29"/>
      <c r="G4393" s="29"/>
      <c r="H4393" s="29"/>
      <c r="I4393" s="29"/>
      <c r="J4393" s="29"/>
      <c r="K4393" s="29"/>
    </row>
    <row r="4394" spans="6:11" x14ac:dyDescent="0.3">
      <c r="F4394" s="29"/>
      <c r="G4394" s="29"/>
      <c r="H4394" s="29"/>
      <c r="I4394" s="29"/>
      <c r="J4394" s="29"/>
      <c r="K4394" s="29"/>
    </row>
    <row r="4395" spans="6:11" x14ac:dyDescent="0.3">
      <c r="F4395" s="29"/>
      <c r="G4395" s="29"/>
      <c r="H4395" s="29"/>
      <c r="I4395" s="29"/>
      <c r="J4395" s="29"/>
      <c r="K4395" s="29"/>
    </row>
    <row r="4396" spans="6:11" x14ac:dyDescent="0.3">
      <c r="F4396" s="29"/>
      <c r="G4396" s="29"/>
      <c r="H4396" s="29"/>
      <c r="I4396" s="29"/>
      <c r="J4396" s="29"/>
      <c r="K4396" s="29"/>
    </row>
    <row r="4397" spans="6:11" x14ac:dyDescent="0.3">
      <c r="F4397" s="29"/>
      <c r="G4397" s="29"/>
      <c r="H4397" s="29"/>
      <c r="I4397" s="29"/>
      <c r="J4397" s="29"/>
      <c r="K4397" s="29"/>
    </row>
    <row r="4398" spans="6:11" x14ac:dyDescent="0.3">
      <c r="F4398" s="29"/>
      <c r="G4398" s="29"/>
      <c r="H4398" s="29"/>
      <c r="I4398" s="29"/>
      <c r="J4398" s="29"/>
      <c r="K4398" s="29"/>
    </row>
    <row r="4399" spans="6:11" x14ac:dyDescent="0.3">
      <c r="F4399" s="29"/>
      <c r="G4399" s="29"/>
      <c r="H4399" s="29"/>
      <c r="I4399" s="29"/>
      <c r="J4399" s="29"/>
      <c r="K4399" s="29"/>
    </row>
    <row r="4400" spans="6:11" x14ac:dyDescent="0.3">
      <c r="F4400" s="29"/>
      <c r="G4400" s="29"/>
      <c r="H4400" s="29"/>
      <c r="I4400" s="29"/>
      <c r="J4400" s="29"/>
      <c r="K4400" s="29"/>
    </row>
    <row r="4401" spans="6:11" x14ac:dyDescent="0.3">
      <c r="F4401" s="29"/>
      <c r="G4401" s="29"/>
      <c r="H4401" s="29"/>
      <c r="I4401" s="29"/>
      <c r="J4401" s="29"/>
      <c r="K4401" s="29"/>
    </row>
    <row r="4402" spans="6:11" x14ac:dyDescent="0.3">
      <c r="F4402" s="29"/>
      <c r="G4402" s="29"/>
      <c r="H4402" s="29"/>
      <c r="I4402" s="29"/>
      <c r="J4402" s="29"/>
      <c r="K4402" s="29"/>
    </row>
    <row r="4403" spans="6:11" x14ac:dyDescent="0.3">
      <c r="F4403" s="29"/>
      <c r="G4403" s="29"/>
      <c r="H4403" s="29"/>
      <c r="I4403" s="29"/>
      <c r="J4403" s="29"/>
      <c r="K4403" s="29"/>
    </row>
    <row r="4404" spans="6:11" x14ac:dyDescent="0.3">
      <c r="F4404" s="29"/>
      <c r="G4404" s="29"/>
      <c r="H4404" s="29"/>
      <c r="I4404" s="29"/>
      <c r="J4404" s="29"/>
      <c r="K4404" s="29"/>
    </row>
    <row r="4405" spans="6:11" x14ac:dyDescent="0.3">
      <c r="F4405" s="29"/>
      <c r="G4405" s="29"/>
      <c r="H4405" s="29"/>
      <c r="I4405" s="29"/>
      <c r="J4405" s="29"/>
      <c r="K4405" s="29"/>
    </row>
    <row r="4406" spans="6:11" x14ac:dyDescent="0.3">
      <c r="F4406" s="29"/>
      <c r="G4406" s="29"/>
      <c r="H4406" s="29"/>
      <c r="I4406" s="29"/>
      <c r="J4406" s="29"/>
      <c r="K4406" s="29"/>
    </row>
    <row r="4407" spans="6:11" x14ac:dyDescent="0.3">
      <c r="F4407" s="29"/>
      <c r="G4407" s="29"/>
      <c r="H4407" s="29"/>
      <c r="I4407" s="29"/>
      <c r="J4407" s="29"/>
      <c r="K4407" s="29"/>
    </row>
    <row r="4408" spans="6:11" x14ac:dyDescent="0.3">
      <c r="F4408" s="29"/>
      <c r="G4408" s="29"/>
      <c r="H4408" s="29"/>
      <c r="I4408" s="29"/>
      <c r="J4408" s="29"/>
      <c r="K4408" s="29"/>
    </row>
    <row r="4409" spans="6:11" x14ac:dyDescent="0.3">
      <c r="F4409" s="29"/>
      <c r="G4409" s="29"/>
      <c r="H4409" s="29"/>
      <c r="I4409" s="29"/>
      <c r="J4409" s="29"/>
      <c r="K4409" s="29"/>
    </row>
    <row r="4410" spans="6:11" x14ac:dyDescent="0.3">
      <c r="F4410" s="29"/>
      <c r="G4410" s="29"/>
      <c r="H4410" s="29"/>
      <c r="I4410" s="29"/>
      <c r="J4410" s="29"/>
      <c r="K4410" s="29"/>
    </row>
    <row r="4411" spans="6:11" x14ac:dyDescent="0.3">
      <c r="F4411" s="29"/>
      <c r="G4411" s="29"/>
      <c r="H4411" s="29"/>
      <c r="I4411" s="29"/>
      <c r="J4411" s="29"/>
      <c r="K4411" s="29"/>
    </row>
    <row r="4412" spans="6:11" x14ac:dyDescent="0.3">
      <c r="F4412" s="29"/>
      <c r="G4412" s="29"/>
      <c r="H4412" s="29"/>
      <c r="I4412" s="29"/>
      <c r="J4412" s="29"/>
      <c r="K4412" s="29"/>
    </row>
    <row r="4413" spans="6:11" x14ac:dyDescent="0.3">
      <c r="F4413" s="29"/>
      <c r="G4413" s="29"/>
      <c r="H4413" s="29"/>
      <c r="I4413" s="29"/>
      <c r="J4413" s="29"/>
      <c r="K4413" s="29"/>
    </row>
    <row r="4414" spans="6:11" x14ac:dyDescent="0.3">
      <c r="F4414" s="29"/>
      <c r="G4414" s="29"/>
      <c r="H4414" s="29"/>
      <c r="I4414" s="29"/>
      <c r="J4414" s="29"/>
      <c r="K4414" s="29"/>
    </row>
    <row r="4415" spans="6:11" x14ac:dyDescent="0.3">
      <c r="F4415" s="29"/>
      <c r="G4415" s="29"/>
      <c r="H4415" s="29"/>
      <c r="I4415" s="29"/>
      <c r="J4415" s="29"/>
      <c r="K4415" s="29"/>
    </row>
    <row r="4416" spans="6:11" x14ac:dyDescent="0.3">
      <c r="F4416" s="29"/>
      <c r="G4416" s="29"/>
      <c r="H4416" s="29"/>
      <c r="I4416" s="29"/>
      <c r="J4416" s="29"/>
      <c r="K4416" s="29"/>
    </row>
    <row r="4417" spans="6:11" x14ac:dyDescent="0.3">
      <c r="F4417" s="29"/>
      <c r="G4417" s="29"/>
      <c r="H4417" s="29"/>
      <c r="I4417" s="29"/>
      <c r="J4417" s="29"/>
      <c r="K4417" s="29"/>
    </row>
    <row r="4418" spans="6:11" x14ac:dyDescent="0.3">
      <c r="F4418" s="29"/>
      <c r="G4418" s="29"/>
      <c r="H4418" s="29"/>
      <c r="I4418" s="29"/>
      <c r="J4418" s="29"/>
      <c r="K4418" s="29"/>
    </row>
    <row r="4419" spans="6:11" x14ac:dyDescent="0.3">
      <c r="F4419" s="29"/>
      <c r="G4419" s="29"/>
      <c r="H4419" s="29"/>
      <c r="I4419" s="29"/>
      <c r="J4419" s="29"/>
      <c r="K4419" s="29"/>
    </row>
    <row r="4420" spans="6:11" x14ac:dyDescent="0.3">
      <c r="F4420" s="29"/>
      <c r="G4420" s="29"/>
      <c r="H4420" s="29"/>
      <c r="I4420" s="29"/>
      <c r="J4420" s="29"/>
      <c r="K4420" s="29"/>
    </row>
    <row r="4421" spans="6:11" x14ac:dyDescent="0.3">
      <c r="F4421" s="29"/>
      <c r="G4421" s="29"/>
      <c r="H4421" s="29"/>
      <c r="I4421" s="29"/>
      <c r="J4421" s="29"/>
      <c r="K4421" s="29"/>
    </row>
    <row r="4422" spans="6:11" x14ac:dyDescent="0.3">
      <c r="F4422" s="29"/>
      <c r="G4422" s="29"/>
      <c r="H4422" s="29"/>
      <c r="I4422" s="29"/>
      <c r="J4422" s="29"/>
      <c r="K4422" s="29"/>
    </row>
    <row r="4423" spans="6:11" x14ac:dyDescent="0.3">
      <c r="F4423" s="29"/>
      <c r="G4423" s="29"/>
      <c r="H4423" s="29"/>
      <c r="I4423" s="29"/>
      <c r="J4423" s="29"/>
      <c r="K4423" s="29"/>
    </row>
    <row r="4424" spans="6:11" x14ac:dyDescent="0.3">
      <c r="F4424" s="29"/>
      <c r="G4424" s="29"/>
      <c r="H4424" s="29"/>
      <c r="I4424" s="29"/>
      <c r="J4424" s="29"/>
      <c r="K4424" s="29"/>
    </row>
    <row r="4425" spans="6:11" x14ac:dyDescent="0.3">
      <c r="F4425" s="29"/>
      <c r="G4425" s="29"/>
      <c r="H4425" s="29"/>
      <c r="I4425" s="29"/>
      <c r="J4425" s="29"/>
      <c r="K4425" s="29"/>
    </row>
    <row r="4426" spans="6:11" x14ac:dyDescent="0.3">
      <c r="F4426" s="29"/>
      <c r="G4426" s="29"/>
      <c r="H4426" s="29"/>
      <c r="I4426" s="29"/>
      <c r="J4426" s="29"/>
      <c r="K4426" s="29"/>
    </row>
    <row r="4427" spans="6:11" x14ac:dyDescent="0.3">
      <c r="F4427" s="29"/>
      <c r="G4427" s="29"/>
      <c r="H4427" s="29"/>
      <c r="I4427" s="29"/>
      <c r="J4427" s="29"/>
      <c r="K4427" s="29"/>
    </row>
    <row r="4428" spans="6:11" x14ac:dyDescent="0.3">
      <c r="F4428" s="29"/>
      <c r="G4428" s="29"/>
      <c r="H4428" s="29"/>
      <c r="I4428" s="29"/>
      <c r="J4428" s="29"/>
      <c r="K4428" s="29"/>
    </row>
    <row r="4429" spans="6:11" x14ac:dyDescent="0.3">
      <c r="F4429" s="29"/>
      <c r="G4429" s="29"/>
      <c r="H4429" s="29"/>
      <c r="I4429" s="29"/>
      <c r="J4429" s="29"/>
      <c r="K4429" s="29"/>
    </row>
    <row r="4430" spans="6:11" x14ac:dyDescent="0.3">
      <c r="F4430" s="29"/>
      <c r="G4430" s="29"/>
      <c r="H4430" s="29"/>
      <c r="I4430" s="29"/>
      <c r="J4430" s="29"/>
      <c r="K4430" s="29"/>
    </row>
    <row r="4431" spans="6:11" x14ac:dyDescent="0.3">
      <c r="F4431" s="29"/>
      <c r="G4431" s="29"/>
      <c r="H4431" s="29"/>
      <c r="I4431" s="29"/>
      <c r="J4431" s="29"/>
      <c r="K4431" s="29"/>
    </row>
    <row r="4432" spans="6:11" x14ac:dyDescent="0.3">
      <c r="F4432" s="29"/>
      <c r="G4432" s="29"/>
      <c r="H4432" s="29"/>
      <c r="I4432" s="29"/>
      <c r="J4432" s="29"/>
      <c r="K4432" s="29"/>
    </row>
    <row r="4433" spans="6:11" x14ac:dyDescent="0.3">
      <c r="F4433" s="29"/>
      <c r="G4433" s="29"/>
      <c r="H4433" s="29"/>
      <c r="I4433" s="29"/>
      <c r="J4433" s="29"/>
      <c r="K4433" s="29"/>
    </row>
    <row r="4434" spans="6:11" x14ac:dyDescent="0.3">
      <c r="F4434" s="29"/>
      <c r="G4434" s="29"/>
      <c r="H4434" s="29"/>
      <c r="I4434" s="29"/>
      <c r="J4434" s="29"/>
      <c r="K4434" s="29"/>
    </row>
    <row r="4435" spans="6:11" x14ac:dyDescent="0.3">
      <c r="F4435" s="29"/>
      <c r="G4435" s="29"/>
      <c r="H4435" s="29"/>
      <c r="I4435" s="29"/>
      <c r="J4435" s="29"/>
      <c r="K4435" s="29"/>
    </row>
    <row r="4436" spans="6:11" x14ac:dyDescent="0.3">
      <c r="F4436" s="29"/>
      <c r="G4436" s="29"/>
      <c r="H4436" s="29"/>
      <c r="I4436" s="29"/>
      <c r="J4436" s="29"/>
      <c r="K4436" s="29"/>
    </row>
    <row r="4437" spans="6:11" x14ac:dyDescent="0.3">
      <c r="F4437" s="29"/>
      <c r="G4437" s="29"/>
      <c r="H4437" s="29"/>
      <c r="I4437" s="29"/>
      <c r="J4437" s="29"/>
      <c r="K4437" s="29"/>
    </row>
    <row r="4438" spans="6:11" x14ac:dyDescent="0.3">
      <c r="F4438" s="29"/>
      <c r="G4438" s="29"/>
      <c r="H4438" s="29"/>
      <c r="I4438" s="29"/>
      <c r="J4438" s="29"/>
      <c r="K4438" s="29"/>
    </row>
    <row r="4439" spans="6:11" x14ac:dyDescent="0.3">
      <c r="F4439" s="29"/>
      <c r="G4439" s="29"/>
      <c r="H4439" s="29"/>
      <c r="I4439" s="29"/>
      <c r="J4439" s="29"/>
      <c r="K4439" s="29"/>
    </row>
    <row r="4440" spans="6:11" x14ac:dyDescent="0.3">
      <c r="F4440" s="29"/>
      <c r="G4440" s="29"/>
      <c r="H4440" s="29"/>
      <c r="I4440" s="29"/>
      <c r="J4440" s="29"/>
      <c r="K4440" s="29"/>
    </row>
    <row r="4441" spans="6:11" x14ac:dyDescent="0.3">
      <c r="F4441" s="29"/>
      <c r="G4441" s="29"/>
      <c r="H4441" s="29"/>
      <c r="I4441" s="29"/>
      <c r="J4441" s="29"/>
      <c r="K4441" s="29"/>
    </row>
    <row r="4442" spans="6:11" x14ac:dyDescent="0.3">
      <c r="F4442" s="29"/>
      <c r="G4442" s="29"/>
      <c r="H4442" s="29"/>
      <c r="I4442" s="29"/>
      <c r="J4442" s="29"/>
      <c r="K4442" s="29"/>
    </row>
    <row r="4443" spans="6:11" x14ac:dyDescent="0.3">
      <c r="F4443" s="29"/>
      <c r="G4443" s="29"/>
      <c r="H4443" s="29"/>
      <c r="I4443" s="29"/>
      <c r="J4443" s="29"/>
      <c r="K4443" s="29"/>
    </row>
    <row r="4444" spans="6:11" x14ac:dyDescent="0.3">
      <c r="F4444" s="29"/>
      <c r="G4444" s="29"/>
      <c r="H4444" s="29"/>
      <c r="I4444" s="29"/>
      <c r="J4444" s="29"/>
      <c r="K4444" s="29"/>
    </row>
    <row r="4445" spans="6:11" x14ac:dyDescent="0.3">
      <c r="F4445" s="29"/>
      <c r="G4445" s="29"/>
      <c r="H4445" s="29"/>
      <c r="I4445" s="29"/>
      <c r="J4445" s="29"/>
      <c r="K4445" s="29"/>
    </row>
    <row r="4446" spans="6:11" x14ac:dyDescent="0.3">
      <c r="F4446" s="29"/>
      <c r="G4446" s="29"/>
      <c r="H4446" s="29"/>
      <c r="I4446" s="29"/>
      <c r="J4446" s="29"/>
      <c r="K4446" s="29"/>
    </row>
    <row r="4447" spans="6:11" x14ac:dyDescent="0.3">
      <c r="F4447" s="29"/>
      <c r="G4447" s="29"/>
      <c r="H4447" s="29"/>
      <c r="I4447" s="29"/>
      <c r="J4447" s="29"/>
      <c r="K4447" s="29"/>
    </row>
    <row r="4448" spans="6:11" x14ac:dyDescent="0.3">
      <c r="F4448" s="29"/>
      <c r="G4448" s="29"/>
      <c r="H4448" s="29"/>
      <c r="I4448" s="29"/>
      <c r="J4448" s="29"/>
      <c r="K4448" s="29"/>
    </row>
    <row r="4449" spans="6:11" x14ac:dyDescent="0.3">
      <c r="F4449" s="29"/>
      <c r="G4449" s="29"/>
      <c r="H4449" s="29"/>
      <c r="I4449" s="29"/>
      <c r="J4449" s="29"/>
      <c r="K4449" s="29"/>
    </row>
    <row r="4450" spans="6:11" x14ac:dyDescent="0.3">
      <c r="F4450" s="29"/>
      <c r="G4450" s="29"/>
      <c r="H4450" s="29"/>
      <c r="I4450" s="29"/>
      <c r="J4450" s="29"/>
      <c r="K4450" s="29"/>
    </row>
    <row r="4451" spans="6:11" x14ac:dyDescent="0.3">
      <c r="F4451" s="29"/>
      <c r="G4451" s="29"/>
      <c r="H4451" s="29"/>
      <c r="I4451" s="29"/>
      <c r="J4451" s="29"/>
      <c r="K4451" s="29"/>
    </row>
    <row r="4452" spans="6:11" x14ac:dyDescent="0.3">
      <c r="F4452" s="29"/>
      <c r="G4452" s="29"/>
      <c r="H4452" s="29"/>
      <c r="I4452" s="29"/>
      <c r="J4452" s="29"/>
      <c r="K4452" s="29"/>
    </row>
    <row r="4453" spans="6:11" x14ac:dyDescent="0.3">
      <c r="F4453" s="29"/>
      <c r="G4453" s="29"/>
      <c r="H4453" s="29"/>
      <c r="I4453" s="29"/>
      <c r="J4453" s="29"/>
      <c r="K4453" s="29"/>
    </row>
    <row r="4454" spans="6:11" x14ac:dyDescent="0.3">
      <c r="F4454" s="29"/>
      <c r="G4454" s="29"/>
      <c r="H4454" s="29"/>
      <c r="I4454" s="29"/>
      <c r="J4454" s="29"/>
      <c r="K4454" s="29"/>
    </row>
    <row r="4455" spans="6:11" x14ac:dyDescent="0.3">
      <c r="F4455" s="29"/>
      <c r="G4455" s="29"/>
      <c r="H4455" s="29"/>
      <c r="I4455" s="29"/>
      <c r="J4455" s="29"/>
      <c r="K4455" s="29"/>
    </row>
    <row r="4456" spans="6:11" x14ac:dyDescent="0.3">
      <c r="F4456" s="29"/>
      <c r="G4456" s="29"/>
      <c r="H4456" s="29"/>
      <c r="I4456" s="29"/>
      <c r="J4456" s="29"/>
      <c r="K4456" s="29"/>
    </row>
    <row r="4457" spans="6:11" x14ac:dyDescent="0.3">
      <c r="F4457" s="29"/>
      <c r="G4457" s="29"/>
      <c r="H4457" s="29"/>
      <c r="I4457" s="29"/>
      <c r="J4457" s="29"/>
      <c r="K4457" s="29"/>
    </row>
    <row r="4458" spans="6:11" x14ac:dyDescent="0.3">
      <c r="F4458" s="29"/>
      <c r="G4458" s="29"/>
      <c r="H4458" s="29"/>
      <c r="I4458" s="29"/>
      <c r="J4458" s="29"/>
      <c r="K4458" s="29"/>
    </row>
    <row r="4459" spans="6:11" x14ac:dyDescent="0.3">
      <c r="F4459" s="29"/>
      <c r="G4459" s="29"/>
      <c r="H4459" s="29"/>
      <c r="I4459" s="29"/>
      <c r="J4459" s="29"/>
      <c r="K4459" s="29"/>
    </row>
    <row r="4460" spans="6:11" x14ac:dyDescent="0.3">
      <c r="F4460" s="29"/>
      <c r="G4460" s="29"/>
      <c r="H4460" s="29"/>
      <c r="I4460" s="29"/>
      <c r="J4460" s="29"/>
      <c r="K4460" s="29"/>
    </row>
    <row r="4461" spans="6:11" x14ac:dyDescent="0.3">
      <c r="F4461" s="29"/>
      <c r="G4461" s="29"/>
      <c r="H4461" s="29"/>
      <c r="I4461" s="29"/>
      <c r="J4461" s="29"/>
      <c r="K4461" s="29"/>
    </row>
    <row r="4462" spans="6:11" x14ac:dyDescent="0.3">
      <c r="F4462" s="29"/>
      <c r="G4462" s="29"/>
      <c r="H4462" s="29"/>
      <c r="I4462" s="29"/>
      <c r="J4462" s="29"/>
      <c r="K4462" s="29"/>
    </row>
    <row r="4463" spans="6:11" x14ac:dyDescent="0.3">
      <c r="F4463" s="29"/>
      <c r="G4463" s="29"/>
      <c r="H4463" s="29"/>
      <c r="I4463" s="29"/>
      <c r="J4463" s="29"/>
      <c r="K4463" s="29"/>
    </row>
    <row r="4464" spans="6:11" x14ac:dyDescent="0.3">
      <c r="F4464" s="29"/>
      <c r="G4464" s="29"/>
      <c r="H4464" s="29"/>
      <c r="I4464" s="29"/>
      <c r="J4464" s="29"/>
      <c r="K4464" s="29"/>
    </row>
    <row r="4465" spans="6:11" x14ac:dyDescent="0.3">
      <c r="F4465" s="29"/>
      <c r="G4465" s="29"/>
      <c r="H4465" s="29"/>
      <c r="I4465" s="29"/>
      <c r="J4465" s="29"/>
      <c r="K4465" s="29"/>
    </row>
    <row r="4466" spans="6:11" x14ac:dyDescent="0.3">
      <c r="F4466" s="29"/>
      <c r="G4466" s="29"/>
      <c r="H4466" s="29"/>
      <c r="I4466" s="29"/>
      <c r="J4466" s="29"/>
      <c r="K4466" s="29"/>
    </row>
    <row r="4467" spans="6:11" x14ac:dyDescent="0.3">
      <c r="F4467" s="29"/>
      <c r="G4467" s="29"/>
      <c r="H4467" s="29"/>
      <c r="I4467" s="29"/>
      <c r="J4467" s="29"/>
      <c r="K4467" s="29"/>
    </row>
    <row r="4468" spans="6:11" x14ac:dyDescent="0.3">
      <c r="F4468" s="29"/>
      <c r="G4468" s="29"/>
      <c r="H4468" s="29"/>
      <c r="I4468" s="29"/>
      <c r="J4468" s="29"/>
      <c r="K4468" s="29"/>
    </row>
    <row r="4469" spans="6:11" x14ac:dyDescent="0.3">
      <c r="F4469" s="29"/>
      <c r="G4469" s="29"/>
      <c r="H4469" s="29"/>
      <c r="I4469" s="29"/>
      <c r="J4469" s="29"/>
      <c r="K4469" s="29"/>
    </row>
    <row r="4470" spans="6:11" x14ac:dyDescent="0.3">
      <c r="F4470" s="29"/>
      <c r="G4470" s="29"/>
      <c r="H4470" s="29"/>
      <c r="I4470" s="29"/>
      <c r="J4470" s="29"/>
      <c r="K4470" s="29"/>
    </row>
    <row r="4471" spans="6:11" x14ac:dyDescent="0.3">
      <c r="F4471" s="29"/>
      <c r="G4471" s="29"/>
      <c r="H4471" s="29"/>
      <c r="I4471" s="29"/>
      <c r="J4471" s="29"/>
      <c r="K4471" s="29"/>
    </row>
    <row r="4472" spans="6:11" x14ac:dyDescent="0.3">
      <c r="F4472" s="29"/>
      <c r="G4472" s="29"/>
      <c r="H4472" s="29"/>
      <c r="I4472" s="29"/>
      <c r="J4472" s="29"/>
      <c r="K4472" s="29"/>
    </row>
    <row r="4473" spans="6:11" x14ac:dyDescent="0.3">
      <c r="F4473" s="29"/>
      <c r="G4473" s="29"/>
      <c r="H4473" s="29"/>
      <c r="I4473" s="29"/>
      <c r="J4473" s="29"/>
      <c r="K4473" s="29"/>
    </row>
    <row r="4474" spans="6:11" x14ac:dyDescent="0.3">
      <c r="F4474" s="29"/>
      <c r="G4474" s="29"/>
      <c r="H4474" s="29"/>
      <c r="I4474" s="29"/>
      <c r="J4474" s="29"/>
      <c r="K4474" s="29"/>
    </row>
    <row r="4475" spans="6:11" x14ac:dyDescent="0.3">
      <c r="F4475" s="29"/>
      <c r="G4475" s="29"/>
      <c r="H4475" s="29"/>
      <c r="I4475" s="29"/>
      <c r="J4475" s="29"/>
      <c r="K4475" s="29"/>
    </row>
    <row r="4476" spans="6:11" x14ac:dyDescent="0.3">
      <c r="F4476" s="29"/>
      <c r="G4476" s="29"/>
      <c r="H4476" s="29"/>
      <c r="I4476" s="29"/>
      <c r="J4476" s="29"/>
      <c r="K4476" s="29"/>
    </row>
    <row r="4477" spans="6:11" x14ac:dyDescent="0.3">
      <c r="F4477" s="29"/>
      <c r="G4477" s="29"/>
      <c r="H4477" s="29"/>
      <c r="I4477" s="29"/>
      <c r="J4477" s="29"/>
      <c r="K4477" s="29"/>
    </row>
    <row r="4478" spans="6:11" x14ac:dyDescent="0.3">
      <c r="F4478" s="29"/>
      <c r="G4478" s="29"/>
      <c r="H4478" s="29"/>
      <c r="I4478" s="29"/>
      <c r="J4478" s="29"/>
      <c r="K4478" s="29"/>
    </row>
    <row r="4479" spans="6:11" x14ac:dyDescent="0.3">
      <c r="F4479" s="29"/>
      <c r="G4479" s="29"/>
      <c r="H4479" s="29"/>
      <c r="I4479" s="29"/>
      <c r="J4479" s="29"/>
      <c r="K4479" s="29"/>
    </row>
    <row r="4480" spans="6:11" x14ac:dyDescent="0.3">
      <c r="F4480" s="29"/>
      <c r="G4480" s="29"/>
      <c r="H4480" s="29"/>
      <c r="I4480" s="29"/>
      <c r="J4480" s="29"/>
      <c r="K4480" s="29"/>
    </row>
    <row r="4481" spans="6:11" x14ac:dyDescent="0.3">
      <c r="F4481" s="29"/>
      <c r="G4481" s="29"/>
      <c r="H4481" s="29"/>
      <c r="I4481" s="29"/>
      <c r="J4481" s="29"/>
      <c r="K4481" s="29"/>
    </row>
    <row r="4482" spans="6:11" x14ac:dyDescent="0.3">
      <c r="F4482" s="29"/>
      <c r="G4482" s="29"/>
      <c r="H4482" s="29"/>
      <c r="I4482" s="29"/>
      <c r="J4482" s="29"/>
      <c r="K4482" s="29"/>
    </row>
    <row r="4483" spans="6:11" x14ac:dyDescent="0.3">
      <c r="F4483" s="29"/>
      <c r="G4483" s="29"/>
      <c r="H4483" s="29"/>
      <c r="I4483" s="29"/>
      <c r="J4483" s="29"/>
      <c r="K4483" s="29"/>
    </row>
    <row r="4484" spans="6:11" x14ac:dyDescent="0.3">
      <c r="F4484" s="29"/>
      <c r="G4484" s="29"/>
      <c r="H4484" s="29"/>
      <c r="I4484" s="29"/>
      <c r="J4484" s="29"/>
      <c r="K4484" s="29"/>
    </row>
    <row r="4485" spans="6:11" x14ac:dyDescent="0.3">
      <c r="F4485" s="29"/>
      <c r="G4485" s="29"/>
      <c r="H4485" s="29"/>
      <c r="I4485" s="29"/>
      <c r="J4485" s="29"/>
      <c r="K4485" s="29"/>
    </row>
    <row r="4486" spans="6:11" x14ac:dyDescent="0.3">
      <c r="F4486" s="29"/>
      <c r="G4486" s="29"/>
      <c r="H4486" s="29"/>
      <c r="I4486" s="29"/>
      <c r="J4486" s="29"/>
      <c r="K4486" s="29"/>
    </row>
    <row r="4487" spans="6:11" x14ac:dyDescent="0.3">
      <c r="F4487" s="29"/>
      <c r="G4487" s="29"/>
      <c r="H4487" s="29"/>
      <c r="I4487" s="29"/>
      <c r="J4487" s="29"/>
      <c r="K4487" s="29"/>
    </row>
    <row r="4488" spans="6:11" x14ac:dyDescent="0.3">
      <c r="F4488" s="29"/>
      <c r="G4488" s="29"/>
      <c r="H4488" s="29"/>
      <c r="I4488" s="29"/>
      <c r="J4488" s="29"/>
      <c r="K4488" s="29"/>
    </row>
    <row r="4489" spans="6:11" x14ac:dyDescent="0.3">
      <c r="F4489" s="29"/>
      <c r="G4489" s="29"/>
      <c r="H4489" s="29"/>
      <c r="I4489" s="29"/>
      <c r="J4489" s="29"/>
      <c r="K4489" s="29"/>
    </row>
    <row r="4490" spans="6:11" x14ac:dyDescent="0.3">
      <c r="F4490" s="29"/>
      <c r="G4490" s="29"/>
      <c r="H4490" s="29"/>
      <c r="I4490" s="29"/>
      <c r="J4490" s="29"/>
      <c r="K4490" s="29"/>
    </row>
    <row r="4491" spans="6:11" x14ac:dyDescent="0.3">
      <c r="F4491" s="29"/>
      <c r="G4491" s="29"/>
      <c r="H4491" s="29"/>
      <c r="I4491" s="29"/>
      <c r="J4491" s="29"/>
      <c r="K4491" s="29"/>
    </row>
    <row r="4492" spans="6:11" x14ac:dyDescent="0.3">
      <c r="F4492" s="29"/>
      <c r="G4492" s="29"/>
      <c r="H4492" s="29"/>
      <c r="I4492" s="29"/>
      <c r="J4492" s="29"/>
      <c r="K4492" s="29"/>
    </row>
    <row r="4493" spans="6:11" x14ac:dyDescent="0.3">
      <c r="F4493" s="29"/>
      <c r="G4493" s="29"/>
      <c r="H4493" s="29"/>
      <c r="I4493" s="29"/>
      <c r="J4493" s="29"/>
      <c r="K4493" s="29"/>
    </row>
    <row r="4494" spans="6:11" x14ac:dyDescent="0.3">
      <c r="F4494" s="29"/>
      <c r="G4494" s="29"/>
      <c r="H4494" s="29"/>
      <c r="I4494" s="29"/>
      <c r="J4494" s="29"/>
      <c r="K4494" s="29"/>
    </row>
    <row r="4495" spans="6:11" x14ac:dyDescent="0.3">
      <c r="F4495" s="29"/>
      <c r="G4495" s="29"/>
      <c r="H4495" s="29"/>
      <c r="I4495" s="29"/>
      <c r="J4495" s="29"/>
      <c r="K4495" s="29"/>
    </row>
    <row r="4496" spans="6:11" x14ac:dyDescent="0.3">
      <c r="F4496" s="29"/>
      <c r="G4496" s="29"/>
      <c r="H4496" s="29"/>
      <c r="I4496" s="29"/>
      <c r="J4496" s="29"/>
      <c r="K4496" s="29"/>
    </row>
    <row r="4497" spans="6:11" x14ac:dyDescent="0.3">
      <c r="F4497" s="29"/>
      <c r="G4497" s="29"/>
      <c r="H4497" s="29"/>
      <c r="I4497" s="29"/>
      <c r="J4497" s="29"/>
      <c r="K4497" s="29"/>
    </row>
    <row r="4498" spans="6:11" x14ac:dyDescent="0.3">
      <c r="F4498" s="29"/>
      <c r="G4498" s="29"/>
      <c r="H4498" s="29"/>
      <c r="I4498" s="29"/>
      <c r="J4498" s="29"/>
      <c r="K4498" s="29"/>
    </row>
    <row r="4499" spans="6:11" x14ac:dyDescent="0.3">
      <c r="F4499" s="29"/>
      <c r="G4499" s="29"/>
      <c r="H4499" s="29"/>
      <c r="I4499" s="29"/>
      <c r="J4499" s="29"/>
      <c r="K4499" s="29"/>
    </row>
    <row r="4500" spans="6:11" x14ac:dyDescent="0.3">
      <c r="F4500" s="29"/>
      <c r="G4500" s="29"/>
      <c r="H4500" s="29"/>
      <c r="I4500" s="29"/>
      <c r="J4500" s="29"/>
      <c r="K4500" s="29"/>
    </row>
    <row r="4501" spans="6:11" x14ac:dyDescent="0.3">
      <c r="F4501" s="29"/>
      <c r="G4501" s="29"/>
      <c r="H4501" s="29"/>
      <c r="I4501" s="29"/>
      <c r="J4501" s="29"/>
      <c r="K4501" s="29"/>
    </row>
    <row r="4502" spans="6:11" x14ac:dyDescent="0.3">
      <c r="F4502" s="29"/>
      <c r="G4502" s="29"/>
      <c r="H4502" s="29"/>
      <c r="I4502" s="29"/>
      <c r="J4502" s="29"/>
      <c r="K4502" s="29"/>
    </row>
    <row r="4503" spans="6:11" x14ac:dyDescent="0.3">
      <c r="F4503" s="29"/>
      <c r="G4503" s="29"/>
      <c r="H4503" s="29"/>
      <c r="I4503" s="29"/>
      <c r="J4503" s="29"/>
      <c r="K4503" s="29"/>
    </row>
    <row r="4504" spans="6:11" x14ac:dyDescent="0.3">
      <c r="F4504" s="29"/>
      <c r="G4504" s="29"/>
      <c r="H4504" s="29"/>
      <c r="I4504" s="29"/>
      <c r="J4504" s="29"/>
      <c r="K4504" s="29"/>
    </row>
    <row r="4505" spans="6:11" x14ac:dyDescent="0.3">
      <c r="F4505" s="29"/>
      <c r="G4505" s="29"/>
      <c r="H4505" s="29"/>
      <c r="I4505" s="29"/>
      <c r="J4505" s="29"/>
      <c r="K4505" s="29"/>
    </row>
    <row r="4506" spans="6:11" x14ac:dyDescent="0.3">
      <c r="F4506" s="29"/>
      <c r="G4506" s="29"/>
      <c r="H4506" s="29"/>
      <c r="I4506" s="29"/>
      <c r="J4506" s="29"/>
      <c r="K4506" s="29"/>
    </row>
    <row r="4507" spans="6:11" x14ac:dyDescent="0.3">
      <c r="F4507" s="29"/>
      <c r="G4507" s="29"/>
      <c r="H4507" s="29"/>
      <c r="I4507" s="29"/>
      <c r="J4507" s="29"/>
      <c r="K4507" s="29"/>
    </row>
    <row r="4508" spans="6:11" x14ac:dyDescent="0.3">
      <c r="F4508" s="29"/>
      <c r="G4508" s="29"/>
      <c r="H4508" s="29"/>
      <c r="I4508" s="29"/>
      <c r="J4508" s="29"/>
      <c r="K4508" s="29"/>
    </row>
    <row r="4509" spans="6:11" x14ac:dyDescent="0.3">
      <c r="F4509" s="29"/>
      <c r="G4509" s="29"/>
      <c r="H4509" s="29"/>
      <c r="I4509" s="29"/>
      <c r="J4509" s="29"/>
      <c r="K4509" s="29"/>
    </row>
    <row r="4510" spans="6:11" x14ac:dyDescent="0.3">
      <c r="F4510" s="29"/>
      <c r="G4510" s="29"/>
      <c r="H4510" s="29"/>
      <c r="I4510" s="29"/>
      <c r="J4510" s="29"/>
      <c r="K4510" s="29"/>
    </row>
    <row r="4511" spans="6:11" x14ac:dyDescent="0.3">
      <c r="F4511" s="29"/>
      <c r="G4511" s="29"/>
      <c r="H4511" s="29"/>
      <c r="I4511" s="29"/>
      <c r="J4511" s="29"/>
      <c r="K4511" s="29"/>
    </row>
    <row r="4512" spans="6:11" x14ac:dyDescent="0.3">
      <c r="F4512" s="29"/>
      <c r="G4512" s="29"/>
      <c r="H4512" s="29"/>
      <c r="I4512" s="29"/>
      <c r="J4512" s="29"/>
      <c r="K4512" s="29"/>
    </row>
    <row r="4513" spans="6:11" x14ac:dyDescent="0.3">
      <c r="F4513" s="29"/>
      <c r="G4513" s="29"/>
      <c r="H4513" s="29"/>
      <c r="I4513" s="29"/>
      <c r="J4513" s="29"/>
      <c r="K4513" s="29"/>
    </row>
    <row r="4514" spans="6:11" x14ac:dyDescent="0.3">
      <c r="F4514" s="29"/>
      <c r="G4514" s="29"/>
      <c r="H4514" s="29"/>
      <c r="I4514" s="29"/>
      <c r="J4514" s="29"/>
      <c r="K4514" s="29"/>
    </row>
    <row r="4515" spans="6:11" x14ac:dyDescent="0.3">
      <c r="F4515" s="29"/>
      <c r="G4515" s="29"/>
      <c r="H4515" s="29"/>
      <c r="I4515" s="29"/>
      <c r="J4515" s="29"/>
      <c r="K4515" s="29"/>
    </row>
    <row r="4516" spans="6:11" x14ac:dyDescent="0.3">
      <c r="F4516" s="29"/>
      <c r="G4516" s="29"/>
      <c r="H4516" s="29"/>
      <c r="I4516" s="29"/>
      <c r="J4516" s="29"/>
      <c r="K4516" s="29"/>
    </row>
    <row r="4517" spans="6:11" x14ac:dyDescent="0.3">
      <c r="F4517" s="29"/>
      <c r="G4517" s="29"/>
      <c r="H4517" s="29"/>
      <c r="I4517" s="29"/>
      <c r="J4517" s="29"/>
      <c r="K4517" s="29"/>
    </row>
    <row r="4518" spans="6:11" x14ac:dyDescent="0.3">
      <c r="F4518" s="29"/>
      <c r="G4518" s="29"/>
      <c r="H4518" s="29"/>
      <c r="I4518" s="29"/>
      <c r="J4518" s="29"/>
      <c r="K4518" s="29"/>
    </row>
    <row r="4519" spans="6:11" x14ac:dyDescent="0.3">
      <c r="F4519" s="29"/>
      <c r="G4519" s="29"/>
      <c r="H4519" s="29"/>
      <c r="I4519" s="29"/>
      <c r="J4519" s="29"/>
      <c r="K4519" s="29"/>
    </row>
    <row r="4520" spans="6:11" x14ac:dyDescent="0.3">
      <c r="F4520" s="29"/>
      <c r="G4520" s="29"/>
      <c r="H4520" s="29"/>
      <c r="I4520" s="29"/>
      <c r="J4520" s="29"/>
      <c r="K4520" s="29"/>
    </row>
    <row r="4521" spans="6:11" x14ac:dyDescent="0.3">
      <c r="F4521" s="29"/>
      <c r="G4521" s="29"/>
      <c r="H4521" s="29"/>
      <c r="I4521" s="29"/>
      <c r="J4521" s="29"/>
      <c r="K4521" s="29"/>
    </row>
    <row r="4522" spans="6:11" x14ac:dyDescent="0.3">
      <c r="F4522" s="29"/>
      <c r="G4522" s="29"/>
      <c r="H4522" s="29"/>
      <c r="I4522" s="29"/>
      <c r="J4522" s="29"/>
      <c r="K4522" s="29"/>
    </row>
    <row r="4523" spans="6:11" x14ac:dyDescent="0.3">
      <c r="F4523" s="29"/>
      <c r="G4523" s="29"/>
      <c r="H4523" s="29"/>
      <c r="I4523" s="29"/>
      <c r="J4523" s="29"/>
      <c r="K4523" s="29"/>
    </row>
    <row r="4524" spans="6:11" x14ac:dyDescent="0.3">
      <c r="F4524" s="29"/>
      <c r="G4524" s="29"/>
      <c r="H4524" s="29"/>
      <c r="I4524" s="29"/>
      <c r="J4524" s="29"/>
      <c r="K4524" s="29"/>
    </row>
    <row r="4525" spans="6:11" x14ac:dyDescent="0.3">
      <c r="F4525" s="29"/>
      <c r="G4525" s="29"/>
      <c r="H4525" s="29"/>
      <c r="I4525" s="29"/>
      <c r="J4525" s="29"/>
      <c r="K4525" s="29"/>
    </row>
    <row r="4526" spans="6:11" x14ac:dyDescent="0.3">
      <c r="F4526" s="29"/>
      <c r="G4526" s="29"/>
      <c r="H4526" s="29"/>
      <c r="I4526" s="29"/>
      <c r="J4526" s="29"/>
      <c r="K4526" s="29"/>
    </row>
    <row r="4527" spans="6:11" x14ac:dyDescent="0.3">
      <c r="F4527" s="29"/>
      <c r="G4527" s="29"/>
      <c r="H4527" s="29"/>
      <c r="I4527" s="29"/>
      <c r="J4527" s="29"/>
      <c r="K4527" s="29"/>
    </row>
    <row r="4528" spans="6:11" x14ac:dyDescent="0.3">
      <c r="F4528" s="29"/>
      <c r="G4528" s="29"/>
      <c r="H4528" s="29"/>
      <c r="I4528" s="29"/>
      <c r="J4528" s="29"/>
      <c r="K4528" s="29"/>
    </row>
    <row r="4529" spans="6:11" x14ac:dyDescent="0.3">
      <c r="F4529" s="29"/>
      <c r="G4529" s="29"/>
      <c r="H4529" s="29"/>
      <c r="I4529" s="29"/>
      <c r="J4529" s="29"/>
      <c r="K4529" s="29"/>
    </row>
    <row r="4530" spans="6:11" x14ac:dyDescent="0.3">
      <c r="F4530" s="29"/>
      <c r="G4530" s="29"/>
      <c r="H4530" s="29"/>
      <c r="I4530" s="29"/>
      <c r="J4530" s="29"/>
      <c r="K4530" s="29"/>
    </row>
    <row r="4531" spans="6:11" x14ac:dyDescent="0.3">
      <c r="F4531" s="29"/>
      <c r="G4531" s="29"/>
      <c r="H4531" s="29"/>
      <c r="I4531" s="29"/>
      <c r="J4531" s="29"/>
      <c r="K4531" s="29"/>
    </row>
    <row r="4532" spans="6:11" x14ac:dyDescent="0.3">
      <c r="F4532" s="29"/>
      <c r="G4532" s="29"/>
      <c r="H4532" s="29"/>
      <c r="I4532" s="29"/>
      <c r="J4532" s="29"/>
      <c r="K4532" s="29"/>
    </row>
    <row r="4533" spans="6:11" x14ac:dyDescent="0.3">
      <c r="F4533" s="29"/>
      <c r="G4533" s="29"/>
      <c r="H4533" s="29"/>
      <c r="I4533" s="29"/>
      <c r="J4533" s="29"/>
      <c r="K4533" s="29"/>
    </row>
    <row r="4534" spans="6:11" x14ac:dyDescent="0.3">
      <c r="F4534" s="29"/>
      <c r="G4534" s="29"/>
      <c r="H4534" s="29"/>
      <c r="I4534" s="29"/>
      <c r="J4534" s="29"/>
      <c r="K4534" s="29"/>
    </row>
    <row r="4535" spans="6:11" x14ac:dyDescent="0.3">
      <c r="F4535" s="29"/>
      <c r="G4535" s="29"/>
      <c r="H4535" s="29"/>
      <c r="I4535" s="29"/>
      <c r="J4535" s="29"/>
      <c r="K4535" s="29"/>
    </row>
    <row r="4536" spans="6:11" x14ac:dyDescent="0.3">
      <c r="F4536" s="29"/>
      <c r="G4536" s="29"/>
      <c r="H4536" s="29"/>
      <c r="I4536" s="29"/>
      <c r="J4536" s="29"/>
      <c r="K4536" s="29"/>
    </row>
    <row r="4537" spans="6:11" x14ac:dyDescent="0.3">
      <c r="F4537" s="29"/>
      <c r="G4537" s="29"/>
      <c r="H4537" s="29"/>
      <c r="I4537" s="29"/>
      <c r="J4537" s="29"/>
      <c r="K4537" s="29"/>
    </row>
    <row r="4538" spans="6:11" x14ac:dyDescent="0.3">
      <c r="F4538" s="29"/>
      <c r="G4538" s="29"/>
      <c r="H4538" s="29"/>
      <c r="I4538" s="29"/>
      <c r="J4538" s="29"/>
      <c r="K4538" s="29"/>
    </row>
    <row r="4539" spans="6:11" x14ac:dyDescent="0.3">
      <c r="F4539" s="29"/>
      <c r="G4539" s="29"/>
      <c r="H4539" s="29"/>
      <c r="I4539" s="29"/>
      <c r="J4539" s="29"/>
      <c r="K4539" s="29"/>
    </row>
    <row r="4540" spans="6:11" x14ac:dyDescent="0.3">
      <c r="F4540" s="29"/>
      <c r="G4540" s="29"/>
      <c r="H4540" s="29"/>
      <c r="I4540" s="29"/>
      <c r="J4540" s="29"/>
      <c r="K4540" s="29"/>
    </row>
    <row r="4541" spans="6:11" x14ac:dyDescent="0.3">
      <c r="F4541" s="29"/>
      <c r="G4541" s="29"/>
      <c r="H4541" s="29"/>
      <c r="I4541" s="29"/>
      <c r="J4541" s="29"/>
      <c r="K4541" s="29"/>
    </row>
    <row r="4542" spans="6:11" x14ac:dyDescent="0.3">
      <c r="F4542" s="29"/>
      <c r="G4542" s="29"/>
      <c r="H4542" s="29"/>
      <c r="I4542" s="29"/>
      <c r="J4542" s="29"/>
      <c r="K4542" s="29"/>
    </row>
    <row r="4543" spans="6:11" x14ac:dyDescent="0.3">
      <c r="F4543" s="29"/>
      <c r="G4543" s="29"/>
      <c r="H4543" s="29"/>
      <c r="I4543" s="29"/>
      <c r="J4543" s="29"/>
      <c r="K4543" s="29"/>
    </row>
    <row r="4544" spans="6:11" x14ac:dyDescent="0.3">
      <c r="F4544" s="29"/>
      <c r="G4544" s="29"/>
      <c r="H4544" s="29"/>
      <c r="I4544" s="29"/>
      <c r="J4544" s="29"/>
      <c r="K4544" s="29"/>
    </row>
    <row r="4545" spans="6:11" x14ac:dyDescent="0.3">
      <c r="F4545" s="29"/>
      <c r="G4545" s="29"/>
      <c r="H4545" s="29"/>
      <c r="I4545" s="29"/>
      <c r="J4545" s="29"/>
      <c r="K4545" s="29"/>
    </row>
    <row r="4546" spans="6:11" x14ac:dyDescent="0.3">
      <c r="F4546" s="29"/>
      <c r="G4546" s="29"/>
      <c r="H4546" s="29"/>
      <c r="I4546" s="29"/>
      <c r="J4546" s="29"/>
      <c r="K4546" s="29"/>
    </row>
    <row r="4547" spans="6:11" x14ac:dyDescent="0.3">
      <c r="F4547" s="29"/>
      <c r="G4547" s="29"/>
      <c r="H4547" s="29"/>
      <c r="I4547" s="29"/>
      <c r="J4547" s="29"/>
      <c r="K4547" s="29"/>
    </row>
    <row r="4548" spans="6:11" x14ac:dyDescent="0.3">
      <c r="F4548" s="29"/>
      <c r="G4548" s="29"/>
      <c r="H4548" s="29"/>
      <c r="I4548" s="29"/>
      <c r="J4548" s="29"/>
      <c r="K4548" s="29"/>
    </row>
    <row r="4549" spans="6:11" x14ac:dyDescent="0.3">
      <c r="F4549" s="29"/>
      <c r="G4549" s="29"/>
      <c r="H4549" s="29"/>
      <c r="I4549" s="29"/>
      <c r="J4549" s="29"/>
      <c r="K4549" s="29"/>
    </row>
    <row r="4550" spans="6:11" x14ac:dyDescent="0.3">
      <c r="F4550" s="29"/>
      <c r="G4550" s="29"/>
      <c r="H4550" s="29"/>
      <c r="I4550" s="29"/>
      <c r="J4550" s="29"/>
      <c r="K4550" s="29"/>
    </row>
    <row r="4551" spans="6:11" x14ac:dyDescent="0.3">
      <c r="F4551" s="29"/>
      <c r="G4551" s="29"/>
      <c r="H4551" s="29"/>
      <c r="I4551" s="29"/>
      <c r="J4551" s="29"/>
      <c r="K4551" s="29"/>
    </row>
    <row r="4552" spans="6:11" x14ac:dyDescent="0.3">
      <c r="F4552" s="29"/>
      <c r="G4552" s="29"/>
      <c r="H4552" s="29"/>
      <c r="I4552" s="29"/>
      <c r="J4552" s="29"/>
      <c r="K4552" s="29"/>
    </row>
    <row r="4553" spans="6:11" x14ac:dyDescent="0.3">
      <c r="F4553" s="29"/>
      <c r="G4553" s="29"/>
      <c r="H4553" s="29"/>
      <c r="I4553" s="29"/>
      <c r="J4553" s="29"/>
      <c r="K4553" s="29"/>
    </row>
    <row r="4554" spans="6:11" x14ac:dyDescent="0.3">
      <c r="F4554" s="29"/>
      <c r="G4554" s="29"/>
      <c r="H4554" s="29"/>
      <c r="I4554" s="29"/>
      <c r="J4554" s="29"/>
      <c r="K4554" s="29"/>
    </row>
    <row r="4555" spans="6:11" x14ac:dyDescent="0.3">
      <c r="F4555" s="29"/>
      <c r="G4555" s="29"/>
      <c r="H4555" s="29"/>
      <c r="I4555" s="29"/>
      <c r="J4555" s="29"/>
      <c r="K4555" s="29"/>
    </row>
    <row r="4556" spans="6:11" x14ac:dyDescent="0.3">
      <c r="F4556" s="29"/>
      <c r="G4556" s="29"/>
      <c r="H4556" s="29"/>
      <c r="I4556" s="29"/>
      <c r="J4556" s="29"/>
      <c r="K4556" s="29"/>
    </row>
    <row r="4557" spans="6:11" x14ac:dyDescent="0.3">
      <c r="F4557" s="29"/>
      <c r="G4557" s="29"/>
      <c r="H4557" s="29"/>
      <c r="I4557" s="29"/>
      <c r="J4557" s="29"/>
      <c r="K4557" s="29"/>
    </row>
    <row r="4558" spans="6:11" x14ac:dyDescent="0.3">
      <c r="F4558" s="29"/>
      <c r="G4558" s="29"/>
      <c r="H4558" s="29"/>
      <c r="I4558" s="29"/>
      <c r="J4558" s="29"/>
      <c r="K4558" s="29"/>
    </row>
    <row r="4559" spans="6:11" x14ac:dyDescent="0.3">
      <c r="F4559" s="29"/>
      <c r="G4559" s="29"/>
      <c r="H4559" s="29"/>
      <c r="I4559" s="29"/>
      <c r="J4559" s="29"/>
      <c r="K4559" s="29"/>
    </row>
    <row r="4560" spans="6:11" x14ac:dyDescent="0.3">
      <c r="F4560" s="29"/>
      <c r="G4560" s="29"/>
      <c r="H4560" s="29"/>
      <c r="I4560" s="29"/>
      <c r="J4560" s="29"/>
      <c r="K4560" s="29"/>
    </row>
    <row r="4561" spans="6:11" x14ac:dyDescent="0.3">
      <c r="F4561" s="29"/>
      <c r="G4561" s="29"/>
      <c r="H4561" s="29"/>
      <c r="I4561" s="29"/>
      <c r="J4561" s="29"/>
      <c r="K4561" s="29"/>
    </row>
    <row r="4562" spans="6:11" x14ac:dyDescent="0.3">
      <c r="F4562" s="29"/>
      <c r="G4562" s="29"/>
      <c r="H4562" s="29"/>
      <c r="I4562" s="29"/>
      <c r="J4562" s="29"/>
      <c r="K4562" s="29"/>
    </row>
    <row r="4563" spans="6:11" x14ac:dyDescent="0.3">
      <c r="F4563" s="29"/>
      <c r="G4563" s="29"/>
      <c r="H4563" s="29"/>
      <c r="I4563" s="29"/>
      <c r="J4563" s="29"/>
      <c r="K4563" s="29"/>
    </row>
    <row r="4564" spans="6:11" x14ac:dyDescent="0.3">
      <c r="F4564" s="29"/>
      <c r="G4564" s="29"/>
      <c r="H4564" s="29"/>
      <c r="I4564" s="29"/>
      <c r="J4564" s="29"/>
      <c r="K4564" s="29"/>
    </row>
    <row r="4565" spans="6:11" x14ac:dyDescent="0.3">
      <c r="F4565" s="29"/>
      <c r="G4565" s="29"/>
      <c r="H4565" s="29"/>
      <c r="I4565" s="29"/>
      <c r="J4565" s="29"/>
      <c r="K4565" s="29"/>
    </row>
    <row r="4566" spans="6:11" x14ac:dyDescent="0.3">
      <c r="F4566" s="29"/>
      <c r="G4566" s="29"/>
      <c r="H4566" s="29"/>
      <c r="I4566" s="29"/>
      <c r="J4566" s="29"/>
      <c r="K4566" s="29"/>
    </row>
    <row r="4567" spans="6:11" x14ac:dyDescent="0.3">
      <c r="F4567" s="29"/>
      <c r="G4567" s="29"/>
      <c r="H4567" s="29"/>
      <c r="I4567" s="29"/>
      <c r="J4567" s="29"/>
      <c r="K4567" s="29"/>
    </row>
    <row r="4568" spans="6:11" x14ac:dyDescent="0.3">
      <c r="F4568" s="29"/>
      <c r="G4568" s="29"/>
      <c r="H4568" s="29"/>
      <c r="I4568" s="29"/>
      <c r="J4568" s="29"/>
      <c r="K4568" s="29"/>
    </row>
    <row r="4569" spans="6:11" x14ac:dyDescent="0.3">
      <c r="F4569" s="29"/>
      <c r="G4569" s="29"/>
      <c r="H4569" s="29"/>
      <c r="I4569" s="29"/>
      <c r="J4569" s="29"/>
      <c r="K4569" s="29"/>
    </row>
    <row r="4570" spans="6:11" x14ac:dyDescent="0.3">
      <c r="F4570" s="29"/>
      <c r="G4570" s="29"/>
      <c r="H4570" s="29"/>
      <c r="I4570" s="29"/>
      <c r="J4570" s="29"/>
      <c r="K4570" s="29"/>
    </row>
    <row r="4571" spans="6:11" x14ac:dyDescent="0.3">
      <c r="F4571" s="29"/>
      <c r="G4571" s="29"/>
      <c r="H4571" s="29"/>
      <c r="I4571" s="29"/>
      <c r="J4571" s="29"/>
      <c r="K4571" s="29"/>
    </row>
    <row r="4572" spans="6:11" x14ac:dyDescent="0.3">
      <c r="F4572" s="29"/>
      <c r="G4572" s="29"/>
      <c r="H4572" s="29"/>
      <c r="I4572" s="29"/>
      <c r="J4572" s="29"/>
      <c r="K4572" s="29"/>
    </row>
    <row r="4573" spans="6:11" x14ac:dyDescent="0.3">
      <c r="F4573" s="29"/>
      <c r="G4573" s="29"/>
      <c r="H4573" s="29"/>
      <c r="I4573" s="29"/>
      <c r="J4573" s="29"/>
      <c r="K4573" s="29"/>
    </row>
    <row r="4574" spans="6:11" x14ac:dyDescent="0.3">
      <c r="F4574" s="29"/>
      <c r="G4574" s="29"/>
      <c r="H4574" s="29"/>
      <c r="I4574" s="29"/>
      <c r="J4574" s="29"/>
      <c r="K4574" s="29"/>
    </row>
    <row r="4575" spans="6:11" x14ac:dyDescent="0.3">
      <c r="F4575" s="29"/>
      <c r="G4575" s="29"/>
      <c r="H4575" s="29"/>
      <c r="I4575" s="29"/>
      <c r="J4575" s="29"/>
      <c r="K4575" s="29"/>
    </row>
    <row r="4576" spans="6:11" x14ac:dyDescent="0.3">
      <c r="F4576" s="29"/>
      <c r="G4576" s="29"/>
      <c r="H4576" s="29"/>
      <c r="I4576" s="29"/>
      <c r="J4576" s="29"/>
      <c r="K4576" s="29"/>
    </row>
    <row r="4577" spans="6:11" x14ac:dyDescent="0.3">
      <c r="F4577" s="29"/>
      <c r="G4577" s="29"/>
      <c r="H4577" s="29"/>
      <c r="I4577" s="29"/>
      <c r="J4577" s="29"/>
      <c r="K4577" s="29"/>
    </row>
    <row r="4578" spans="6:11" x14ac:dyDescent="0.3">
      <c r="F4578" s="29"/>
      <c r="G4578" s="29"/>
      <c r="H4578" s="29"/>
      <c r="I4578" s="29"/>
      <c r="J4578" s="29"/>
      <c r="K4578" s="29"/>
    </row>
    <row r="4579" spans="6:11" x14ac:dyDescent="0.3">
      <c r="F4579" s="29"/>
      <c r="G4579" s="29"/>
      <c r="H4579" s="29"/>
      <c r="I4579" s="29"/>
      <c r="J4579" s="29"/>
      <c r="K4579" s="29"/>
    </row>
    <row r="4580" spans="6:11" x14ac:dyDescent="0.3">
      <c r="F4580" s="29"/>
      <c r="G4580" s="29"/>
      <c r="H4580" s="29"/>
      <c r="I4580" s="29"/>
      <c r="J4580" s="29"/>
      <c r="K4580" s="29"/>
    </row>
    <row r="4581" spans="6:11" x14ac:dyDescent="0.3">
      <c r="F4581" s="29"/>
      <c r="G4581" s="29"/>
      <c r="H4581" s="29"/>
      <c r="I4581" s="29"/>
      <c r="J4581" s="29"/>
      <c r="K4581" s="29"/>
    </row>
    <row r="4582" spans="6:11" x14ac:dyDescent="0.3">
      <c r="F4582" s="29"/>
      <c r="G4582" s="29"/>
      <c r="H4582" s="29"/>
      <c r="I4582" s="29"/>
      <c r="J4582" s="29"/>
      <c r="K4582" s="29"/>
    </row>
    <row r="4583" spans="6:11" x14ac:dyDescent="0.3">
      <c r="F4583" s="29"/>
      <c r="G4583" s="29"/>
      <c r="H4583" s="29"/>
      <c r="I4583" s="29"/>
      <c r="J4583" s="29"/>
      <c r="K4583" s="29"/>
    </row>
    <row r="4584" spans="6:11" x14ac:dyDescent="0.3">
      <c r="F4584" s="29"/>
      <c r="G4584" s="29"/>
      <c r="H4584" s="29"/>
      <c r="I4584" s="29"/>
      <c r="J4584" s="29"/>
      <c r="K4584" s="29"/>
    </row>
    <row r="4585" spans="6:11" x14ac:dyDescent="0.3">
      <c r="F4585" s="29"/>
      <c r="G4585" s="29"/>
      <c r="H4585" s="29"/>
      <c r="I4585" s="29"/>
      <c r="J4585" s="29"/>
      <c r="K4585" s="29"/>
    </row>
    <row r="4586" spans="6:11" x14ac:dyDescent="0.3">
      <c r="F4586" s="29"/>
      <c r="G4586" s="29"/>
      <c r="H4586" s="29"/>
      <c r="I4586" s="29"/>
      <c r="J4586" s="29"/>
      <c r="K4586" s="29"/>
    </row>
    <row r="4587" spans="6:11" x14ac:dyDescent="0.3">
      <c r="F4587" s="29"/>
      <c r="G4587" s="29"/>
      <c r="H4587" s="29"/>
      <c r="I4587" s="29"/>
      <c r="J4587" s="29"/>
      <c r="K4587" s="29"/>
    </row>
    <row r="4588" spans="6:11" x14ac:dyDescent="0.3">
      <c r="F4588" s="29"/>
      <c r="G4588" s="29"/>
      <c r="H4588" s="29"/>
      <c r="I4588" s="29"/>
      <c r="J4588" s="29"/>
      <c r="K4588" s="29"/>
    </row>
    <row r="4589" spans="6:11" x14ac:dyDescent="0.3">
      <c r="F4589" s="29"/>
      <c r="G4589" s="29"/>
      <c r="H4589" s="29"/>
      <c r="I4589" s="29"/>
      <c r="J4589" s="29"/>
      <c r="K4589" s="29"/>
    </row>
    <row r="4590" spans="6:11" x14ac:dyDescent="0.3">
      <c r="F4590" s="29"/>
      <c r="G4590" s="29"/>
      <c r="H4590" s="29"/>
      <c r="I4590" s="29"/>
      <c r="J4590" s="29"/>
      <c r="K4590" s="29"/>
    </row>
    <row r="4591" spans="6:11" x14ac:dyDescent="0.3">
      <c r="F4591" s="29"/>
      <c r="G4591" s="29"/>
      <c r="H4591" s="29"/>
      <c r="I4591" s="29"/>
      <c r="J4591" s="29"/>
      <c r="K4591" s="29"/>
    </row>
    <row r="4592" spans="6:11" x14ac:dyDescent="0.3">
      <c r="F4592" s="29"/>
      <c r="G4592" s="29"/>
      <c r="H4592" s="29"/>
      <c r="I4592" s="29"/>
      <c r="J4592" s="29"/>
      <c r="K4592" s="29"/>
    </row>
    <row r="4593" spans="6:11" x14ac:dyDescent="0.3">
      <c r="F4593" s="29"/>
      <c r="G4593" s="29"/>
      <c r="H4593" s="29"/>
      <c r="I4593" s="29"/>
      <c r="J4593" s="29"/>
      <c r="K4593" s="29"/>
    </row>
    <row r="4594" spans="6:11" x14ac:dyDescent="0.3">
      <c r="F4594" s="29"/>
      <c r="G4594" s="29"/>
      <c r="H4594" s="29"/>
      <c r="I4594" s="29"/>
      <c r="J4594" s="29"/>
      <c r="K4594" s="29"/>
    </row>
    <row r="4595" spans="6:11" x14ac:dyDescent="0.3">
      <c r="F4595" s="29"/>
      <c r="G4595" s="29"/>
      <c r="H4595" s="29"/>
      <c r="I4595" s="29"/>
      <c r="J4595" s="29"/>
      <c r="K4595" s="29"/>
    </row>
    <row r="4596" spans="6:11" x14ac:dyDescent="0.3">
      <c r="F4596" s="29"/>
      <c r="G4596" s="29"/>
      <c r="H4596" s="29"/>
      <c r="I4596" s="29"/>
      <c r="J4596" s="29"/>
      <c r="K4596" s="29"/>
    </row>
    <row r="4597" spans="6:11" x14ac:dyDescent="0.3">
      <c r="F4597" s="29"/>
      <c r="G4597" s="29"/>
      <c r="H4597" s="29"/>
      <c r="I4597" s="29"/>
      <c r="J4597" s="29"/>
      <c r="K4597" s="29"/>
    </row>
    <row r="4598" spans="6:11" x14ac:dyDescent="0.3">
      <c r="F4598" s="29"/>
      <c r="G4598" s="29"/>
      <c r="H4598" s="29"/>
      <c r="I4598" s="29"/>
      <c r="J4598" s="29"/>
      <c r="K4598" s="29"/>
    </row>
    <row r="4599" spans="6:11" x14ac:dyDescent="0.3">
      <c r="F4599" s="29"/>
      <c r="G4599" s="29"/>
      <c r="H4599" s="29"/>
      <c r="I4599" s="29"/>
      <c r="J4599" s="29"/>
      <c r="K4599" s="29"/>
    </row>
    <row r="4600" spans="6:11" x14ac:dyDescent="0.3">
      <c r="F4600" s="29"/>
      <c r="G4600" s="29"/>
      <c r="H4600" s="29"/>
      <c r="I4600" s="29"/>
      <c r="J4600" s="29"/>
      <c r="K4600" s="29"/>
    </row>
    <row r="4601" spans="6:11" x14ac:dyDescent="0.3">
      <c r="F4601" s="29"/>
      <c r="G4601" s="29"/>
      <c r="H4601" s="29"/>
      <c r="I4601" s="29"/>
      <c r="J4601" s="29"/>
      <c r="K4601" s="29"/>
    </row>
    <row r="4602" spans="6:11" x14ac:dyDescent="0.3">
      <c r="F4602" s="29"/>
      <c r="G4602" s="29"/>
      <c r="H4602" s="29"/>
      <c r="I4602" s="29"/>
      <c r="J4602" s="29"/>
      <c r="K4602" s="29"/>
    </row>
    <row r="4603" spans="6:11" x14ac:dyDescent="0.3">
      <c r="F4603" s="29"/>
      <c r="G4603" s="29"/>
      <c r="H4603" s="29"/>
      <c r="I4603" s="29"/>
      <c r="J4603" s="29"/>
      <c r="K4603" s="29"/>
    </row>
    <row r="4604" spans="6:11" x14ac:dyDescent="0.3">
      <c r="F4604" s="29"/>
      <c r="G4604" s="29"/>
      <c r="H4604" s="29"/>
      <c r="I4604" s="29"/>
      <c r="J4604" s="29"/>
      <c r="K4604" s="29"/>
    </row>
    <row r="4605" spans="6:11" x14ac:dyDescent="0.3">
      <c r="F4605" s="29"/>
      <c r="G4605" s="29"/>
      <c r="H4605" s="29"/>
      <c r="I4605" s="29"/>
      <c r="J4605" s="29"/>
      <c r="K4605" s="29"/>
    </row>
    <row r="4606" spans="6:11" x14ac:dyDescent="0.3">
      <c r="F4606" s="29"/>
      <c r="G4606" s="29"/>
      <c r="H4606" s="29"/>
      <c r="I4606" s="29"/>
      <c r="J4606" s="29"/>
      <c r="K4606" s="29"/>
    </row>
    <row r="4607" spans="6:11" x14ac:dyDescent="0.3">
      <c r="F4607" s="29"/>
      <c r="G4607" s="29"/>
      <c r="H4607" s="29"/>
      <c r="I4607" s="29"/>
      <c r="J4607" s="29"/>
      <c r="K4607" s="29"/>
    </row>
    <row r="4608" spans="6:11" x14ac:dyDescent="0.3">
      <c r="F4608" s="29"/>
      <c r="G4608" s="29"/>
      <c r="H4608" s="29"/>
      <c r="I4608" s="29"/>
      <c r="J4608" s="29"/>
      <c r="K4608" s="29"/>
    </row>
    <row r="4609" spans="6:11" x14ac:dyDescent="0.3">
      <c r="F4609" s="29"/>
      <c r="G4609" s="29"/>
      <c r="H4609" s="29"/>
      <c r="I4609" s="29"/>
      <c r="J4609" s="29"/>
      <c r="K4609" s="29"/>
    </row>
    <row r="4610" spans="6:11" x14ac:dyDescent="0.3">
      <c r="F4610" s="29"/>
      <c r="G4610" s="29"/>
      <c r="H4610" s="29"/>
      <c r="I4610" s="29"/>
      <c r="J4610" s="29"/>
      <c r="K4610" s="29"/>
    </row>
    <row r="4611" spans="6:11" x14ac:dyDescent="0.3">
      <c r="F4611" s="29"/>
      <c r="G4611" s="29"/>
      <c r="H4611" s="29"/>
      <c r="I4611" s="29"/>
      <c r="J4611" s="29"/>
      <c r="K4611" s="29"/>
    </row>
    <row r="4612" spans="6:11" x14ac:dyDescent="0.3">
      <c r="F4612" s="29"/>
      <c r="G4612" s="29"/>
      <c r="H4612" s="29"/>
      <c r="I4612" s="29"/>
      <c r="J4612" s="29"/>
      <c r="K4612" s="29"/>
    </row>
    <row r="4613" spans="6:11" x14ac:dyDescent="0.3">
      <c r="F4613" s="29"/>
      <c r="G4613" s="29"/>
      <c r="H4613" s="29"/>
      <c r="I4613" s="29"/>
      <c r="J4613" s="29"/>
      <c r="K4613" s="29"/>
    </row>
    <row r="4614" spans="6:11" x14ac:dyDescent="0.3">
      <c r="F4614" s="29"/>
      <c r="G4614" s="29"/>
      <c r="H4614" s="29"/>
      <c r="I4614" s="29"/>
      <c r="J4614" s="29"/>
      <c r="K4614" s="29"/>
    </row>
    <row r="4615" spans="6:11" x14ac:dyDescent="0.3">
      <c r="F4615" s="29"/>
      <c r="G4615" s="29"/>
      <c r="H4615" s="29"/>
      <c r="I4615" s="29"/>
      <c r="J4615" s="29"/>
      <c r="K4615" s="29"/>
    </row>
    <row r="4616" spans="6:11" x14ac:dyDescent="0.3">
      <c r="F4616" s="29"/>
      <c r="G4616" s="29"/>
      <c r="H4616" s="29"/>
      <c r="I4616" s="29"/>
      <c r="J4616" s="29"/>
      <c r="K4616" s="29"/>
    </row>
    <row r="4617" spans="6:11" x14ac:dyDescent="0.3">
      <c r="F4617" s="29"/>
      <c r="G4617" s="29"/>
      <c r="H4617" s="29"/>
      <c r="I4617" s="29"/>
      <c r="J4617" s="29"/>
      <c r="K4617" s="29"/>
    </row>
    <row r="4618" spans="6:11" x14ac:dyDescent="0.3">
      <c r="F4618" s="29"/>
      <c r="G4618" s="29"/>
      <c r="H4618" s="29"/>
      <c r="I4618" s="29"/>
      <c r="J4618" s="29"/>
      <c r="K4618" s="29"/>
    </row>
    <row r="4619" spans="6:11" x14ac:dyDescent="0.3">
      <c r="F4619" s="29"/>
      <c r="G4619" s="29"/>
      <c r="H4619" s="29"/>
      <c r="I4619" s="29"/>
      <c r="J4619" s="29"/>
      <c r="K4619" s="29"/>
    </row>
    <row r="4620" spans="6:11" x14ac:dyDescent="0.3">
      <c r="F4620" s="29"/>
      <c r="G4620" s="29"/>
      <c r="H4620" s="29"/>
      <c r="I4620" s="29"/>
      <c r="J4620" s="29"/>
      <c r="K4620" s="29"/>
    </row>
    <row r="4621" spans="6:11" x14ac:dyDescent="0.3">
      <c r="F4621" s="29"/>
      <c r="G4621" s="29"/>
      <c r="H4621" s="29"/>
      <c r="I4621" s="29"/>
      <c r="J4621" s="29"/>
      <c r="K4621" s="29"/>
    </row>
    <row r="4622" spans="6:11" x14ac:dyDescent="0.3">
      <c r="F4622" s="29"/>
      <c r="G4622" s="29"/>
      <c r="H4622" s="29"/>
      <c r="I4622" s="29"/>
      <c r="J4622" s="29"/>
      <c r="K4622" s="29"/>
    </row>
    <row r="4623" spans="6:11" x14ac:dyDescent="0.3">
      <c r="F4623" s="29"/>
      <c r="G4623" s="29"/>
      <c r="H4623" s="29"/>
      <c r="I4623" s="29"/>
      <c r="J4623" s="29"/>
      <c r="K4623" s="29"/>
    </row>
    <row r="4624" spans="6:11" x14ac:dyDescent="0.3">
      <c r="F4624" s="29"/>
      <c r="G4624" s="29"/>
      <c r="H4624" s="29"/>
      <c r="I4624" s="29"/>
      <c r="J4624" s="29"/>
      <c r="K4624" s="29"/>
    </row>
    <row r="4625" spans="6:11" x14ac:dyDescent="0.3">
      <c r="F4625" s="29"/>
      <c r="G4625" s="29"/>
      <c r="H4625" s="29"/>
      <c r="I4625" s="29"/>
      <c r="J4625" s="29"/>
      <c r="K4625" s="29"/>
    </row>
    <row r="4626" spans="6:11" x14ac:dyDescent="0.3">
      <c r="F4626" s="29"/>
      <c r="G4626" s="29"/>
      <c r="H4626" s="29"/>
      <c r="I4626" s="29"/>
      <c r="J4626" s="29"/>
      <c r="K4626" s="29"/>
    </row>
    <row r="4627" spans="6:11" x14ac:dyDescent="0.3">
      <c r="F4627" s="29"/>
      <c r="G4627" s="29"/>
      <c r="H4627" s="29"/>
      <c r="I4627" s="29"/>
      <c r="J4627" s="29"/>
      <c r="K4627" s="29"/>
    </row>
    <row r="4628" spans="6:11" x14ac:dyDescent="0.3">
      <c r="F4628" s="29"/>
      <c r="G4628" s="29"/>
      <c r="H4628" s="29"/>
      <c r="I4628" s="29"/>
      <c r="J4628" s="29"/>
      <c r="K4628" s="29"/>
    </row>
    <row r="4629" spans="6:11" x14ac:dyDescent="0.3">
      <c r="F4629" s="29"/>
      <c r="G4629" s="29"/>
      <c r="H4629" s="29"/>
      <c r="I4629" s="29"/>
      <c r="J4629" s="29"/>
      <c r="K4629" s="29"/>
    </row>
    <row r="4630" spans="6:11" x14ac:dyDescent="0.3">
      <c r="F4630" s="29"/>
      <c r="G4630" s="29"/>
      <c r="H4630" s="29"/>
      <c r="I4630" s="29"/>
      <c r="J4630" s="29"/>
      <c r="K4630" s="29"/>
    </row>
    <row r="4631" spans="6:11" x14ac:dyDescent="0.3">
      <c r="F4631" s="29"/>
      <c r="G4631" s="29"/>
      <c r="H4631" s="29"/>
      <c r="I4631" s="29"/>
      <c r="J4631" s="29"/>
      <c r="K4631" s="29"/>
    </row>
    <row r="4632" spans="6:11" x14ac:dyDescent="0.3">
      <c r="F4632" s="29"/>
      <c r="G4632" s="29"/>
      <c r="H4632" s="29"/>
      <c r="I4632" s="29"/>
      <c r="J4632" s="29"/>
      <c r="K4632" s="29"/>
    </row>
    <row r="4633" spans="6:11" x14ac:dyDescent="0.3">
      <c r="F4633" s="29"/>
      <c r="G4633" s="29"/>
      <c r="H4633" s="29"/>
      <c r="I4633" s="29"/>
      <c r="J4633" s="29"/>
      <c r="K4633" s="29"/>
    </row>
    <row r="4634" spans="6:11" x14ac:dyDescent="0.3">
      <c r="F4634" s="29"/>
      <c r="G4634" s="29"/>
      <c r="H4634" s="29"/>
      <c r="I4634" s="29"/>
      <c r="J4634" s="29"/>
      <c r="K4634" s="29"/>
    </row>
    <row r="4635" spans="6:11" x14ac:dyDescent="0.3">
      <c r="F4635" s="29"/>
      <c r="G4635" s="29"/>
      <c r="H4635" s="29"/>
      <c r="I4635" s="29"/>
      <c r="J4635" s="29"/>
      <c r="K4635" s="29"/>
    </row>
    <row r="4636" spans="6:11" x14ac:dyDescent="0.3">
      <c r="F4636" s="29"/>
      <c r="G4636" s="29"/>
      <c r="H4636" s="29"/>
      <c r="I4636" s="29"/>
      <c r="J4636" s="29"/>
      <c r="K4636" s="29"/>
    </row>
    <row r="4637" spans="6:11" x14ac:dyDescent="0.3">
      <c r="F4637" s="29"/>
      <c r="G4637" s="29"/>
      <c r="H4637" s="29"/>
      <c r="I4637" s="29"/>
      <c r="J4637" s="29"/>
      <c r="K4637" s="29"/>
    </row>
    <row r="4638" spans="6:11" x14ac:dyDescent="0.3">
      <c r="F4638" s="29"/>
      <c r="G4638" s="29"/>
      <c r="H4638" s="29"/>
      <c r="I4638" s="29"/>
      <c r="J4638" s="29"/>
      <c r="K4638" s="29"/>
    </row>
    <row r="4639" spans="6:11" x14ac:dyDescent="0.3">
      <c r="F4639" s="29"/>
      <c r="G4639" s="29"/>
      <c r="H4639" s="29"/>
      <c r="I4639" s="29"/>
      <c r="J4639" s="29"/>
      <c r="K4639" s="29"/>
    </row>
    <row r="4640" spans="6:11" x14ac:dyDescent="0.3">
      <c r="F4640" s="29"/>
      <c r="G4640" s="29"/>
      <c r="H4640" s="29"/>
      <c r="I4640" s="29"/>
      <c r="J4640" s="29"/>
      <c r="K4640" s="29"/>
    </row>
    <row r="4641" spans="6:11" x14ac:dyDescent="0.3">
      <c r="F4641" s="29"/>
      <c r="G4641" s="29"/>
      <c r="H4641" s="29"/>
      <c r="I4641" s="29"/>
      <c r="J4641" s="29"/>
      <c r="K4641" s="29"/>
    </row>
    <row r="4642" spans="6:11" x14ac:dyDescent="0.3">
      <c r="F4642" s="29"/>
      <c r="G4642" s="29"/>
      <c r="H4642" s="29"/>
      <c r="I4642" s="29"/>
      <c r="J4642" s="29"/>
      <c r="K4642" s="29"/>
    </row>
    <row r="4643" spans="6:11" x14ac:dyDescent="0.3">
      <c r="F4643" s="29"/>
      <c r="G4643" s="29"/>
      <c r="H4643" s="29"/>
      <c r="I4643" s="29"/>
      <c r="J4643" s="29"/>
      <c r="K4643" s="29"/>
    </row>
    <row r="4644" spans="6:11" x14ac:dyDescent="0.3">
      <c r="F4644" s="29"/>
      <c r="G4644" s="29"/>
      <c r="H4644" s="29"/>
      <c r="I4644" s="29"/>
      <c r="J4644" s="29"/>
      <c r="K4644" s="29"/>
    </row>
    <row r="4645" spans="6:11" x14ac:dyDescent="0.3">
      <c r="F4645" s="29"/>
      <c r="G4645" s="29"/>
      <c r="H4645" s="29"/>
      <c r="I4645" s="29"/>
      <c r="J4645" s="29"/>
      <c r="K4645" s="29"/>
    </row>
    <row r="4646" spans="6:11" x14ac:dyDescent="0.3">
      <c r="F4646" s="29"/>
      <c r="G4646" s="29"/>
      <c r="H4646" s="29"/>
      <c r="I4646" s="29"/>
      <c r="J4646" s="29"/>
      <c r="K4646" s="29"/>
    </row>
    <row r="4647" spans="6:11" x14ac:dyDescent="0.3">
      <c r="F4647" s="29"/>
      <c r="G4647" s="29"/>
      <c r="H4647" s="29"/>
      <c r="I4647" s="29"/>
      <c r="J4647" s="29"/>
      <c r="K4647" s="29"/>
    </row>
    <row r="4648" spans="6:11" x14ac:dyDescent="0.3">
      <c r="F4648" s="29"/>
      <c r="G4648" s="29"/>
      <c r="H4648" s="29"/>
      <c r="I4648" s="29"/>
      <c r="J4648" s="29"/>
      <c r="K4648" s="29"/>
    </row>
    <row r="4649" spans="6:11" x14ac:dyDescent="0.3">
      <c r="F4649" s="29"/>
      <c r="G4649" s="29"/>
      <c r="H4649" s="29"/>
      <c r="I4649" s="29"/>
      <c r="J4649" s="29"/>
      <c r="K4649" s="29"/>
    </row>
    <row r="4650" spans="6:11" x14ac:dyDescent="0.3">
      <c r="F4650" s="29"/>
      <c r="G4650" s="29"/>
      <c r="H4650" s="29"/>
      <c r="I4650" s="29"/>
      <c r="J4650" s="29"/>
      <c r="K4650" s="29"/>
    </row>
    <row r="4651" spans="6:11" x14ac:dyDescent="0.3">
      <c r="F4651" s="29"/>
      <c r="G4651" s="29"/>
      <c r="H4651" s="29"/>
      <c r="I4651" s="29"/>
      <c r="J4651" s="29"/>
      <c r="K4651" s="29"/>
    </row>
    <row r="4652" spans="6:11" x14ac:dyDescent="0.3">
      <c r="F4652" s="29"/>
      <c r="G4652" s="29"/>
      <c r="H4652" s="29"/>
      <c r="I4652" s="29"/>
      <c r="J4652" s="29"/>
      <c r="K4652" s="29"/>
    </row>
    <row r="4653" spans="6:11" x14ac:dyDescent="0.3">
      <c r="F4653" s="29"/>
      <c r="G4653" s="29"/>
      <c r="H4653" s="29"/>
      <c r="I4653" s="29"/>
      <c r="J4653" s="29"/>
      <c r="K4653" s="29"/>
    </row>
    <row r="4654" spans="6:11" x14ac:dyDescent="0.3">
      <c r="F4654" s="29"/>
      <c r="G4654" s="29"/>
      <c r="H4654" s="29"/>
      <c r="I4654" s="29"/>
      <c r="J4654" s="29"/>
      <c r="K4654" s="29"/>
    </row>
    <row r="4655" spans="6:11" x14ac:dyDescent="0.3">
      <c r="F4655" s="29"/>
      <c r="G4655" s="29"/>
      <c r="H4655" s="29"/>
      <c r="I4655" s="29"/>
      <c r="J4655" s="29"/>
      <c r="K4655" s="29"/>
    </row>
    <row r="4656" spans="6:11" x14ac:dyDescent="0.3">
      <c r="F4656" s="29"/>
      <c r="G4656" s="29"/>
      <c r="H4656" s="29"/>
      <c r="I4656" s="29"/>
      <c r="J4656" s="29"/>
      <c r="K4656" s="29"/>
    </row>
    <row r="4657" spans="6:11" x14ac:dyDescent="0.3">
      <c r="F4657" s="29"/>
      <c r="G4657" s="29"/>
      <c r="H4657" s="29"/>
      <c r="I4657" s="29"/>
      <c r="J4657" s="29"/>
      <c r="K4657" s="29"/>
    </row>
    <row r="4658" spans="6:11" x14ac:dyDescent="0.3">
      <c r="F4658" s="29"/>
      <c r="G4658" s="29"/>
      <c r="H4658" s="29"/>
      <c r="I4658" s="29"/>
      <c r="J4658" s="29"/>
      <c r="K4658" s="29"/>
    </row>
    <row r="4659" spans="6:11" x14ac:dyDescent="0.3">
      <c r="F4659" s="29"/>
      <c r="G4659" s="29"/>
      <c r="H4659" s="29"/>
      <c r="I4659" s="29"/>
      <c r="J4659" s="29"/>
      <c r="K4659" s="29"/>
    </row>
    <row r="4660" spans="6:11" x14ac:dyDescent="0.3">
      <c r="F4660" s="29"/>
      <c r="G4660" s="29"/>
      <c r="H4660" s="29"/>
      <c r="I4660" s="29"/>
      <c r="J4660" s="29"/>
      <c r="K4660" s="29"/>
    </row>
    <row r="4661" spans="6:11" x14ac:dyDescent="0.3">
      <c r="F4661" s="29"/>
      <c r="G4661" s="29"/>
      <c r="H4661" s="29"/>
      <c r="I4661" s="29"/>
      <c r="J4661" s="29"/>
      <c r="K4661" s="29"/>
    </row>
    <row r="4662" spans="6:11" x14ac:dyDescent="0.3">
      <c r="F4662" s="29"/>
      <c r="G4662" s="29"/>
      <c r="H4662" s="29"/>
      <c r="I4662" s="29"/>
      <c r="J4662" s="29"/>
      <c r="K4662" s="29"/>
    </row>
    <row r="4663" spans="6:11" x14ac:dyDescent="0.3">
      <c r="F4663" s="29"/>
      <c r="G4663" s="29"/>
      <c r="H4663" s="29"/>
      <c r="I4663" s="29"/>
      <c r="J4663" s="29"/>
      <c r="K4663" s="29"/>
    </row>
    <row r="4664" spans="6:11" x14ac:dyDescent="0.3">
      <c r="F4664" s="29"/>
      <c r="G4664" s="29"/>
      <c r="H4664" s="29"/>
      <c r="I4664" s="29"/>
      <c r="J4664" s="29"/>
      <c r="K4664" s="29"/>
    </row>
    <row r="4665" spans="6:11" x14ac:dyDescent="0.3">
      <c r="F4665" s="29"/>
      <c r="G4665" s="29"/>
      <c r="H4665" s="29"/>
      <c r="I4665" s="29"/>
      <c r="J4665" s="29"/>
      <c r="K4665" s="29"/>
    </row>
    <row r="4666" spans="6:11" x14ac:dyDescent="0.3">
      <c r="F4666" s="29"/>
      <c r="G4666" s="29"/>
      <c r="H4666" s="29"/>
      <c r="I4666" s="29"/>
      <c r="J4666" s="29"/>
      <c r="K4666" s="29"/>
    </row>
    <row r="4667" spans="6:11" x14ac:dyDescent="0.3">
      <c r="F4667" s="29"/>
      <c r="G4667" s="29"/>
      <c r="H4667" s="29"/>
      <c r="I4667" s="29"/>
      <c r="J4667" s="29"/>
      <c r="K4667" s="29"/>
    </row>
    <row r="4668" spans="6:11" x14ac:dyDescent="0.3">
      <c r="F4668" s="29"/>
      <c r="G4668" s="29"/>
      <c r="H4668" s="29"/>
      <c r="I4668" s="29"/>
      <c r="J4668" s="29"/>
      <c r="K4668" s="29"/>
    </row>
    <row r="4669" spans="6:11" x14ac:dyDescent="0.3">
      <c r="F4669" s="29"/>
      <c r="G4669" s="29"/>
      <c r="H4669" s="29"/>
      <c r="I4669" s="29"/>
      <c r="J4669" s="29"/>
      <c r="K4669" s="29"/>
    </row>
    <row r="4670" spans="6:11" x14ac:dyDescent="0.3">
      <c r="F4670" s="29"/>
      <c r="G4670" s="29"/>
      <c r="H4670" s="29"/>
      <c r="I4670" s="29"/>
      <c r="J4670" s="29"/>
      <c r="K4670" s="29"/>
    </row>
    <row r="4671" spans="6:11" x14ac:dyDescent="0.3">
      <c r="F4671" s="29"/>
      <c r="G4671" s="29"/>
      <c r="H4671" s="29"/>
      <c r="I4671" s="29"/>
      <c r="J4671" s="29"/>
      <c r="K4671" s="29"/>
    </row>
    <row r="4672" spans="6:11" x14ac:dyDescent="0.3">
      <c r="F4672" s="29"/>
      <c r="G4672" s="29"/>
      <c r="H4672" s="29"/>
      <c r="I4672" s="29"/>
      <c r="J4672" s="29"/>
      <c r="K4672" s="29"/>
    </row>
    <row r="4673" spans="6:11" x14ac:dyDescent="0.3">
      <c r="F4673" s="29"/>
      <c r="G4673" s="29"/>
      <c r="H4673" s="29"/>
      <c r="I4673" s="29"/>
      <c r="J4673" s="29"/>
      <c r="K4673" s="29"/>
    </row>
    <row r="4674" spans="6:11" x14ac:dyDescent="0.3">
      <c r="F4674" s="29"/>
      <c r="G4674" s="29"/>
      <c r="H4674" s="29"/>
      <c r="I4674" s="29"/>
      <c r="J4674" s="29"/>
      <c r="K4674" s="29"/>
    </row>
    <row r="4675" spans="6:11" x14ac:dyDescent="0.3">
      <c r="F4675" s="29"/>
      <c r="G4675" s="29"/>
      <c r="H4675" s="29"/>
      <c r="I4675" s="29"/>
      <c r="J4675" s="29"/>
      <c r="K4675" s="29"/>
    </row>
    <row r="4676" spans="6:11" x14ac:dyDescent="0.3">
      <c r="F4676" s="29"/>
      <c r="G4676" s="29"/>
      <c r="H4676" s="29"/>
      <c r="I4676" s="29"/>
      <c r="J4676" s="29"/>
      <c r="K4676" s="29"/>
    </row>
    <row r="4677" spans="6:11" x14ac:dyDescent="0.3">
      <c r="F4677" s="29"/>
      <c r="G4677" s="29"/>
      <c r="H4677" s="29"/>
      <c r="I4677" s="29"/>
      <c r="J4677" s="29"/>
      <c r="K4677" s="29"/>
    </row>
    <row r="4678" spans="6:11" x14ac:dyDescent="0.3">
      <c r="F4678" s="29"/>
      <c r="G4678" s="29"/>
      <c r="H4678" s="29"/>
      <c r="I4678" s="29"/>
      <c r="J4678" s="29"/>
      <c r="K4678" s="29"/>
    </row>
    <row r="4679" spans="6:11" x14ac:dyDescent="0.3">
      <c r="F4679" s="29"/>
      <c r="G4679" s="29"/>
      <c r="H4679" s="29"/>
      <c r="I4679" s="29"/>
      <c r="J4679" s="29"/>
      <c r="K4679" s="29"/>
    </row>
    <row r="4680" spans="6:11" x14ac:dyDescent="0.3">
      <c r="F4680" s="29"/>
      <c r="G4680" s="29"/>
      <c r="H4680" s="29"/>
      <c r="I4680" s="29"/>
      <c r="J4680" s="29"/>
      <c r="K4680" s="29"/>
    </row>
    <row r="4681" spans="6:11" x14ac:dyDescent="0.3">
      <c r="F4681" s="29"/>
      <c r="G4681" s="29"/>
      <c r="H4681" s="29"/>
      <c r="I4681" s="29"/>
      <c r="J4681" s="29"/>
      <c r="K4681" s="29"/>
    </row>
    <row r="4682" spans="6:11" x14ac:dyDescent="0.3">
      <c r="F4682" s="29"/>
      <c r="G4682" s="29"/>
      <c r="H4682" s="29"/>
      <c r="I4682" s="29"/>
      <c r="J4682" s="29"/>
      <c r="K4682" s="29"/>
    </row>
    <row r="4683" spans="6:11" x14ac:dyDescent="0.3">
      <c r="F4683" s="29"/>
      <c r="G4683" s="29"/>
      <c r="H4683" s="29"/>
      <c r="I4683" s="29"/>
      <c r="J4683" s="29"/>
      <c r="K4683" s="29"/>
    </row>
    <row r="4684" spans="6:11" x14ac:dyDescent="0.3">
      <c r="F4684" s="29"/>
      <c r="G4684" s="29"/>
      <c r="H4684" s="29"/>
      <c r="I4684" s="29"/>
      <c r="J4684" s="29"/>
      <c r="K4684" s="29"/>
    </row>
    <row r="4685" spans="6:11" x14ac:dyDescent="0.3">
      <c r="F4685" s="29"/>
      <c r="G4685" s="29"/>
      <c r="H4685" s="29"/>
      <c r="I4685" s="29"/>
      <c r="J4685" s="29"/>
      <c r="K4685" s="29"/>
    </row>
    <row r="4686" spans="6:11" x14ac:dyDescent="0.3">
      <c r="F4686" s="29"/>
      <c r="G4686" s="29"/>
      <c r="H4686" s="29"/>
      <c r="I4686" s="29"/>
      <c r="J4686" s="29"/>
      <c r="K4686" s="29"/>
    </row>
    <row r="4687" spans="6:11" x14ac:dyDescent="0.3">
      <c r="F4687" s="29"/>
      <c r="G4687" s="29"/>
      <c r="H4687" s="29"/>
      <c r="I4687" s="29"/>
      <c r="J4687" s="29"/>
      <c r="K4687" s="29"/>
    </row>
    <row r="4688" spans="6:11" x14ac:dyDescent="0.3">
      <c r="F4688" s="29"/>
      <c r="G4688" s="29"/>
      <c r="H4688" s="29"/>
      <c r="I4688" s="29"/>
      <c r="J4688" s="29"/>
      <c r="K4688" s="29"/>
    </row>
    <row r="4689" spans="6:11" x14ac:dyDescent="0.3">
      <c r="F4689" s="29"/>
      <c r="G4689" s="29"/>
      <c r="H4689" s="29"/>
      <c r="I4689" s="29"/>
      <c r="J4689" s="29"/>
      <c r="K4689" s="29"/>
    </row>
    <row r="4690" spans="6:11" x14ac:dyDescent="0.3">
      <c r="F4690" s="29"/>
      <c r="G4690" s="29"/>
      <c r="H4690" s="29"/>
      <c r="I4690" s="29"/>
      <c r="J4690" s="29"/>
      <c r="K4690" s="29"/>
    </row>
    <row r="4691" spans="6:11" x14ac:dyDescent="0.3">
      <c r="F4691" s="29"/>
      <c r="G4691" s="29"/>
      <c r="H4691" s="29"/>
      <c r="I4691" s="29"/>
      <c r="J4691" s="29"/>
      <c r="K4691" s="29"/>
    </row>
    <row r="4692" spans="6:11" x14ac:dyDescent="0.3">
      <c r="F4692" s="29"/>
      <c r="G4692" s="29"/>
      <c r="H4692" s="29"/>
      <c r="I4692" s="29"/>
      <c r="J4692" s="29"/>
      <c r="K4692" s="29"/>
    </row>
    <row r="4693" spans="6:11" x14ac:dyDescent="0.3">
      <c r="F4693" s="29"/>
      <c r="G4693" s="29"/>
      <c r="H4693" s="29"/>
      <c r="I4693" s="29"/>
      <c r="J4693" s="29"/>
      <c r="K4693" s="29"/>
    </row>
    <row r="4694" spans="6:11" x14ac:dyDescent="0.3">
      <c r="F4694" s="29"/>
      <c r="G4694" s="29"/>
      <c r="H4694" s="29"/>
      <c r="I4694" s="29"/>
      <c r="J4694" s="29"/>
      <c r="K4694" s="29"/>
    </row>
    <row r="4695" spans="6:11" x14ac:dyDescent="0.3">
      <c r="F4695" s="29"/>
      <c r="G4695" s="29"/>
      <c r="H4695" s="29"/>
      <c r="I4695" s="29"/>
      <c r="J4695" s="29"/>
      <c r="K4695" s="29"/>
    </row>
    <row r="4696" spans="6:11" x14ac:dyDescent="0.3">
      <c r="F4696" s="29"/>
      <c r="G4696" s="29"/>
      <c r="H4696" s="29"/>
      <c r="I4696" s="29"/>
      <c r="J4696" s="29"/>
      <c r="K4696" s="29"/>
    </row>
    <row r="4697" spans="6:11" x14ac:dyDescent="0.3">
      <c r="F4697" s="29"/>
      <c r="G4697" s="29"/>
      <c r="H4697" s="29"/>
      <c r="I4697" s="29"/>
      <c r="J4697" s="29"/>
      <c r="K4697" s="29"/>
    </row>
    <row r="4698" spans="6:11" x14ac:dyDescent="0.3">
      <c r="F4698" s="29"/>
      <c r="G4698" s="29"/>
      <c r="H4698" s="29"/>
      <c r="I4698" s="29"/>
      <c r="J4698" s="29"/>
      <c r="K4698" s="29"/>
    </row>
    <row r="4699" spans="6:11" x14ac:dyDescent="0.3">
      <c r="F4699" s="29"/>
      <c r="G4699" s="29"/>
      <c r="H4699" s="29"/>
      <c r="I4699" s="29"/>
      <c r="J4699" s="29"/>
      <c r="K4699" s="29"/>
    </row>
    <row r="4700" spans="6:11" x14ac:dyDescent="0.3">
      <c r="F4700" s="29"/>
      <c r="G4700" s="29"/>
      <c r="H4700" s="29"/>
      <c r="I4700" s="29"/>
      <c r="J4700" s="29"/>
      <c r="K4700" s="29"/>
    </row>
    <row r="4701" spans="6:11" x14ac:dyDescent="0.3">
      <c r="F4701" s="29"/>
      <c r="G4701" s="29"/>
      <c r="H4701" s="29"/>
      <c r="I4701" s="29"/>
      <c r="J4701" s="29"/>
      <c r="K4701" s="29"/>
    </row>
    <row r="4702" spans="6:11" x14ac:dyDescent="0.3">
      <c r="F4702" s="29"/>
      <c r="G4702" s="29"/>
      <c r="H4702" s="29"/>
      <c r="I4702" s="29"/>
      <c r="J4702" s="29"/>
      <c r="K4702" s="29"/>
    </row>
    <row r="4703" spans="6:11" x14ac:dyDescent="0.3">
      <c r="F4703" s="29"/>
      <c r="G4703" s="29"/>
      <c r="H4703" s="29"/>
      <c r="I4703" s="29"/>
      <c r="J4703" s="29"/>
      <c r="K4703" s="29"/>
    </row>
    <row r="4704" spans="6:11" x14ac:dyDescent="0.3">
      <c r="F4704" s="29"/>
      <c r="G4704" s="29"/>
      <c r="H4704" s="29"/>
      <c r="I4704" s="29"/>
      <c r="J4704" s="29"/>
      <c r="K4704" s="29"/>
    </row>
    <row r="4705" spans="6:11" x14ac:dyDescent="0.3">
      <c r="F4705" s="29"/>
      <c r="G4705" s="29"/>
      <c r="H4705" s="29"/>
      <c r="I4705" s="29"/>
      <c r="J4705" s="29"/>
      <c r="K4705" s="29"/>
    </row>
    <row r="4706" spans="6:11" x14ac:dyDescent="0.3">
      <c r="F4706" s="29"/>
      <c r="G4706" s="29"/>
      <c r="H4706" s="29"/>
      <c r="I4706" s="29"/>
      <c r="J4706" s="29"/>
      <c r="K4706" s="29"/>
    </row>
    <row r="4707" spans="6:11" x14ac:dyDescent="0.3">
      <c r="F4707" s="29"/>
      <c r="G4707" s="29"/>
      <c r="H4707" s="29"/>
      <c r="I4707" s="29"/>
      <c r="J4707" s="29"/>
      <c r="K4707" s="29"/>
    </row>
    <row r="4708" spans="6:11" x14ac:dyDescent="0.3">
      <c r="F4708" s="29"/>
      <c r="G4708" s="29"/>
      <c r="H4708" s="29"/>
      <c r="I4708" s="29"/>
      <c r="J4708" s="29"/>
      <c r="K4708" s="29"/>
    </row>
    <row r="4709" spans="6:11" x14ac:dyDescent="0.3">
      <c r="F4709" s="29"/>
      <c r="G4709" s="29"/>
      <c r="H4709" s="29"/>
      <c r="I4709" s="29"/>
      <c r="J4709" s="29"/>
      <c r="K4709" s="29"/>
    </row>
    <row r="4710" spans="6:11" x14ac:dyDescent="0.3">
      <c r="F4710" s="29"/>
      <c r="G4710" s="29"/>
      <c r="H4710" s="29"/>
      <c r="I4710" s="29"/>
      <c r="J4710" s="29"/>
      <c r="K4710" s="29"/>
    </row>
    <row r="4711" spans="6:11" x14ac:dyDescent="0.3">
      <c r="F4711" s="29"/>
      <c r="G4711" s="29"/>
      <c r="H4711" s="29"/>
      <c r="I4711" s="29"/>
      <c r="J4711" s="29"/>
      <c r="K4711" s="29"/>
    </row>
    <row r="4712" spans="6:11" x14ac:dyDescent="0.3">
      <c r="F4712" s="29"/>
      <c r="G4712" s="29"/>
      <c r="H4712" s="29"/>
      <c r="I4712" s="29"/>
      <c r="J4712" s="29"/>
      <c r="K4712" s="29"/>
    </row>
    <row r="4713" spans="6:11" x14ac:dyDescent="0.3">
      <c r="F4713" s="29"/>
      <c r="G4713" s="29"/>
      <c r="H4713" s="29"/>
      <c r="I4713" s="29"/>
      <c r="J4713" s="29"/>
      <c r="K4713" s="29"/>
    </row>
    <row r="4714" spans="6:11" x14ac:dyDescent="0.3">
      <c r="F4714" s="29"/>
      <c r="G4714" s="29"/>
      <c r="H4714" s="29"/>
      <c r="I4714" s="29"/>
      <c r="J4714" s="29"/>
      <c r="K4714" s="29"/>
    </row>
    <row r="4715" spans="6:11" x14ac:dyDescent="0.3">
      <c r="F4715" s="29"/>
      <c r="G4715" s="29"/>
      <c r="H4715" s="29"/>
      <c r="I4715" s="29"/>
      <c r="J4715" s="29"/>
      <c r="K4715" s="29"/>
    </row>
    <row r="4716" spans="6:11" x14ac:dyDescent="0.3">
      <c r="F4716" s="29"/>
      <c r="G4716" s="29"/>
      <c r="H4716" s="29"/>
      <c r="I4716" s="29"/>
      <c r="J4716" s="29"/>
      <c r="K4716" s="29"/>
    </row>
    <row r="4717" spans="6:11" x14ac:dyDescent="0.3">
      <c r="F4717" s="29"/>
      <c r="G4717" s="29"/>
      <c r="H4717" s="29"/>
      <c r="I4717" s="29"/>
      <c r="J4717" s="29"/>
      <c r="K4717" s="29"/>
    </row>
    <row r="4718" spans="6:11" x14ac:dyDescent="0.3">
      <c r="F4718" s="29"/>
      <c r="G4718" s="29"/>
      <c r="H4718" s="29"/>
      <c r="I4718" s="29"/>
      <c r="J4718" s="29"/>
      <c r="K4718" s="29"/>
    </row>
    <row r="4719" spans="6:11" x14ac:dyDescent="0.3">
      <c r="F4719" s="29"/>
      <c r="G4719" s="29"/>
      <c r="H4719" s="29"/>
      <c r="I4719" s="29"/>
      <c r="J4719" s="29"/>
      <c r="K4719" s="29"/>
    </row>
    <row r="4720" spans="6:11" x14ac:dyDescent="0.3">
      <c r="F4720" s="29"/>
      <c r="G4720" s="29"/>
      <c r="H4720" s="29"/>
      <c r="I4720" s="29"/>
      <c r="J4720" s="29"/>
      <c r="K4720" s="29"/>
    </row>
    <row r="4721" spans="6:11" x14ac:dyDescent="0.3">
      <c r="F4721" s="29"/>
      <c r="G4721" s="29"/>
      <c r="H4721" s="29"/>
      <c r="I4721" s="29"/>
      <c r="J4721" s="29"/>
      <c r="K4721" s="29"/>
    </row>
    <row r="4722" spans="6:11" x14ac:dyDescent="0.3">
      <c r="F4722" s="29"/>
      <c r="G4722" s="29"/>
      <c r="H4722" s="29"/>
      <c r="I4722" s="29"/>
      <c r="J4722" s="29"/>
      <c r="K4722" s="29"/>
    </row>
    <row r="4723" spans="6:11" x14ac:dyDescent="0.3">
      <c r="F4723" s="29"/>
      <c r="G4723" s="29"/>
      <c r="H4723" s="29"/>
      <c r="I4723" s="29"/>
      <c r="J4723" s="29"/>
      <c r="K4723" s="29"/>
    </row>
    <row r="4724" spans="6:11" x14ac:dyDescent="0.3">
      <c r="F4724" s="29"/>
      <c r="G4724" s="29"/>
      <c r="H4724" s="29"/>
      <c r="I4724" s="29"/>
      <c r="J4724" s="29"/>
      <c r="K4724" s="29"/>
    </row>
    <row r="4725" spans="6:11" x14ac:dyDescent="0.3">
      <c r="F4725" s="29"/>
      <c r="G4725" s="29"/>
      <c r="H4725" s="29"/>
      <c r="I4725" s="29"/>
      <c r="J4725" s="29"/>
      <c r="K4725" s="29"/>
    </row>
    <row r="4726" spans="6:11" x14ac:dyDescent="0.3">
      <c r="F4726" s="29"/>
      <c r="G4726" s="29"/>
      <c r="H4726" s="29"/>
      <c r="I4726" s="29"/>
      <c r="J4726" s="29"/>
      <c r="K4726" s="29"/>
    </row>
    <row r="4727" spans="6:11" x14ac:dyDescent="0.3">
      <c r="F4727" s="29"/>
      <c r="G4727" s="29"/>
      <c r="H4727" s="29"/>
      <c r="I4727" s="29"/>
      <c r="J4727" s="29"/>
      <c r="K4727" s="29"/>
    </row>
    <row r="4728" spans="6:11" x14ac:dyDescent="0.3">
      <c r="F4728" s="29"/>
      <c r="G4728" s="29"/>
      <c r="H4728" s="29"/>
      <c r="I4728" s="29"/>
      <c r="J4728" s="29"/>
      <c r="K4728" s="29"/>
    </row>
    <row r="4729" spans="6:11" x14ac:dyDescent="0.3">
      <c r="F4729" s="29"/>
      <c r="G4729" s="29"/>
      <c r="H4729" s="29"/>
      <c r="I4729" s="29"/>
      <c r="J4729" s="29"/>
      <c r="K4729" s="29"/>
    </row>
    <row r="4730" spans="6:11" x14ac:dyDescent="0.3">
      <c r="F4730" s="29"/>
      <c r="G4730" s="29"/>
      <c r="H4730" s="29"/>
      <c r="I4730" s="29"/>
      <c r="J4730" s="29"/>
      <c r="K4730" s="29"/>
    </row>
    <row r="4731" spans="6:11" x14ac:dyDescent="0.3">
      <c r="F4731" s="29"/>
      <c r="G4731" s="29"/>
      <c r="H4731" s="29"/>
      <c r="I4731" s="29"/>
      <c r="J4731" s="29"/>
      <c r="K4731" s="29"/>
    </row>
    <row r="4732" spans="6:11" x14ac:dyDescent="0.3">
      <c r="F4732" s="29"/>
      <c r="G4732" s="29"/>
      <c r="H4732" s="29"/>
      <c r="I4732" s="29"/>
      <c r="J4732" s="29"/>
      <c r="K4732" s="29"/>
    </row>
    <row r="4733" spans="6:11" x14ac:dyDescent="0.3">
      <c r="F4733" s="29"/>
      <c r="G4733" s="29"/>
      <c r="H4733" s="29"/>
      <c r="I4733" s="29"/>
      <c r="J4733" s="29"/>
      <c r="K4733" s="29"/>
    </row>
    <row r="4734" spans="6:11" x14ac:dyDescent="0.3">
      <c r="F4734" s="29"/>
      <c r="G4734" s="29"/>
      <c r="H4734" s="29"/>
      <c r="I4734" s="29"/>
      <c r="J4734" s="29"/>
      <c r="K4734" s="29"/>
    </row>
    <row r="4735" spans="6:11" x14ac:dyDescent="0.3">
      <c r="F4735" s="29"/>
      <c r="G4735" s="29"/>
      <c r="H4735" s="29"/>
      <c r="I4735" s="29"/>
      <c r="J4735" s="29"/>
      <c r="K4735" s="29"/>
    </row>
    <row r="4736" spans="6:11" x14ac:dyDescent="0.3">
      <c r="F4736" s="29"/>
      <c r="G4736" s="29"/>
      <c r="H4736" s="29"/>
      <c r="I4736" s="29"/>
      <c r="J4736" s="29"/>
      <c r="K4736" s="29"/>
    </row>
    <row r="4737" spans="6:11" x14ac:dyDescent="0.3">
      <c r="F4737" s="29"/>
      <c r="G4737" s="29"/>
      <c r="H4737" s="29"/>
      <c r="I4737" s="29"/>
      <c r="J4737" s="29"/>
      <c r="K4737" s="29"/>
    </row>
    <row r="4738" spans="6:11" x14ac:dyDescent="0.3">
      <c r="F4738" s="29"/>
      <c r="G4738" s="29"/>
      <c r="H4738" s="29"/>
      <c r="I4738" s="29"/>
      <c r="J4738" s="29"/>
      <c r="K4738" s="29"/>
    </row>
    <row r="4739" spans="6:11" x14ac:dyDescent="0.3">
      <c r="F4739" s="29"/>
      <c r="G4739" s="29"/>
      <c r="H4739" s="29"/>
      <c r="I4739" s="29"/>
      <c r="J4739" s="29"/>
      <c r="K4739" s="29"/>
    </row>
    <row r="4740" spans="6:11" x14ac:dyDescent="0.3">
      <c r="F4740" s="29"/>
      <c r="G4740" s="29"/>
      <c r="H4740" s="29"/>
      <c r="I4740" s="29"/>
      <c r="J4740" s="29"/>
      <c r="K4740" s="29"/>
    </row>
    <row r="4741" spans="6:11" x14ac:dyDescent="0.3">
      <c r="F4741" s="29"/>
      <c r="G4741" s="29"/>
      <c r="H4741" s="29"/>
      <c r="I4741" s="29"/>
      <c r="J4741" s="29"/>
      <c r="K4741" s="29"/>
    </row>
    <row r="4742" spans="6:11" x14ac:dyDescent="0.3">
      <c r="F4742" s="29"/>
      <c r="G4742" s="29"/>
      <c r="H4742" s="29"/>
      <c r="I4742" s="29"/>
      <c r="J4742" s="29"/>
      <c r="K4742" s="29"/>
    </row>
    <row r="4743" spans="6:11" x14ac:dyDescent="0.3">
      <c r="F4743" s="29"/>
      <c r="G4743" s="29"/>
      <c r="H4743" s="29"/>
      <c r="I4743" s="29"/>
      <c r="J4743" s="29"/>
      <c r="K4743" s="29"/>
    </row>
    <row r="4744" spans="6:11" x14ac:dyDescent="0.3">
      <c r="F4744" s="29"/>
      <c r="G4744" s="29"/>
      <c r="H4744" s="29"/>
      <c r="I4744" s="29"/>
      <c r="J4744" s="29"/>
      <c r="K4744" s="29"/>
    </row>
    <row r="4745" spans="6:11" x14ac:dyDescent="0.3">
      <c r="F4745" s="29"/>
      <c r="G4745" s="29"/>
      <c r="H4745" s="29"/>
      <c r="I4745" s="29"/>
      <c r="J4745" s="29"/>
      <c r="K4745" s="29"/>
    </row>
    <row r="4746" spans="6:11" x14ac:dyDescent="0.3">
      <c r="F4746" s="29"/>
      <c r="G4746" s="29"/>
      <c r="H4746" s="29"/>
      <c r="I4746" s="29"/>
      <c r="J4746" s="29"/>
      <c r="K4746" s="29"/>
    </row>
    <row r="4747" spans="6:11" x14ac:dyDescent="0.3">
      <c r="F4747" s="29"/>
      <c r="G4747" s="29"/>
      <c r="H4747" s="29"/>
      <c r="I4747" s="29"/>
      <c r="J4747" s="29"/>
      <c r="K4747" s="29"/>
    </row>
    <row r="4748" spans="6:11" x14ac:dyDescent="0.3">
      <c r="F4748" s="29"/>
      <c r="G4748" s="29"/>
      <c r="H4748" s="29"/>
      <c r="I4748" s="29"/>
      <c r="J4748" s="29"/>
      <c r="K4748" s="29"/>
    </row>
    <row r="4749" spans="6:11" x14ac:dyDescent="0.3">
      <c r="F4749" s="29"/>
      <c r="G4749" s="29"/>
      <c r="H4749" s="29"/>
      <c r="I4749" s="29"/>
      <c r="J4749" s="29"/>
      <c r="K4749" s="29"/>
    </row>
    <row r="4750" spans="6:11" x14ac:dyDescent="0.3">
      <c r="F4750" s="29"/>
      <c r="G4750" s="29"/>
      <c r="H4750" s="29"/>
      <c r="I4750" s="29"/>
      <c r="J4750" s="29"/>
      <c r="K4750" s="29"/>
    </row>
    <row r="4751" spans="6:11" x14ac:dyDescent="0.3">
      <c r="F4751" s="29"/>
      <c r="G4751" s="29"/>
      <c r="H4751" s="29"/>
      <c r="I4751" s="29"/>
      <c r="J4751" s="29"/>
      <c r="K4751" s="29"/>
    </row>
    <row r="4752" spans="6:11" x14ac:dyDescent="0.3">
      <c r="F4752" s="29"/>
      <c r="G4752" s="29"/>
      <c r="H4752" s="29"/>
      <c r="I4752" s="29"/>
      <c r="J4752" s="29"/>
      <c r="K4752" s="29"/>
    </row>
    <row r="4753" spans="6:11" x14ac:dyDescent="0.3">
      <c r="F4753" s="29"/>
      <c r="G4753" s="29"/>
      <c r="H4753" s="29"/>
      <c r="I4753" s="29"/>
      <c r="J4753" s="29"/>
      <c r="K4753" s="29"/>
    </row>
    <row r="4754" spans="6:11" x14ac:dyDescent="0.3">
      <c r="F4754" s="29"/>
      <c r="G4754" s="29"/>
      <c r="H4754" s="29"/>
      <c r="I4754" s="29"/>
      <c r="J4754" s="29"/>
      <c r="K4754" s="29"/>
    </row>
    <row r="4755" spans="6:11" x14ac:dyDescent="0.3">
      <c r="F4755" s="29"/>
      <c r="G4755" s="29"/>
      <c r="H4755" s="29"/>
      <c r="I4755" s="29"/>
      <c r="J4755" s="29"/>
      <c r="K4755" s="29"/>
    </row>
    <row r="4756" spans="6:11" x14ac:dyDescent="0.3">
      <c r="F4756" s="29"/>
      <c r="G4756" s="29"/>
      <c r="H4756" s="29"/>
      <c r="I4756" s="29"/>
      <c r="J4756" s="29"/>
      <c r="K4756" s="29"/>
    </row>
    <row r="4757" spans="6:11" x14ac:dyDescent="0.3">
      <c r="F4757" s="29"/>
      <c r="G4757" s="29"/>
      <c r="H4757" s="29"/>
      <c r="I4757" s="29"/>
      <c r="J4757" s="29"/>
      <c r="K4757" s="29"/>
    </row>
    <row r="4758" spans="6:11" x14ac:dyDescent="0.3">
      <c r="F4758" s="29"/>
      <c r="G4758" s="29"/>
      <c r="H4758" s="29"/>
      <c r="I4758" s="29"/>
      <c r="J4758" s="29"/>
      <c r="K4758" s="29"/>
    </row>
    <row r="4759" spans="6:11" x14ac:dyDescent="0.3">
      <c r="F4759" s="29"/>
      <c r="G4759" s="29"/>
      <c r="H4759" s="29"/>
      <c r="I4759" s="29"/>
      <c r="J4759" s="29"/>
      <c r="K4759" s="29"/>
    </row>
    <row r="4760" spans="6:11" x14ac:dyDescent="0.3">
      <c r="F4760" s="29"/>
      <c r="G4760" s="29"/>
      <c r="H4760" s="29"/>
      <c r="I4760" s="29"/>
      <c r="J4760" s="29"/>
      <c r="K4760" s="29"/>
    </row>
    <row r="4761" spans="6:11" x14ac:dyDescent="0.3">
      <c r="F4761" s="29"/>
      <c r="G4761" s="29"/>
      <c r="H4761" s="29"/>
      <c r="I4761" s="29"/>
      <c r="J4761" s="29"/>
      <c r="K4761" s="29"/>
    </row>
    <row r="4762" spans="6:11" x14ac:dyDescent="0.3">
      <c r="F4762" s="29"/>
      <c r="G4762" s="29"/>
      <c r="H4762" s="29"/>
      <c r="I4762" s="29"/>
      <c r="J4762" s="29"/>
      <c r="K4762" s="29"/>
    </row>
    <row r="4763" spans="6:11" x14ac:dyDescent="0.3">
      <c r="F4763" s="29"/>
      <c r="G4763" s="29"/>
      <c r="H4763" s="29"/>
      <c r="I4763" s="29"/>
      <c r="J4763" s="29"/>
      <c r="K4763" s="29"/>
    </row>
    <row r="4764" spans="6:11" x14ac:dyDescent="0.3">
      <c r="F4764" s="29"/>
      <c r="G4764" s="29"/>
      <c r="H4764" s="29"/>
      <c r="I4764" s="29"/>
      <c r="J4764" s="29"/>
      <c r="K4764" s="29"/>
    </row>
    <row r="4765" spans="6:11" x14ac:dyDescent="0.3">
      <c r="F4765" s="29"/>
      <c r="G4765" s="29"/>
      <c r="H4765" s="29"/>
      <c r="I4765" s="29"/>
      <c r="J4765" s="29"/>
      <c r="K4765" s="29"/>
    </row>
    <row r="4766" spans="6:11" x14ac:dyDescent="0.3">
      <c r="F4766" s="29"/>
      <c r="G4766" s="29"/>
      <c r="H4766" s="29"/>
      <c r="I4766" s="29"/>
      <c r="J4766" s="29"/>
      <c r="K4766" s="29"/>
    </row>
    <row r="4767" spans="6:11" x14ac:dyDescent="0.3">
      <c r="F4767" s="29"/>
      <c r="G4767" s="29"/>
      <c r="H4767" s="29"/>
      <c r="I4767" s="29"/>
      <c r="J4767" s="29"/>
      <c r="K4767" s="29"/>
    </row>
    <row r="4768" spans="6:11" x14ac:dyDescent="0.3">
      <c r="F4768" s="29"/>
      <c r="G4768" s="29"/>
      <c r="H4768" s="29"/>
      <c r="I4768" s="29"/>
      <c r="J4768" s="29"/>
      <c r="K4768" s="29"/>
    </row>
    <row r="4769" spans="6:11" x14ac:dyDescent="0.3">
      <c r="F4769" s="29"/>
      <c r="G4769" s="29"/>
      <c r="H4769" s="29"/>
      <c r="I4769" s="29"/>
      <c r="J4769" s="29"/>
      <c r="K4769" s="29"/>
    </row>
    <row r="4770" spans="6:11" x14ac:dyDescent="0.3">
      <c r="F4770" s="29"/>
      <c r="G4770" s="29"/>
      <c r="H4770" s="29"/>
      <c r="I4770" s="29"/>
      <c r="J4770" s="29"/>
      <c r="K4770" s="29"/>
    </row>
    <row r="4771" spans="6:11" x14ac:dyDescent="0.3">
      <c r="F4771" s="29"/>
      <c r="G4771" s="29"/>
      <c r="H4771" s="29"/>
      <c r="I4771" s="29"/>
      <c r="J4771" s="29"/>
      <c r="K4771" s="29"/>
    </row>
    <row r="4772" spans="6:11" x14ac:dyDescent="0.3">
      <c r="F4772" s="29"/>
      <c r="G4772" s="29"/>
      <c r="H4772" s="29"/>
      <c r="I4772" s="29"/>
      <c r="J4772" s="29"/>
      <c r="K4772" s="29"/>
    </row>
    <row r="4773" spans="6:11" x14ac:dyDescent="0.3">
      <c r="F4773" s="29"/>
      <c r="G4773" s="29"/>
      <c r="H4773" s="29"/>
      <c r="I4773" s="29"/>
      <c r="J4773" s="29"/>
      <c r="K4773" s="29"/>
    </row>
    <row r="4774" spans="6:11" x14ac:dyDescent="0.3">
      <c r="F4774" s="29"/>
      <c r="G4774" s="29"/>
      <c r="H4774" s="29"/>
      <c r="I4774" s="29"/>
      <c r="J4774" s="29"/>
      <c r="K4774" s="29"/>
    </row>
    <row r="4775" spans="6:11" x14ac:dyDescent="0.3">
      <c r="F4775" s="29"/>
      <c r="G4775" s="29"/>
      <c r="H4775" s="29"/>
      <c r="I4775" s="29"/>
      <c r="J4775" s="29"/>
      <c r="K4775" s="29"/>
    </row>
    <row r="4776" spans="6:11" x14ac:dyDescent="0.3">
      <c r="F4776" s="29"/>
      <c r="G4776" s="29"/>
      <c r="H4776" s="29"/>
      <c r="I4776" s="29"/>
      <c r="J4776" s="29"/>
      <c r="K4776" s="29"/>
    </row>
    <row r="4777" spans="6:11" x14ac:dyDescent="0.3">
      <c r="F4777" s="29"/>
      <c r="G4777" s="29"/>
      <c r="H4777" s="29"/>
      <c r="I4777" s="29"/>
      <c r="J4777" s="29"/>
      <c r="K4777" s="29"/>
    </row>
    <row r="4778" spans="6:11" x14ac:dyDescent="0.3">
      <c r="F4778" s="29"/>
      <c r="G4778" s="29"/>
      <c r="H4778" s="29"/>
      <c r="I4778" s="29"/>
      <c r="J4778" s="29"/>
      <c r="K4778" s="29"/>
    </row>
    <row r="4779" spans="6:11" x14ac:dyDescent="0.3">
      <c r="F4779" s="29"/>
      <c r="G4779" s="29"/>
      <c r="H4779" s="29"/>
      <c r="I4779" s="29"/>
      <c r="J4779" s="29"/>
      <c r="K4779" s="29"/>
    </row>
    <row r="4780" spans="6:11" x14ac:dyDescent="0.3">
      <c r="F4780" s="29"/>
      <c r="G4780" s="29"/>
      <c r="H4780" s="29"/>
      <c r="I4780" s="29"/>
      <c r="J4780" s="29"/>
      <c r="K4780" s="29"/>
    </row>
    <row r="4781" spans="6:11" x14ac:dyDescent="0.3">
      <c r="F4781" s="29"/>
      <c r="G4781" s="29"/>
      <c r="H4781" s="29"/>
      <c r="I4781" s="29"/>
      <c r="J4781" s="29"/>
      <c r="K4781" s="29"/>
    </row>
    <row r="4782" spans="6:11" x14ac:dyDescent="0.3">
      <c r="F4782" s="29"/>
      <c r="G4782" s="29"/>
      <c r="H4782" s="29"/>
      <c r="I4782" s="29"/>
      <c r="J4782" s="29"/>
      <c r="K4782" s="29"/>
    </row>
    <row r="4783" spans="6:11" x14ac:dyDescent="0.3">
      <c r="F4783" s="29"/>
      <c r="G4783" s="29"/>
      <c r="H4783" s="29"/>
      <c r="I4783" s="29"/>
      <c r="J4783" s="29"/>
      <c r="K4783" s="29"/>
    </row>
    <row r="4784" spans="6:11" x14ac:dyDescent="0.3">
      <c r="F4784" s="29"/>
      <c r="G4784" s="29"/>
      <c r="H4784" s="29"/>
      <c r="I4784" s="29"/>
      <c r="J4784" s="29"/>
      <c r="K4784" s="29"/>
    </row>
    <row r="4785" spans="6:11" x14ac:dyDescent="0.3">
      <c r="F4785" s="29"/>
      <c r="G4785" s="29"/>
      <c r="H4785" s="29"/>
      <c r="I4785" s="29"/>
      <c r="J4785" s="29"/>
      <c r="K4785" s="29"/>
    </row>
    <row r="4786" spans="6:11" x14ac:dyDescent="0.3">
      <c r="F4786" s="29"/>
      <c r="G4786" s="29"/>
      <c r="H4786" s="29"/>
      <c r="I4786" s="29"/>
      <c r="J4786" s="29"/>
      <c r="K4786" s="29"/>
    </row>
    <row r="4787" spans="6:11" x14ac:dyDescent="0.3">
      <c r="F4787" s="29"/>
      <c r="G4787" s="29"/>
      <c r="H4787" s="29"/>
      <c r="I4787" s="29"/>
      <c r="J4787" s="29"/>
      <c r="K4787" s="29"/>
    </row>
    <row r="4788" spans="6:11" x14ac:dyDescent="0.3">
      <c r="F4788" s="29"/>
      <c r="G4788" s="29"/>
      <c r="H4788" s="29"/>
      <c r="I4788" s="29"/>
      <c r="J4788" s="29"/>
      <c r="K4788" s="29"/>
    </row>
    <row r="4789" spans="6:11" x14ac:dyDescent="0.3">
      <c r="F4789" s="29"/>
      <c r="G4789" s="29"/>
      <c r="H4789" s="29"/>
      <c r="I4789" s="29"/>
      <c r="J4789" s="29"/>
      <c r="K4789" s="29"/>
    </row>
    <row r="4790" spans="6:11" x14ac:dyDescent="0.3">
      <c r="F4790" s="29"/>
      <c r="G4790" s="29"/>
      <c r="H4790" s="29"/>
      <c r="I4790" s="29"/>
      <c r="J4790" s="29"/>
      <c r="K4790" s="29"/>
    </row>
    <row r="4791" spans="6:11" x14ac:dyDescent="0.3">
      <c r="F4791" s="29"/>
      <c r="G4791" s="29"/>
      <c r="H4791" s="29"/>
      <c r="I4791" s="29"/>
      <c r="J4791" s="29"/>
      <c r="K4791" s="29"/>
    </row>
    <row r="4792" spans="6:11" x14ac:dyDescent="0.3">
      <c r="F4792" s="29"/>
      <c r="G4792" s="29"/>
      <c r="H4792" s="29"/>
      <c r="I4792" s="29"/>
      <c r="J4792" s="29"/>
      <c r="K4792" s="29"/>
    </row>
    <row r="4793" spans="6:11" x14ac:dyDescent="0.3">
      <c r="F4793" s="29"/>
      <c r="G4793" s="29"/>
      <c r="H4793" s="29"/>
      <c r="I4793" s="29"/>
      <c r="J4793" s="29"/>
      <c r="K4793" s="29"/>
    </row>
    <row r="4794" spans="6:11" x14ac:dyDescent="0.3">
      <c r="F4794" s="29"/>
      <c r="G4794" s="29"/>
      <c r="H4794" s="29"/>
      <c r="I4794" s="29"/>
      <c r="J4794" s="29"/>
      <c r="K4794" s="29"/>
    </row>
    <row r="4795" spans="6:11" x14ac:dyDescent="0.3">
      <c r="F4795" s="29"/>
      <c r="G4795" s="29"/>
      <c r="H4795" s="29"/>
      <c r="I4795" s="29"/>
      <c r="J4795" s="29"/>
      <c r="K4795" s="29"/>
    </row>
    <row r="4796" spans="6:11" x14ac:dyDescent="0.3">
      <c r="F4796" s="29"/>
      <c r="G4796" s="29"/>
      <c r="H4796" s="29"/>
      <c r="I4796" s="29"/>
      <c r="J4796" s="29"/>
      <c r="K4796" s="29"/>
    </row>
    <row r="4797" spans="6:11" x14ac:dyDescent="0.3">
      <c r="F4797" s="29"/>
      <c r="G4797" s="29"/>
      <c r="H4797" s="29"/>
      <c r="I4797" s="29"/>
      <c r="J4797" s="29"/>
      <c r="K4797" s="29"/>
    </row>
    <row r="4798" spans="6:11" x14ac:dyDescent="0.3">
      <c r="F4798" s="29"/>
      <c r="G4798" s="29"/>
      <c r="H4798" s="29"/>
      <c r="I4798" s="29"/>
      <c r="J4798" s="29"/>
      <c r="K4798" s="29"/>
    </row>
    <row r="4799" spans="6:11" x14ac:dyDescent="0.3">
      <c r="F4799" s="29"/>
      <c r="G4799" s="29"/>
      <c r="H4799" s="29"/>
      <c r="I4799" s="29"/>
      <c r="J4799" s="29"/>
      <c r="K4799" s="29"/>
    </row>
    <row r="4800" spans="6:11" x14ac:dyDescent="0.3">
      <c r="F4800" s="29"/>
      <c r="G4800" s="29"/>
      <c r="H4800" s="29"/>
      <c r="I4800" s="29"/>
      <c r="J4800" s="29"/>
      <c r="K4800" s="29"/>
    </row>
    <row r="4801" spans="6:11" x14ac:dyDescent="0.3">
      <c r="F4801" s="29"/>
      <c r="G4801" s="29"/>
      <c r="H4801" s="29"/>
      <c r="I4801" s="29"/>
      <c r="J4801" s="29"/>
      <c r="K4801" s="29"/>
    </row>
    <row r="4802" spans="6:11" x14ac:dyDescent="0.3">
      <c r="F4802" s="29"/>
      <c r="G4802" s="29"/>
      <c r="H4802" s="29"/>
      <c r="I4802" s="29"/>
      <c r="J4802" s="29"/>
      <c r="K4802" s="29"/>
    </row>
    <row r="4803" spans="6:11" x14ac:dyDescent="0.3">
      <c r="F4803" s="29"/>
      <c r="G4803" s="29"/>
      <c r="H4803" s="29"/>
      <c r="I4803" s="29"/>
      <c r="J4803" s="29"/>
      <c r="K4803" s="29"/>
    </row>
    <row r="4804" spans="6:11" x14ac:dyDescent="0.3">
      <c r="F4804" s="29"/>
      <c r="G4804" s="29"/>
      <c r="H4804" s="29"/>
      <c r="I4804" s="29"/>
      <c r="J4804" s="29"/>
      <c r="K4804" s="29"/>
    </row>
    <row r="4805" spans="6:11" x14ac:dyDescent="0.3">
      <c r="F4805" s="29"/>
      <c r="G4805" s="29"/>
      <c r="H4805" s="29"/>
      <c r="I4805" s="29"/>
      <c r="J4805" s="29"/>
      <c r="K4805" s="29"/>
    </row>
    <row r="4806" spans="6:11" x14ac:dyDescent="0.3">
      <c r="F4806" s="29"/>
      <c r="G4806" s="29"/>
      <c r="H4806" s="29"/>
      <c r="I4806" s="29"/>
      <c r="J4806" s="29"/>
      <c r="K4806" s="29"/>
    </row>
    <row r="4807" spans="6:11" x14ac:dyDescent="0.3">
      <c r="F4807" s="29"/>
      <c r="G4807" s="29"/>
      <c r="H4807" s="29"/>
      <c r="I4807" s="29"/>
      <c r="J4807" s="29"/>
      <c r="K4807" s="29"/>
    </row>
    <row r="4808" spans="6:11" x14ac:dyDescent="0.3">
      <c r="F4808" s="29"/>
      <c r="G4808" s="29"/>
      <c r="H4808" s="29"/>
      <c r="I4808" s="29"/>
      <c r="J4808" s="29"/>
      <c r="K4808" s="29"/>
    </row>
    <row r="4809" spans="6:11" x14ac:dyDescent="0.3">
      <c r="F4809" s="29"/>
      <c r="G4809" s="29"/>
      <c r="H4809" s="29"/>
      <c r="I4809" s="29"/>
      <c r="J4809" s="29"/>
      <c r="K4809" s="29"/>
    </row>
    <row r="4810" spans="6:11" x14ac:dyDescent="0.3">
      <c r="F4810" s="29"/>
      <c r="G4810" s="29"/>
      <c r="H4810" s="29"/>
      <c r="I4810" s="29"/>
      <c r="J4810" s="29"/>
      <c r="K4810" s="29"/>
    </row>
    <row r="4811" spans="6:11" x14ac:dyDescent="0.3">
      <c r="F4811" s="29"/>
      <c r="G4811" s="29"/>
      <c r="H4811" s="29"/>
      <c r="I4811" s="29"/>
      <c r="J4811" s="29"/>
      <c r="K4811" s="29"/>
    </row>
    <row r="4812" spans="6:11" x14ac:dyDescent="0.3">
      <c r="F4812" s="29"/>
      <c r="G4812" s="29"/>
      <c r="H4812" s="29"/>
      <c r="I4812" s="29"/>
      <c r="J4812" s="29"/>
      <c r="K4812" s="29"/>
    </row>
    <row r="4813" spans="6:11" x14ac:dyDescent="0.3">
      <c r="F4813" s="29"/>
      <c r="G4813" s="29"/>
      <c r="H4813" s="29"/>
      <c r="I4813" s="29"/>
      <c r="J4813" s="29"/>
      <c r="K4813" s="29"/>
    </row>
    <row r="4814" spans="6:11" x14ac:dyDescent="0.3">
      <c r="F4814" s="29"/>
      <c r="G4814" s="29"/>
      <c r="H4814" s="29"/>
      <c r="I4814" s="29"/>
      <c r="J4814" s="29"/>
      <c r="K4814" s="29"/>
    </row>
    <row r="4815" spans="6:11" x14ac:dyDescent="0.3">
      <c r="F4815" s="29"/>
      <c r="G4815" s="29"/>
      <c r="H4815" s="29"/>
      <c r="I4815" s="29"/>
      <c r="J4815" s="29"/>
      <c r="K4815" s="29"/>
    </row>
    <row r="4816" spans="6:11" x14ac:dyDescent="0.3">
      <c r="F4816" s="29"/>
      <c r="G4816" s="29"/>
      <c r="H4816" s="29"/>
      <c r="I4816" s="29"/>
      <c r="J4816" s="29"/>
      <c r="K4816" s="29"/>
    </row>
    <row r="4817" spans="6:11" x14ac:dyDescent="0.3">
      <c r="F4817" s="29"/>
      <c r="G4817" s="29"/>
      <c r="H4817" s="29"/>
      <c r="I4817" s="29"/>
      <c r="J4817" s="29"/>
      <c r="K4817" s="29"/>
    </row>
    <row r="4818" spans="6:11" x14ac:dyDescent="0.3">
      <c r="F4818" s="29"/>
      <c r="G4818" s="29"/>
      <c r="H4818" s="29"/>
      <c r="I4818" s="29"/>
      <c r="J4818" s="29"/>
      <c r="K4818" s="29"/>
    </row>
    <row r="4819" spans="6:11" x14ac:dyDescent="0.3">
      <c r="F4819" s="29"/>
      <c r="G4819" s="29"/>
      <c r="H4819" s="29"/>
      <c r="I4819" s="29"/>
      <c r="J4819" s="29"/>
      <c r="K4819" s="29"/>
    </row>
    <row r="4820" spans="6:11" x14ac:dyDescent="0.3">
      <c r="F4820" s="29"/>
      <c r="G4820" s="29"/>
      <c r="H4820" s="29"/>
      <c r="I4820" s="29"/>
      <c r="J4820" s="29"/>
      <c r="K4820" s="29"/>
    </row>
    <row r="4821" spans="6:11" x14ac:dyDescent="0.3">
      <c r="F4821" s="29"/>
      <c r="G4821" s="29"/>
      <c r="H4821" s="29"/>
      <c r="I4821" s="29"/>
      <c r="J4821" s="29"/>
      <c r="K4821" s="29"/>
    </row>
    <row r="4822" spans="6:11" x14ac:dyDescent="0.3">
      <c r="F4822" s="29"/>
      <c r="G4822" s="29"/>
      <c r="H4822" s="29"/>
      <c r="I4822" s="29"/>
      <c r="J4822" s="29"/>
      <c r="K4822" s="29"/>
    </row>
    <row r="4823" spans="6:11" x14ac:dyDescent="0.3">
      <c r="F4823" s="29"/>
      <c r="G4823" s="29"/>
      <c r="H4823" s="29"/>
      <c r="I4823" s="29"/>
      <c r="J4823" s="29"/>
      <c r="K4823" s="29"/>
    </row>
    <row r="4824" spans="6:11" x14ac:dyDescent="0.3">
      <c r="F4824" s="29"/>
      <c r="G4824" s="29"/>
      <c r="H4824" s="29"/>
      <c r="I4824" s="29"/>
      <c r="J4824" s="29"/>
      <c r="K4824" s="29"/>
    </row>
    <row r="4825" spans="6:11" x14ac:dyDescent="0.3">
      <c r="F4825" s="29"/>
      <c r="G4825" s="29"/>
      <c r="H4825" s="29"/>
      <c r="I4825" s="29"/>
      <c r="J4825" s="29"/>
      <c r="K4825" s="29"/>
    </row>
    <row r="4826" spans="6:11" x14ac:dyDescent="0.3">
      <c r="F4826" s="29"/>
      <c r="G4826" s="29"/>
      <c r="H4826" s="29"/>
      <c r="I4826" s="29"/>
      <c r="J4826" s="29"/>
      <c r="K4826" s="29"/>
    </row>
    <row r="4827" spans="6:11" x14ac:dyDescent="0.3">
      <c r="F4827" s="29"/>
      <c r="G4827" s="29"/>
      <c r="H4827" s="29"/>
      <c r="I4827" s="29"/>
      <c r="J4827" s="29"/>
      <c r="K4827" s="29"/>
    </row>
    <row r="4828" spans="6:11" x14ac:dyDescent="0.3">
      <c r="F4828" s="29"/>
      <c r="G4828" s="29"/>
      <c r="H4828" s="29"/>
      <c r="I4828" s="29"/>
      <c r="J4828" s="29"/>
      <c r="K4828" s="29"/>
    </row>
    <row r="4829" spans="6:11" x14ac:dyDescent="0.3">
      <c r="F4829" s="29"/>
      <c r="G4829" s="29"/>
      <c r="H4829" s="29"/>
      <c r="I4829" s="29"/>
      <c r="J4829" s="29"/>
      <c r="K4829" s="29"/>
    </row>
    <row r="4830" spans="6:11" x14ac:dyDescent="0.3">
      <c r="F4830" s="29"/>
      <c r="G4830" s="29"/>
      <c r="H4830" s="29"/>
      <c r="I4830" s="29"/>
      <c r="J4830" s="29"/>
      <c r="K4830" s="29"/>
    </row>
    <row r="4831" spans="6:11" x14ac:dyDescent="0.3">
      <c r="F4831" s="29"/>
      <c r="G4831" s="29"/>
      <c r="H4831" s="29"/>
      <c r="I4831" s="29"/>
      <c r="J4831" s="29"/>
      <c r="K4831" s="29"/>
    </row>
    <row r="4832" spans="6:11" x14ac:dyDescent="0.3">
      <c r="F4832" s="29"/>
      <c r="G4832" s="29"/>
      <c r="H4832" s="29"/>
      <c r="I4832" s="29"/>
      <c r="J4832" s="29"/>
      <c r="K4832" s="29"/>
    </row>
    <row r="4833" spans="6:11" x14ac:dyDescent="0.3">
      <c r="F4833" s="29"/>
      <c r="G4833" s="29"/>
      <c r="H4833" s="29"/>
      <c r="I4833" s="29"/>
      <c r="J4833" s="29"/>
      <c r="K4833" s="29"/>
    </row>
    <row r="4834" spans="6:11" x14ac:dyDescent="0.3">
      <c r="F4834" s="29"/>
      <c r="G4834" s="29"/>
      <c r="H4834" s="29"/>
      <c r="I4834" s="29"/>
      <c r="J4834" s="29"/>
      <c r="K4834" s="29"/>
    </row>
    <row r="4835" spans="6:11" x14ac:dyDescent="0.3">
      <c r="F4835" s="29"/>
      <c r="G4835" s="29"/>
      <c r="H4835" s="29"/>
      <c r="I4835" s="29"/>
      <c r="J4835" s="29"/>
      <c r="K4835" s="29"/>
    </row>
    <row r="4836" spans="6:11" x14ac:dyDescent="0.3">
      <c r="F4836" s="29"/>
      <c r="G4836" s="29"/>
      <c r="H4836" s="29"/>
      <c r="I4836" s="29"/>
      <c r="J4836" s="29"/>
      <c r="K4836" s="29"/>
    </row>
    <row r="4837" spans="6:11" x14ac:dyDescent="0.3">
      <c r="F4837" s="29"/>
      <c r="G4837" s="29"/>
      <c r="H4837" s="29"/>
      <c r="I4837" s="29"/>
      <c r="J4837" s="29"/>
      <c r="K4837" s="29"/>
    </row>
    <row r="4838" spans="6:11" x14ac:dyDescent="0.3">
      <c r="F4838" s="29"/>
      <c r="G4838" s="29"/>
      <c r="H4838" s="29"/>
      <c r="I4838" s="29"/>
      <c r="J4838" s="29"/>
      <c r="K4838" s="29"/>
    </row>
    <row r="4839" spans="6:11" x14ac:dyDescent="0.3">
      <c r="F4839" s="29"/>
      <c r="G4839" s="29"/>
      <c r="H4839" s="29"/>
      <c r="I4839" s="29"/>
      <c r="J4839" s="29"/>
      <c r="K4839" s="29"/>
    </row>
    <row r="4840" spans="6:11" x14ac:dyDescent="0.3">
      <c r="F4840" s="29"/>
      <c r="G4840" s="29"/>
      <c r="H4840" s="29"/>
      <c r="I4840" s="29"/>
      <c r="J4840" s="29"/>
      <c r="K4840" s="29"/>
    </row>
    <row r="4841" spans="6:11" x14ac:dyDescent="0.3">
      <c r="F4841" s="29"/>
      <c r="G4841" s="29"/>
      <c r="H4841" s="29"/>
      <c r="I4841" s="29"/>
      <c r="J4841" s="29"/>
      <c r="K4841" s="29"/>
    </row>
    <row r="4842" spans="6:11" x14ac:dyDescent="0.3">
      <c r="F4842" s="29"/>
      <c r="G4842" s="29"/>
      <c r="H4842" s="29"/>
      <c r="I4842" s="29"/>
      <c r="J4842" s="29"/>
      <c r="K4842" s="29"/>
    </row>
    <row r="4843" spans="6:11" x14ac:dyDescent="0.3">
      <c r="F4843" s="29"/>
      <c r="G4843" s="29"/>
      <c r="H4843" s="29"/>
      <c r="I4843" s="29"/>
      <c r="J4843" s="29"/>
      <c r="K4843" s="29"/>
    </row>
    <row r="4844" spans="6:11" x14ac:dyDescent="0.3">
      <c r="F4844" s="29"/>
      <c r="G4844" s="29"/>
      <c r="H4844" s="29"/>
      <c r="I4844" s="29"/>
      <c r="J4844" s="29"/>
      <c r="K4844" s="29"/>
    </row>
    <row r="4845" spans="6:11" x14ac:dyDescent="0.3">
      <c r="F4845" s="29"/>
      <c r="G4845" s="29"/>
      <c r="H4845" s="29"/>
      <c r="I4845" s="29"/>
      <c r="J4845" s="29"/>
      <c r="K4845" s="29"/>
    </row>
    <row r="4846" spans="6:11" x14ac:dyDescent="0.3">
      <c r="F4846" s="29"/>
      <c r="G4846" s="29"/>
      <c r="H4846" s="29"/>
      <c r="I4846" s="29"/>
      <c r="J4846" s="29"/>
      <c r="K4846" s="29"/>
    </row>
    <row r="4847" spans="6:11" x14ac:dyDescent="0.3">
      <c r="F4847" s="29"/>
      <c r="G4847" s="29"/>
      <c r="H4847" s="29"/>
      <c r="I4847" s="29"/>
      <c r="J4847" s="29"/>
      <c r="K4847" s="29"/>
    </row>
    <row r="4848" spans="6:11" x14ac:dyDescent="0.3">
      <c r="F4848" s="29"/>
      <c r="G4848" s="29"/>
      <c r="H4848" s="29"/>
      <c r="I4848" s="29"/>
      <c r="J4848" s="29"/>
      <c r="K4848" s="29"/>
    </row>
    <row r="4849" spans="6:11" x14ac:dyDescent="0.3">
      <c r="F4849" s="29"/>
      <c r="G4849" s="29"/>
      <c r="H4849" s="29"/>
      <c r="I4849" s="29"/>
      <c r="J4849" s="29"/>
      <c r="K4849" s="29"/>
    </row>
    <row r="4850" spans="6:11" x14ac:dyDescent="0.3">
      <c r="F4850" s="29"/>
      <c r="G4850" s="29"/>
      <c r="H4850" s="29"/>
      <c r="I4850" s="29"/>
      <c r="J4850" s="29"/>
      <c r="K4850" s="29"/>
    </row>
    <row r="4851" spans="6:11" x14ac:dyDescent="0.3">
      <c r="F4851" s="29"/>
      <c r="G4851" s="29"/>
      <c r="H4851" s="29"/>
      <c r="I4851" s="29"/>
      <c r="J4851" s="29"/>
      <c r="K4851" s="29"/>
    </row>
    <row r="4852" spans="6:11" x14ac:dyDescent="0.3">
      <c r="F4852" s="29"/>
      <c r="G4852" s="29"/>
      <c r="H4852" s="29"/>
      <c r="I4852" s="29"/>
      <c r="J4852" s="29"/>
      <c r="K4852" s="29"/>
    </row>
    <row r="4853" spans="6:11" x14ac:dyDescent="0.3">
      <c r="F4853" s="29"/>
      <c r="G4853" s="29"/>
      <c r="H4853" s="29"/>
      <c r="I4853" s="29"/>
      <c r="J4853" s="29"/>
      <c r="K4853" s="29"/>
    </row>
    <row r="4854" spans="6:11" x14ac:dyDescent="0.3">
      <c r="F4854" s="29"/>
      <c r="G4854" s="29"/>
      <c r="H4854" s="29"/>
      <c r="I4854" s="29"/>
      <c r="J4854" s="29"/>
      <c r="K4854" s="29"/>
    </row>
    <row r="4855" spans="6:11" x14ac:dyDescent="0.3">
      <c r="F4855" s="29"/>
      <c r="G4855" s="29"/>
      <c r="H4855" s="29"/>
      <c r="I4855" s="29"/>
      <c r="J4855" s="29"/>
      <c r="K4855" s="29"/>
    </row>
    <row r="4856" spans="6:11" x14ac:dyDescent="0.3">
      <c r="F4856" s="29"/>
      <c r="G4856" s="29"/>
      <c r="H4856" s="29"/>
      <c r="I4856" s="29"/>
      <c r="J4856" s="29"/>
      <c r="K4856" s="29"/>
    </row>
    <row r="4857" spans="6:11" x14ac:dyDescent="0.3">
      <c r="F4857" s="29"/>
      <c r="G4857" s="29"/>
      <c r="H4857" s="29"/>
      <c r="I4857" s="29"/>
      <c r="J4857" s="29"/>
      <c r="K4857" s="29"/>
    </row>
    <row r="4858" spans="6:11" x14ac:dyDescent="0.3">
      <c r="F4858" s="29"/>
      <c r="G4858" s="29"/>
      <c r="H4858" s="29"/>
      <c r="I4858" s="29"/>
      <c r="J4858" s="29"/>
      <c r="K4858" s="29"/>
    </row>
    <row r="4859" spans="6:11" x14ac:dyDescent="0.3">
      <c r="F4859" s="29"/>
      <c r="G4859" s="29"/>
      <c r="H4859" s="29"/>
      <c r="I4859" s="29"/>
      <c r="J4859" s="29"/>
      <c r="K4859" s="29"/>
    </row>
    <row r="4860" spans="6:11" x14ac:dyDescent="0.3">
      <c r="F4860" s="29"/>
      <c r="G4860" s="29"/>
      <c r="H4860" s="29"/>
      <c r="I4860" s="29"/>
      <c r="J4860" s="29"/>
      <c r="K4860" s="29"/>
    </row>
    <row r="4861" spans="6:11" x14ac:dyDescent="0.3">
      <c r="F4861" s="29"/>
      <c r="G4861" s="29"/>
      <c r="H4861" s="29"/>
      <c r="I4861" s="29"/>
      <c r="J4861" s="29"/>
      <c r="K4861" s="29"/>
    </row>
    <row r="4862" spans="6:11" x14ac:dyDescent="0.3">
      <c r="F4862" s="29"/>
      <c r="G4862" s="29"/>
      <c r="H4862" s="29"/>
      <c r="I4862" s="29"/>
      <c r="J4862" s="29"/>
      <c r="K4862" s="29"/>
    </row>
    <row r="4863" spans="6:11" x14ac:dyDescent="0.3">
      <c r="F4863" s="29"/>
      <c r="G4863" s="29"/>
      <c r="H4863" s="29"/>
      <c r="I4863" s="29"/>
      <c r="J4863" s="29"/>
      <c r="K4863" s="29"/>
    </row>
    <row r="4864" spans="6:11" x14ac:dyDescent="0.3">
      <c r="F4864" s="29"/>
      <c r="G4864" s="29"/>
      <c r="H4864" s="29"/>
      <c r="I4864" s="29"/>
      <c r="J4864" s="29"/>
      <c r="K4864" s="29"/>
    </row>
    <row r="4865" spans="6:11" x14ac:dyDescent="0.3">
      <c r="F4865" s="29"/>
      <c r="G4865" s="29"/>
      <c r="H4865" s="29"/>
      <c r="I4865" s="29"/>
      <c r="J4865" s="29"/>
      <c r="K4865" s="29"/>
    </row>
    <row r="4866" spans="6:11" x14ac:dyDescent="0.3">
      <c r="F4866" s="29"/>
      <c r="G4866" s="29"/>
      <c r="H4866" s="29"/>
      <c r="I4866" s="29"/>
      <c r="J4866" s="29"/>
      <c r="K4866" s="29"/>
    </row>
    <row r="4867" spans="6:11" x14ac:dyDescent="0.3">
      <c r="F4867" s="29"/>
      <c r="G4867" s="29"/>
      <c r="H4867" s="29"/>
      <c r="I4867" s="29"/>
      <c r="J4867" s="29"/>
      <c r="K4867" s="29"/>
    </row>
    <row r="4868" spans="6:11" x14ac:dyDescent="0.3">
      <c r="F4868" s="29"/>
      <c r="G4868" s="29"/>
      <c r="H4868" s="29"/>
      <c r="I4868" s="29"/>
      <c r="J4868" s="29"/>
      <c r="K4868" s="29"/>
    </row>
    <row r="4869" spans="6:11" x14ac:dyDescent="0.3">
      <c r="F4869" s="29"/>
      <c r="G4869" s="29"/>
      <c r="H4869" s="29"/>
      <c r="I4869" s="29"/>
      <c r="J4869" s="29"/>
      <c r="K4869" s="29"/>
    </row>
    <row r="4870" spans="6:11" x14ac:dyDescent="0.3">
      <c r="F4870" s="29"/>
      <c r="G4870" s="29"/>
      <c r="H4870" s="29"/>
      <c r="I4870" s="29"/>
      <c r="J4870" s="29"/>
      <c r="K4870" s="29"/>
    </row>
    <row r="4871" spans="6:11" x14ac:dyDescent="0.3">
      <c r="F4871" s="29"/>
      <c r="G4871" s="29"/>
      <c r="H4871" s="29"/>
      <c r="I4871" s="29"/>
      <c r="J4871" s="29"/>
      <c r="K4871" s="29"/>
    </row>
    <row r="4872" spans="6:11" x14ac:dyDescent="0.3">
      <c r="F4872" s="29"/>
      <c r="G4872" s="29"/>
      <c r="H4872" s="29"/>
      <c r="I4872" s="29"/>
      <c r="J4872" s="29"/>
      <c r="K4872" s="29"/>
    </row>
    <row r="4873" spans="6:11" x14ac:dyDescent="0.3">
      <c r="F4873" s="29"/>
      <c r="G4873" s="29"/>
      <c r="H4873" s="29"/>
      <c r="I4873" s="29"/>
      <c r="J4873" s="29"/>
      <c r="K4873" s="29"/>
    </row>
    <row r="4874" spans="6:11" x14ac:dyDescent="0.3">
      <c r="F4874" s="29"/>
      <c r="G4874" s="29"/>
      <c r="H4874" s="29"/>
      <c r="I4874" s="29"/>
      <c r="J4874" s="29"/>
      <c r="K4874" s="29"/>
    </row>
    <row r="4875" spans="6:11" x14ac:dyDescent="0.3">
      <c r="F4875" s="29"/>
      <c r="G4875" s="29"/>
      <c r="H4875" s="29"/>
      <c r="I4875" s="29"/>
      <c r="J4875" s="29"/>
      <c r="K4875" s="29"/>
    </row>
    <row r="4876" spans="6:11" x14ac:dyDescent="0.3">
      <c r="F4876" s="29"/>
      <c r="G4876" s="29"/>
      <c r="H4876" s="29"/>
      <c r="I4876" s="29"/>
      <c r="J4876" s="29"/>
      <c r="K4876" s="29"/>
    </row>
    <row r="4877" spans="6:11" x14ac:dyDescent="0.3">
      <c r="F4877" s="29"/>
      <c r="G4877" s="29"/>
      <c r="H4877" s="29"/>
      <c r="I4877" s="29"/>
      <c r="J4877" s="29"/>
      <c r="K4877" s="29"/>
    </row>
    <row r="4878" spans="6:11" x14ac:dyDescent="0.3">
      <c r="F4878" s="29"/>
      <c r="G4878" s="29"/>
      <c r="H4878" s="29"/>
      <c r="I4878" s="29"/>
      <c r="J4878" s="29"/>
      <c r="K4878" s="29"/>
    </row>
    <row r="4879" spans="6:11" x14ac:dyDescent="0.3">
      <c r="F4879" s="29"/>
      <c r="G4879" s="29"/>
      <c r="H4879" s="29"/>
      <c r="I4879" s="29"/>
      <c r="J4879" s="29"/>
      <c r="K4879" s="29"/>
    </row>
    <row r="4880" spans="6:11" x14ac:dyDescent="0.3">
      <c r="F4880" s="29"/>
      <c r="G4880" s="29"/>
      <c r="H4880" s="29"/>
      <c r="I4880" s="29"/>
      <c r="J4880" s="29"/>
      <c r="K4880" s="29"/>
    </row>
    <row r="4881" spans="6:11" x14ac:dyDescent="0.3">
      <c r="F4881" s="29"/>
      <c r="G4881" s="29"/>
      <c r="H4881" s="29"/>
      <c r="I4881" s="29"/>
      <c r="J4881" s="29"/>
      <c r="K4881" s="29"/>
    </row>
    <row r="4882" spans="6:11" x14ac:dyDescent="0.3">
      <c r="F4882" s="29"/>
      <c r="G4882" s="29"/>
      <c r="H4882" s="29"/>
      <c r="I4882" s="29"/>
      <c r="J4882" s="29"/>
      <c r="K4882" s="29"/>
    </row>
    <row r="4883" spans="6:11" x14ac:dyDescent="0.3">
      <c r="F4883" s="29"/>
      <c r="G4883" s="29"/>
      <c r="H4883" s="29"/>
      <c r="I4883" s="29"/>
      <c r="J4883" s="29"/>
      <c r="K4883" s="29"/>
    </row>
    <row r="4884" spans="6:11" x14ac:dyDescent="0.3">
      <c r="F4884" s="29"/>
      <c r="G4884" s="29"/>
      <c r="H4884" s="29"/>
      <c r="I4884" s="29"/>
      <c r="J4884" s="29"/>
      <c r="K4884" s="29"/>
    </row>
    <row r="4885" spans="6:11" x14ac:dyDescent="0.3">
      <c r="F4885" s="29"/>
      <c r="G4885" s="29"/>
      <c r="H4885" s="29"/>
      <c r="I4885" s="29"/>
      <c r="J4885" s="29"/>
      <c r="K4885" s="29"/>
    </row>
    <row r="4886" spans="6:11" x14ac:dyDescent="0.3">
      <c r="F4886" s="29"/>
      <c r="G4886" s="29"/>
      <c r="H4886" s="29"/>
      <c r="I4886" s="29"/>
      <c r="J4886" s="29"/>
      <c r="K4886" s="29"/>
    </row>
    <row r="4887" spans="6:11" x14ac:dyDescent="0.3">
      <c r="F4887" s="29"/>
      <c r="G4887" s="29"/>
      <c r="H4887" s="29"/>
      <c r="I4887" s="29"/>
      <c r="J4887" s="29"/>
      <c r="K4887" s="29"/>
    </row>
    <row r="4888" spans="6:11" x14ac:dyDescent="0.3">
      <c r="F4888" s="29"/>
      <c r="G4888" s="29"/>
      <c r="H4888" s="29"/>
      <c r="I4888" s="29"/>
      <c r="J4888" s="29"/>
      <c r="K4888" s="29"/>
    </row>
    <row r="4889" spans="6:11" x14ac:dyDescent="0.3">
      <c r="F4889" s="29"/>
      <c r="G4889" s="29"/>
      <c r="H4889" s="29"/>
      <c r="I4889" s="29"/>
      <c r="J4889" s="29"/>
      <c r="K4889" s="29"/>
    </row>
    <row r="4890" spans="6:11" x14ac:dyDescent="0.3">
      <c r="F4890" s="29"/>
      <c r="G4890" s="29"/>
      <c r="H4890" s="29"/>
      <c r="I4890" s="29"/>
      <c r="J4890" s="29"/>
      <c r="K4890" s="29"/>
    </row>
    <row r="4891" spans="6:11" x14ac:dyDescent="0.3">
      <c r="F4891" s="29"/>
      <c r="G4891" s="29"/>
      <c r="H4891" s="29"/>
      <c r="I4891" s="29"/>
      <c r="J4891" s="29"/>
      <c r="K4891" s="29"/>
    </row>
    <row r="4892" spans="6:11" x14ac:dyDescent="0.3">
      <c r="F4892" s="29"/>
      <c r="G4892" s="29"/>
      <c r="H4892" s="29"/>
      <c r="I4892" s="29"/>
      <c r="J4892" s="29"/>
      <c r="K4892" s="29"/>
    </row>
    <row r="4893" spans="6:11" x14ac:dyDescent="0.3">
      <c r="F4893" s="29"/>
      <c r="G4893" s="29"/>
      <c r="H4893" s="29"/>
      <c r="I4893" s="29"/>
      <c r="J4893" s="29"/>
      <c r="K4893" s="29"/>
    </row>
    <row r="4894" spans="6:11" x14ac:dyDescent="0.3">
      <c r="F4894" s="29"/>
      <c r="G4894" s="29"/>
      <c r="H4894" s="29"/>
      <c r="I4894" s="29"/>
      <c r="J4894" s="29"/>
      <c r="K4894" s="29"/>
    </row>
    <row r="4895" spans="6:11" x14ac:dyDescent="0.3">
      <c r="F4895" s="29"/>
      <c r="G4895" s="29"/>
      <c r="H4895" s="29"/>
      <c r="I4895" s="29"/>
      <c r="J4895" s="29"/>
      <c r="K4895" s="29"/>
    </row>
    <row r="4896" spans="6:11" x14ac:dyDescent="0.3">
      <c r="F4896" s="29"/>
      <c r="G4896" s="29"/>
      <c r="H4896" s="29"/>
      <c r="I4896" s="29"/>
      <c r="J4896" s="29"/>
      <c r="K4896" s="29"/>
    </row>
    <row r="4897" spans="6:11" x14ac:dyDescent="0.3">
      <c r="F4897" s="29"/>
      <c r="G4897" s="29"/>
      <c r="H4897" s="29"/>
      <c r="I4897" s="29"/>
      <c r="J4897" s="29"/>
      <c r="K4897" s="29"/>
    </row>
    <row r="4898" spans="6:11" x14ac:dyDescent="0.3">
      <c r="F4898" s="29"/>
      <c r="G4898" s="29"/>
      <c r="H4898" s="29"/>
      <c r="I4898" s="29"/>
      <c r="J4898" s="29"/>
      <c r="K4898" s="29"/>
    </row>
    <row r="4899" spans="6:11" x14ac:dyDescent="0.3">
      <c r="F4899" s="29"/>
      <c r="G4899" s="29"/>
      <c r="H4899" s="29"/>
      <c r="I4899" s="29"/>
      <c r="J4899" s="29"/>
      <c r="K4899" s="29"/>
    </row>
    <row r="4900" spans="6:11" x14ac:dyDescent="0.3">
      <c r="F4900" s="29"/>
      <c r="G4900" s="29"/>
      <c r="H4900" s="29"/>
      <c r="I4900" s="29"/>
      <c r="J4900" s="29"/>
      <c r="K4900" s="29"/>
    </row>
    <row r="4901" spans="6:11" x14ac:dyDescent="0.3">
      <c r="F4901" s="29"/>
      <c r="G4901" s="29"/>
      <c r="H4901" s="29"/>
      <c r="I4901" s="29"/>
      <c r="J4901" s="29"/>
      <c r="K4901" s="29"/>
    </row>
    <row r="4902" spans="6:11" x14ac:dyDescent="0.3">
      <c r="F4902" s="29"/>
      <c r="G4902" s="29"/>
      <c r="H4902" s="29"/>
      <c r="I4902" s="29"/>
      <c r="J4902" s="29"/>
      <c r="K4902" s="29"/>
    </row>
    <row r="4903" spans="6:11" x14ac:dyDescent="0.3">
      <c r="F4903" s="29"/>
      <c r="G4903" s="29"/>
      <c r="H4903" s="29"/>
      <c r="I4903" s="29"/>
      <c r="J4903" s="29"/>
      <c r="K4903" s="29"/>
    </row>
    <row r="4904" spans="6:11" x14ac:dyDescent="0.3">
      <c r="F4904" s="29"/>
      <c r="G4904" s="29"/>
      <c r="H4904" s="29"/>
      <c r="I4904" s="29"/>
      <c r="J4904" s="29"/>
      <c r="K4904" s="29"/>
    </row>
    <row r="4905" spans="6:11" x14ac:dyDescent="0.3">
      <c r="F4905" s="29"/>
      <c r="G4905" s="29"/>
      <c r="H4905" s="29"/>
      <c r="I4905" s="29"/>
      <c r="J4905" s="29"/>
      <c r="K4905" s="29"/>
    </row>
    <row r="4906" spans="6:11" x14ac:dyDescent="0.3">
      <c r="F4906" s="29"/>
      <c r="G4906" s="29"/>
      <c r="H4906" s="29"/>
      <c r="I4906" s="29"/>
      <c r="J4906" s="29"/>
      <c r="K4906" s="29"/>
    </row>
    <row r="4907" spans="6:11" x14ac:dyDescent="0.3">
      <c r="F4907" s="29"/>
      <c r="G4907" s="29"/>
      <c r="H4907" s="29"/>
      <c r="I4907" s="29"/>
      <c r="J4907" s="29"/>
      <c r="K4907" s="29"/>
    </row>
    <row r="4908" spans="6:11" x14ac:dyDescent="0.3">
      <c r="F4908" s="29"/>
      <c r="G4908" s="29"/>
      <c r="H4908" s="29"/>
      <c r="I4908" s="29"/>
      <c r="J4908" s="29"/>
      <c r="K4908" s="29"/>
    </row>
    <row r="4909" spans="6:11" x14ac:dyDescent="0.3">
      <c r="F4909" s="29"/>
      <c r="G4909" s="29"/>
      <c r="H4909" s="29"/>
      <c r="I4909" s="29"/>
      <c r="J4909" s="29"/>
      <c r="K4909" s="29"/>
    </row>
    <row r="4910" spans="6:11" x14ac:dyDescent="0.3">
      <c r="F4910" s="29"/>
      <c r="G4910" s="29"/>
      <c r="H4910" s="29"/>
      <c r="I4910" s="29"/>
      <c r="J4910" s="29"/>
      <c r="K4910" s="29"/>
    </row>
    <row r="4911" spans="6:11" x14ac:dyDescent="0.3">
      <c r="F4911" s="29"/>
      <c r="G4911" s="29"/>
      <c r="H4911" s="29"/>
      <c r="I4911" s="29"/>
      <c r="J4911" s="29"/>
      <c r="K4911" s="29"/>
    </row>
    <row r="4912" spans="6:11" x14ac:dyDescent="0.3">
      <c r="F4912" s="29"/>
      <c r="G4912" s="29"/>
      <c r="H4912" s="29"/>
      <c r="I4912" s="29"/>
      <c r="J4912" s="29"/>
      <c r="K4912" s="29"/>
    </row>
    <row r="4913" spans="6:11" x14ac:dyDescent="0.3">
      <c r="F4913" s="29"/>
      <c r="G4913" s="29"/>
      <c r="H4913" s="29"/>
      <c r="I4913" s="29"/>
      <c r="J4913" s="29"/>
      <c r="K4913" s="29"/>
    </row>
    <row r="4914" spans="6:11" x14ac:dyDescent="0.3">
      <c r="F4914" s="29"/>
      <c r="G4914" s="29"/>
      <c r="H4914" s="29"/>
      <c r="I4914" s="29"/>
      <c r="J4914" s="29"/>
      <c r="K4914" s="29"/>
    </row>
    <row r="4915" spans="6:11" x14ac:dyDescent="0.3">
      <c r="F4915" s="29"/>
      <c r="G4915" s="29"/>
      <c r="H4915" s="29"/>
      <c r="I4915" s="29"/>
      <c r="J4915" s="29"/>
      <c r="K4915" s="29"/>
    </row>
    <row r="4916" spans="6:11" x14ac:dyDescent="0.3">
      <c r="F4916" s="29"/>
      <c r="G4916" s="29"/>
      <c r="H4916" s="29"/>
      <c r="I4916" s="29"/>
      <c r="J4916" s="29"/>
      <c r="K4916" s="29"/>
    </row>
    <row r="4917" spans="6:11" x14ac:dyDescent="0.3">
      <c r="F4917" s="29"/>
      <c r="G4917" s="29"/>
      <c r="H4917" s="29"/>
      <c r="I4917" s="29"/>
      <c r="J4917" s="29"/>
      <c r="K4917" s="29"/>
    </row>
    <row r="4918" spans="6:11" x14ac:dyDescent="0.3">
      <c r="F4918" s="29"/>
      <c r="G4918" s="29"/>
      <c r="H4918" s="29"/>
      <c r="I4918" s="29"/>
      <c r="J4918" s="29"/>
      <c r="K4918" s="29"/>
    </row>
    <row r="4919" spans="6:11" x14ac:dyDescent="0.3">
      <c r="F4919" s="29"/>
      <c r="G4919" s="29"/>
      <c r="H4919" s="29"/>
      <c r="I4919" s="29"/>
      <c r="J4919" s="29"/>
      <c r="K4919" s="29"/>
    </row>
    <row r="4920" spans="6:11" x14ac:dyDescent="0.3">
      <c r="F4920" s="29"/>
      <c r="G4920" s="29"/>
      <c r="H4920" s="29"/>
      <c r="I4920" s="29"/>
      <c r="J4920" s="29"/>
      <c r="K4920" s="29"/>
    </row>
    <row r="4921" spans="6:11" x14ac:dyDescent="0.3">
      <c r="F4921" s="29"/>
      <c r="G4921" s="29"/>
      <c r="H4921" s="29"/>
      <c r="I4921" s="29"/>
      <c r="J4921" s="29"/>
      <c r="K4921" s="29"/>
    </row>
    <row r="4922" spans="6:11" x14ac:dyDescent="0.3">
      <c r="F4922" s="29"/>
      <c r="G4922" s="29"/>
      <c r="H4922" s="29"/>
      <c r="I4922" s="29"/>
      <c r="J4922" s="29"/>
      <c r="K4922" s="29"/>
    </row>
    <row r="4923" spans="6:11" x14ac:dyDescent="0.3">
      <c r="F4923" s="29"/>
      <c r="G4923" s="29"/>
      <c r="H4923" s="29"/>
      <c r="I4923" s="29"/>
      <c r="J4923" s="29"/>
      <c r="K4923" s="29"/>
    </row>
    <row r="4924" spans="6:11" x14ac:dyDescent="0.3">
      <c r="F4924" s="29"/>
      <c r="G4924" s="29"/>
      <c r="H4924" s="29"/>
      <c r="I4924" s="29"/>
      <c r="J4924" s="29"/>
      <c r="K4924" s="29"/>
    </row>
    <row r="4925" spans="6:11" x14ac:dyDescent="0.3">
      <c r="F4925" s="29"/>
      <c r="G4925" s="29"/>
      <c r="H4925" s="29"/>
      <c r="I4925" s="29"/>
      <c r="J4925" s="29"/>
      <c r="K4925" s="29"/>
    </row>
    <row r="4926" spans="6:11" x14ac:dyDescent="0.3">
      <c r="F4926" s="29"/>
      <c r="G4926" s="29"/>
      <c r="H4926" s="29"/>
      <c r="I4926" s="29"/>
      <c r="J4926" s="29"/>
      <c r="K4926" s="29"/>
    </row>
    <row r="4927" spans="6:11" x14ac:dyDescent="0.3">
      <c r="F4927" s="29"/>
      <c r="G4927" s="29"/>
      <c r="H4927" s="29"/>
      <c r="I4927" s="29"/>
      <c r="J4927" s="29"/>
      <c r="K4927" s="29"/>
    </row>
    <row r="4928" spans="6:11" x14ac:dyDescent="0.3">
      <c r="F4928" s="29"/>
      <c r="G4928" s="29"/>
      <c r="H4928" s="29"/>
      <c r="I4928" s="29"/>
      <c r="J4928" s="29"/>
      <c r="K4928" s="29"/>
    </row>
    <row r="4929" spans="6:11" x14ac:dyDescent="0.3">
      <c r="F4929" s="29"/>
      <c r="G4929" s="29"/>
      <c r="H4929" s="29"/>
      <c r="I4929" s="29"/>
      <c r="J4929" s="29"/>
      <c r="K4929" s="29"/>
    </row>
    <row r="4930" spans="6:11" x14ac:dyDescent="0.3">
      <c r="F4930" s="29"/>
      <c r="G4930" s="29"/>
      <c r="H4930" s="29"/>
      <c r="I4930" s="29"/>
      <c r="J4930" s="29"/>
      <c r="K4930" s="29"/>
    </row>
    <row r="4931" spans="6:11" x14ac:dyDescent="0.3">
      <c r="F4931" s="29"/>
      <c r="G4931" s="29"/>
      <c r="H4931" s="29"/>
      <c r="I4931" s="29"/>
      <c r="J4931" s="29"/>
      <c r="K4931" s="29"/>
    </row>
    <row r="4932" spans="6:11" x14ac:dyDescent="0.3">
      <c r="F4932" s="29"/>
      <c r="G4932" s="29"/>
      <c r="H4932" s="29"/>
      <c r="I4932" s="29"/>
      <c r="J4932" s="29"/>
      <c r="K4932" s="29"/>
    </row>
    <row r="4933" spans="6:11" x14ac:dyDescent="0.3">
      <c r="F4933" s="29"/>
      <c r="G4933" s="29"/>
      <c r="H4933" s="29"/>
      <c r="I4933" s="29"/>
      <c r="J4933" s="29"/>
      <c r="K4933" s="29"/>
    </row>
    <row r="4934" spans="6:11" x14ac:dyDescent="0.3">
      <c r="F4934" s="29"/>
      <c r="G4934" s="29"/>
      <c r="H4934" s="29"/>
      <c r="I4934" s="29"/>
      <c r="J4934" s="29"/>
      <c r="K4934" s="29"/>
    </row>
    <row r="4935" spans="6:11" x14ac:dyDescent="0.3">
      <c r="F4935" s="29"/>
      <c r="G4935" s="29"/>
      <c r="H4935" s="29"/>
      <c r="I4935" s="29"/>
      <c r="J4935" s="29"/>
      <c r="K4935" s="29"/>
    </row>
    <row r="4936" spans="6:11" x14ac:dyDescent="0.3">
      <c r="F4936" s="29"/>
      <c r="G4936" s="29"/>
      <c r="H4936" s="29"/>
      <c r="I4936" s="29"/>
      <c r="J4936" s="29"/>
      <c r="K4936" s="29"/>
    </row>
    <row r="4937" spans="6:11" x14ac:dyDescent="0.3">
      <c r="F4937" s="29"/>
      <c r="G4937" s="29"/>
      <c r="H4937" s="29"/>
      <c r="I4937" s="29"/>
      <c r="J4937" s="29"/>
      <c r="K4937" s="29"/>
    </row>
    <row r="4938" spans="6:11" x14ac:dyDescent="0.3">
      <c r="F4938" s="29"/>
      <c r="G4938" s="29"/>
      <c r="H4938" s="29"/>
      <c r="I4938" s="29"/>
      <c r="J4938" s="29"/>
      <c r="K4938" s="29"/>
    </row>
    <row r="4939" spans="6:11" x14ac:dyDescent="0.3">
      <c r="F4939" s="29"/>
      <c r="G4939" s="29"/>
      <c r="H4939" s="29"/>
      <c r="I4939" s="29"/>
      <c r="J4939" s="29"/>
      <c r="K4939" s="29"/>
    </row>
    <row r="4940" spans="6:11" x14ac:dyDescent="0.3">
      <c r="F4940" s="29"/>
      <c r="G4940" s="29"/>
      <c r="H4940" s="29"/>
      <c r="I4940" s="29"/>
      <c r="J4940" s="29"/>
      <c r="K4940" s="29"/>
    </row>
    <row r="4941" spans="6:11" x14ac:dyDescent="0.3">
      <c r="F4941" s="29"/>
      <c r="G4941" s="29"/>
      <c r="H4941" s="29"/>
      <c r="I4941" s="29"/>
      <c r="J4941" s="29"/>
      <c r="K4941" s="29"/>
    </row>
    <row r="4942" spans="6:11" x14ac:dyDescent="0.3">
      <c r="F4942" s="29"/>
      <c r="G4942" s="29"/>
      <c r="H4942" s="29"/>
      <c r="I4942" s="29"/>
      <c r="J4942" s="29"/>
      <c r="K4942" s="29"/>
    </row>
    <row r="4943" spans="6:11" x14ac:dyDescent="0.3">
      <c r="F4943" s="29"/>
      <c r="G4943" s="29"/>
      <c r="H4943" s="29"/>
      <c r="I4943" s="29"/>
      <c r="J4943" s="29"/>
      <c r="K4943" s="29"/>
    </row>
    <row r="4944" spans="6:11" x14ac:dyDescent="0.3">
      <c r="F4944" s="29"/>
      <c r="G4944" s="29"/>
      <c r="H4944" s="29"/>
      <c r="I4944" s="29"/>
      <c r="J4944" s="29"/>
      <c r="K4944" s="29"/>
    </row>
    <row r="4945" spans="6:11" x14ac:dyDescent="0.3">
      <c r="F4945" s="29"/>
      <c r="G4945" s="29"/>
      <c r="H4945" s="29"/>
      <c r="I4945" s="29"/>
      <c r="J4945" s="29"/>
      <c r="K4945" s="29"/>
    </row>
    <row r="4946" spans="6:11" x14ac:dyDescent="0.3">
      <c r="F4946" s="29"/>
      <c r="G4946" s="29"/>
      <c r="H4946" s="29"/>
      <c r="I4946" s="29"/>
      <c r="J4946" s="29"/>
      <c r="K4946" s="29"/>
    </row>
    <row r="4947" spans="6:11" x14ac:dyDescent="0.3">
      <c r="F4947" s="29"/>
      <c r="G4947" s="29"/>
      <c r="H4947" s="29"/>
      <c r="I4947" s="29"/>
      <c r="J4947" s="29"/>
      <c r="K4947" s="29"/>
    </row>
    <row r="4948" spans="6:11" x14ac:dyDescent="0.3">
      <c r="F4948" s="29"/>
      <c r="G4948" s="29"/>
      <c r="H4948" s="29"/>
      <c r="I4948" s="29"/>
      <c r="J4948" s="29"/>
      <c r="K4948" s="29"/>
    </row>
    <row r="4949" spans="6:11" x14ac:dyDescent="0.3">
      <c r="F4949" s="29"/>
      <c r="G4949" s="29"/>
      <c r="H4949" s="29"/>
      <c r="I4949" s="29"/>
      <c r="J4949" s="29"/>
      <c r="K4949" s="29"/>
    </row>
    <row r="4950" spans="6:11" x14ac:dyDescent="0.3">
      <c r="F4950" s="29"/>
      <c r="G4950" s="29"/>
      <c r="H4950" s="29"/>
      <c r="I4950" s="29"/>
      <c r="J4950" s="29"/>
      <c r="K4950" s="29"/>
    </row>
    <row r="4951" spans="6:11" x14ac:dyDescent="0.3">
      <c r="F4951" s="29"/>
      <c r="G4951" s="29"/>
      <c r="H4951" s="29"/>
      <c r="I4951" s="29"/>
      <c r="J4951" s="29"/>
      <c r="K4951" s="29"/>
    </row>
    <row r="4952" spans="6:11" x14ac:dyDescent="0.3">
      <c r="F4952" s="29"/>
      <c r="G4952" s="29"/>
      <c r="H4952" s="29"/>
      <c r="I4952" s="29"/>
      <c r="J4952" s="29"/>
      <c r="K4952" s="29"/>
    </row>
    <row r="4953" spans="6:11" x14ac:dyDescent="0.3">
      <c r="F4953" s="29"/>
      <c r="G4953" s="29"/>
      <c r="H4953" s="29"/>
      <c r="I4953" s="29"/>
      <c r="J4953" s="29"/>
      <c r="K4953" s="29"/>
    </row>
    <row r="4954" spans="6:11" x14ac:dyDescent="0.3">
      <c r="F4954" s="29"/>
      <c r="G4954" s="29"/>
      <c r="H4954" s="29"/>
      <c r="I4954" s="29"/>
      <c r="J4954" s="29"/>
      <c r="K4954" s="29"/>
    </row>
    <row r="4955" spans="6:11" x14ac:dyDescent="0.3">
      <c r="F4955" s="29"/>
      <c r="G4955" s="29"/>
      <c r="H4955" s="29"/>
      <c r="I4955" s="29"/>
      <c r="J4955" s="29"/>
      <c r="K4955" s="29"/>
    </row>
    <row r="4956" spans="6:11" x14ac:dyDescent="0.3">
      <c r="F4956" s="29"/>
      <c r="G4956" s="29"/>
      <c r="H4956" s="29"/>
      <c r="I4956" s="29"/>
      <c r="J4956" s="29"/>
      <c r="K4956" s="29"/>
    </row>
    <row r="4957" spans="6:11" x14ac:dyDescent="0.3">
      <c r="F4957" s="29"/>
      <c r="G4957" s="29"/>
      <c r="H4957" s="29"/>
      <c r="I4957" s="29"/>
      <c r="J4957" s="29"/>
      <c r="K4957" s="29"/>
    </row>
    <row r="4958" spans="6:11" x14ac:dyDescent="0.3">
      <c r="F4958" s="29"/>
      <c r="G4958" s="29"/>
      <c r="H4958" s="29"/>
      <c r="I4958" s="29"/>
      <c r="J4958" s="29"/>
      <c r="K4958" s="29"/>
    </row>
    <row r="4959" spans="6:11" x14ac:dyDescent="0.3">
      <c r="F4959" s="29"/>
      <c r="G4959" s="29"/>
      <c r="H4959" s="29"/>
      <c r="I4959" s="29"/>
      <c r="J4959" s="29"/>
      <c r="K4959" s="29"/>
    </row>
    <row r="4960" spans="6:11" x14ac:dyDescent="0.3">
      <c r="F4960" s="29"/>
      <c r="G4960" s="29"/>
      <c r="H4960" s="29"/>
      <c r="I4960" s="29"/>
      <c r="J4960" s="29"/>
      <c r="K4960" s="29"/>
    </row>
    <row r="4961" spans="6:11" x14ac:dyDescent="0.3">
      <c r="F4961" s="29"/>
      <c r="G4961" s="29"/>
      <c r="H4961" s="29"/>
      <c r="I4961" s="29"/>
      <c r="J4961" s="29"/>
      <c r="K4961" s="29"/>
    </row>
    <row r="4962" spans="6:11" x14ac:dyDescent="0.3">
      <c r="F4962" s="29"/>
      <c r="G4962" s="29"/>
      <c r="H4962" s="29"/>
      <c r="I4962" s="29"/>
      <c r="J4962" s="29"/>
      <c r="K4962" s="29"/>
    </row>
    <row r="4963" spans="6:11" x14ac:dyDescent="0.3">
      <c r="F4963" s="29"/>
      <c r="G4963" s="29"/>
      <c r="H4963" s="29"/>
      <c r="I4963" s="29"/>
      <c r="J4963" s="29"/>
      <c r="K4963" s="29"/>
    </row>
    <row r="4964" spans="6:11" x14ac:dyDescent="0.3">
      <c r="F4964" s="29"/>
      <c r="G4964" s="29"/>
      <c r="H4964" s="29"/>
      <c r="I4964" s="29"/>
      <c r="J4964" s="29"/>
      <c r="K4964" s="29"/>
    </row>
    <row r="4965" spans="6:11" x14ac:dyDescent="0.3">
      <c r="F4965" s="29"/>
      <c r="G4965" s="29"/>
      <c r="H4965" s="29"/>
      <c r="I4965" s="29"/>
      <c r="J4965" s="29"/>
      <c r="K4965" s="29"/>
    </row>
    <row r="4966" spans="6:11" x14ac:dyDescent="0.3">
      <c r="F4966" s="29"/>
      <c r="G4966" s="29"/>
      <c r="H4966" s="29"/>
      <c r="I4966" s="29"/>
      <c r="J4966" s="29"/>
      <c r="K4966" s="29"/>
    </row>
    <row r="4967" spans="6:11" x14ac:dyDescent="0.3">
      <c r="F4967" s="29"/>
      <c r="G4967" s="29"/>
      <c r="H4967" s="29"/>
      <c r="I4967" s="29"/>
      <c r="J4967" s="29"/>
      <c r="K4967" s="29"/>
    </row>
    <row r="4968" spans="6:11" x14ac:dyDescent="0.3">
      <c r="F4968" s="29"/>
      <c r="G4968" s="29"/>
      <c r="H4968" s="29"/>
      <c r="I4968" s="29"/>
      <c r="J4968" s="29"/>
      <c r="K4968" s="29"/>
    </row>
    <row r="4969" spans="6:11" x14ac:dyDescent="0.3">
      <c r="F4969" s="29"/>
      <c r="G4969" s="29"/>
      <c r="H4969" s="29"/>
      <c r="I4969" s="29"/>
      <c r="J4969" s="29"/>
      <c r="K4969" s="29"/>
    </row>
    <row r="4970" spans="6:11" x14ac:dyDescent="0.3">
      <c r="F4970" s="29"/>
      <c r="G4970" s="29"/>
      <c r="H4970" s="29"/>
      <c r="I4970" s="29"/>
      <c r="J4970" s="29"/>
      <c r="K4970" s="29"/>
    </row>
    <row r="4971" spans="6:11" x14ac:dyDescent="0.3">
      <c r="F4971" s="29"/>
      <c r="G4971" s="29"/>
      <c r="H4971" s="29"/>
      <c r="I4971" s="29"/>
      <c r="J4971" s="29"/>
      <c r="K4971" s="29"/>
    </row>
    <row r="4972" spans="6:11" x14ac:dyDescent="0.3">
      <c r="F4972" s="29"/>
      <c r="G4972" s="29"/>
      <c r="H4972" s="29"/>
      <c r="I4972" s="29"/>
      <c r="J4972" s="29"/>
      <c r="K4972" s="29"/>
    </row>
    <row r="4973" spans="6:11" x14ac:dyDescent="0.3">
      <c r="F4973" s="29"/>
      <c r="G4973" s="29"/>
      <c r="H4973" s="29"/>
      <c r="I4973" s="29"/>
      <c r="J4973" s="29"/>
      <c r="K4973" s="29"/>
    </row>
    <row r="4974" spans="6:11" x14ac:dyDescent="0.3">
      <c r="F4974" s="29"/>
      <c r="G4974" s="29"/>
      <c r="H4974" s="29"/>
      <c r="I4974" s="29"/>
      <c r="J4974" s="29"/>
      <c r="K4974" s="29"/>
    </row>
    <row r="4975" spans="6:11" x14ac:dyDescent="0.3">
      <c r="F4975" s="29"/>
      <c r="G4975" s="29"/>
      <c r="H4975" s="29"/>
      <c r="I4975" s="29"/>
      <c r="J4975" s="29"/>
      <c r="K4975" s="29"/>
    </row>
    <row r="4976" spans="6:11" x14ac:dyDescent="0.3">
      <c r="F4976" s="29"/>
      <c r="G4976" s="29"/>
      <c r="H4976" s="29"/>
      <c r="I4976" s="29"/>
      <c r="J4976" s="29"/>
      <c r="K4976" s="29"/>
    </row>
    <row r="4977" spans="6:11" x14ac:dyDescent="0.3">
      <c r="F4977" s="29"/>
      <c r="G4977" s="29"/>
      <c r="H4977" s="29"/>
      <c r="I4977" s="29"/>
      <c r="J4977" s="29"/>
      <c r="K4977" s="29"/>
    </row>
    <row r="4978" spans="6:11" x14ac:dyDescent="0.3">
      <c r="F4978" s="29"/>
      <c r="G4978" s="29"/>
      <c r="H4978" s="29"/>
      <c r="I4978" s="29"/>
      <c r="J4978" s="29"/>
      <c r="K4978" s="29"/>
    </row>
    <row r="4979" spans="6:11" x14ac:dyDescent="0.3">
      <c r="F4979" s="29"/>
      <c r="G4979" s="29"/>
      <c r="H4979" s="29"/>
      <c r="I4979" s="29"/>
      <c r="J4979" s="29"/>
      <c r="K4979" s="29"/>
    </row>
    <row r="4980" spans="6:11" x14ac:dyDescent="0.3">
      <c r="F4980" s="29"/>
      <c r="G4980" s="29"/>
      <c r="H4980" s="29"/>
      <c r="I4980" s="29"/>
      <c r="J4980" s="29"/>
      <c r="K4980" s="29"/>
    </row>
    <row r="4981" spans="6:11" x14ac:dyDescent="0.3">
      <c r="F4981" s="29"/>
      <c r="G4981" s="29"/>
      <c r="H4981" s="29"/>
      <c r="I4981" s="29"/>
      <c r="J4981" s="29"/>
      <c r="K4981" s="29"/>
    </row>
    <row r="4982" spans="6:11" x14ac:dyDescent="0.3">
      <c r="F4982" s="29"/>
      <c r="G4982" s="29"/>
      <c r="H4982" s="29"/>
      <c r="I4982" s="29"/>
      <c r="J4982" s="29"/>
      <c r="K4982" s="29"/>
    </row>
    <row r="4983" spans="6:11" x14ac:dyDescent="0.3">
      <c r="F4983" s="29"/>
      <c r="G4983" s="29"/>
      <c r="H4983" s="29"/>
      <c r="I4983" s="29"/>
      <c r="J4983" s="29"/>
      <c r="K4983" s="29"/>
    </row>
    <row r="4984" spans="6:11" x14ac:dyDescent="0.3">
      <c r="F4984" s="29"/>
      <c r="G4984" s="29"/>
      <c r="H4984" s="29"/>
      <c r="I4984" s="29"/>
      <c r="J4984" s="29"/>
      <c r="K4984" s="29"/>
    </row>
    <row r="4985" spans="6:11" x14ac:dyDescent="0.3">
      <c r="F4985" s="29"/>
      <c r="G4985" s="29"/>
      <c r="H4985" s="29"/>
      <c r="I4985" s="29"/>
      <c r="J4985" s="29"/>
      <c r="K4985" s="29"/>
    </row>
    <row r="4986" spans="6:11" x14ac:dyDescent="0.3">
      <c r="F4986" s="29"/>
      <c r="G4986" s="29"/>
      <c r="H4986" s="29"/>
      <c r="I4986" s="29"/>
      <c r="J4986" s="29"/>
      <c r="K4986" s="29"/>
    </row>
    <row r="4987" spans="6:11" x14ac:dyDescent="0.3">
      <c r="F4987" s="29"/>
      <c r="G4987" s="29"/>
      <c r="H4987" s="29"/>
      <c r="I4987" s="29"/>
      <c r="J4987" s="29"/>
      <c r="K4987" s="29"/>
    </row>
    <row r="4988" spans="6:11" x14ac:dyDescent="0.3">
      <c r="F4988" s="29"/>
      <c r="G4988" s="29"/>
      <c r="H4988" s="29"/>
      <c r="I4988" s="29"/>
      <c r="J4988" s="29"/>
      <c r="K4988" s="29"/>
    </row>
    <row r="4989" spans="6:11" x14ac:dyDescent="0.3">
      <c r="F4989" s="29"/>
      <c r="G4989" s="29"/>
      <c r="H4989" s="29"/>
      <c r="I4989" s="29"/>
      <c r="J4989" s="29"/>
      <c r="K4989" s="29"/>
    </row>
    <row r="4990" spans="6:11" x14ac:dyDescent="0.3">
      <c r="F4990" s="29"/>
      <c r="G4990" s="29"/>
      <c r="H4990" s="29"/>
      <c r="I4990" s="29"/>
      <c r="J4990" s="29"/>
      <c r="K4990" s="29"/>
    </row>
    <row r="4991" spans="6:11" x14ac:dyDescent="0.3">
      <c r="F4991" s="29"/>
      <c r="G4991" s="29"/>
      <c r="H4991" s="29"/>
      <c r="I4991" s="29"/>
      <c r="J4991" s="29"/>
      <c r="K4991" s="29"/>
    </row>
    <row r="4992" spans="6:11" x14ac:dyDescent="0.3">
      <c r="F4992" s="29"/>
      <c r="G4992" s="29"/>
      <c r="H4992" s="29"/>
      <c r="I4992" s="29"/>
      <c r="J4992" s="29"/>
      <c r="K4992" s="29"/>
    </row>
    <row r="4993" spans="6:11" x14ac:dyDescent="0.3">
      <c r="F4993" s="29"/>
      <c r="G4993" s="29"/>
      <c r="H4993" s="29"/>
      <c r="I4993" s="29"/>
      <c r="J4993" s="29"/>
      <c r="K4993" s="29"/>
    </row>
    <row r="4994" spans="6:11" x14ac:dyDescent="0.3">
      <c r="F4994" s="29"/>
      <c r="G4994" s="29"/>
      <c r="H4994" s="29"/>
      <c r="I4994" s="29"/>
      <c r="J4994" s="29"/>
      <c r="K4994" s="29"/>
    </row>
    <row r="4995" spans="6:11" x14ac:dyDescent="0.3">
      <c r="F4995" s="29"/>
      <c r="G4995" s="29"/>
      <c r="H4995" s="29"/>
      <c r="I4995" s="29"/>
      <c r="J4995" s="29"/>
      <c r="K4995" s="29"/>
    </row>
    <row r="4996" spans="6:11" x14ac:dyDescent="0.3">
      <c r="F4996" s="29"/>
      <c r="G4996" s="29"/>
      <c r="H4996" s="29"/>
      <c r="I4996" s="29"/>
      <c r="J4996" s="29"/>
      <c r="K4996" s="29"/>
    </row>
    <row r="4997" spans="6:11" x14ac:dyDescent="0.3">
      <c r="F4997" s="29"/>
      <c r="G4997" s="29"/>
      <c r="H4997" s="29"/>
      <c r="I4997" s="29"/>
      <c r="J4997" s="29"/>
      <c r="K4997" s="29"/>
    </row>
    <row r="4998" spans="6:11" x14ac:dyDescent="0.3">
      <c r="F4998" s="29"/>
      <c r="G4998" s="29"/>
      <c r="H4998" s="29"/>
      <c r="I4998" s="29"/>
      <c r="J4998" s="29"/>
      <c r="K4998" s="29"/>
    </row>
    <row r="4999" spans="6:11" x14ac:dyDescent="0.3">
      <c r="F4999" s="29"/>
      <c r="G4999" s="29"/>
      <c r="H4999" s="29"/>
      <c r="I4999" s="29"/>
      <c r="J4999" s="29"/>
      <c r="K4999" s="29"/>
    </row>
    <row r="5000" spans="6:11" x14ac:dyDescent="0.3">
      <c r="F5000" s="29"/>
      <c r="G5000" s="29"/>
      <c r="H5000" s="29"/>
      <c r="I5000" s="29"/>
      <c r="J5000" s="29"/>
      <c r="K5000" s="29"/>
    </row>
    <row r="5001" spans="6:11" x14ac:dyDescent="0.3">
      <c r="F5001" s="29"/>
      <c r="G5001" s="29"/>
      <c r="H5001" s="29"/>
      <c r="I5001" s="29"/>
      <c r="J5001" s="29"/>
      <c r="K5001" s="29"/>
    </row>
    <row r="5002" spans="6:11" x14ac:dyDescent="0.3">
      <c r="F5002" s="29"/>
      <c r="G5002" s="29"/>
      <c r="H5002" s="29"/>
      <c r="I5002" s="29"/>
      <c r="J5002" s="29"/>
      <c r="K5002" s="29"/>
    </row>
    <row r="5003" spans="6:11" x14ac:dyDescent="0.3">
      <c r="F5003" s="29"/>
      <c r="G5003" s="29"/>
      <c r="H5003" s="29"/>
      <c r="I5003" s="29"/>
      <c r="J5003" s="29"/>
      <c r="K5003" s="29"/>
    </row>
    <row r="5004" spans="6:11" x14ac:dyDescent="0.3">
      <c r="F5004" s="29"/>
      <c r="G5004" s="29"/>
      <c r="H5004" s="29"/>
      <c r="I5004" s="29"/>
      <c r="J5004" s="29"/>
      <c r="K5004" s="29"/>
    </row>
    <row r="5005" spans="6:11" x14ac:dyDescent="0.3">
      <c r="F5005" s="29"/>
      <c r="G5005" s="29"/>
      <c r="H5005" s="29"/>
      <c r="I5005" s="29"/>
      <c r="J5005" s="29"/>
      <c r="K5005" s="29"/>
    </row>
    <row r="5006" spans="6:11" x14ac:dyDescent="0.3">
      <c r="F5006" s="29"/>
      <c r="G5006" s="29"/>
      <c r="H5006" s="29"/>
      <c r="I5006" s="29"/>
      <c r="J5006" s="29"/>
      <c r="K5006" s="29"/>
    </row>
    <row r="5007" spans="6:11" x14ac:dyDescent="0.3">
      <c r="F5007" s="29"/>
      <c r="G5007" s="29"/>
      <c r="H5007" s="29"/>
      <c r="I5007" s="29"/>
      <c r="J5007" s="29"/>
      <c r="K5007" s="29"/>
    </row>
    <row r="5008" spans="6:11" x14ac:dyDescent="0.3">
      <c r="F5008" s="29"/>
      <c r="G5008" s="29"/>
      <c r="H5008" s="29"/>
      <c r="I5008" s="29"/>
      <c r="J5008" s="29"/>
      <c r="K5008" s="29"/>
    </row>
    <row r="5009" spans="6:11" x14ac:dyDescent="0.3">
      <c r="F5009" s="29"/>
      <c r="G5009" s="29"/>
      <c r="H5009" s="29"/>
      <c r="I5009" s="29"/>
      <c r="J5009" s="29"/>
      <c r="K5009" s="29"/>
    </row>
    <row r="5010" spans="6:11" x14ac:dyDescent="0.3">
      <c r="F5010" s="29"/>
      <c r="G5010" s="29"/>
      <c r="H5010" s="29"/>
      <c r="I5010" s="29"/>
      <c r="J5010" s="29"/>
      <c r="K5010" s="29"/>
    </row>
    <row r="5011" spans="6:11" x14ac:dyDescent="0.3">
      <c r="F5011" s="29"/>
      <c r="G5011" s="29"/>
      <c r="H5011" s="29"/>
      <c r="I5011" s="29"/>
      <c r="J5011" s="29"/>
      <c r="K5011" s="29"/>
    </row>
    <row r="5012" spans="6:11" x14ac:dyDescent="0.3">
      <c r="F5012" s="29"/>
      <c r="G5012" s="29"/>
      <c r="H5012" s="29"/>
      <c r="I5012" s="29"/>
      <c r="J5012" s="29"/>
      <c r="K5012" s="29"/>
    </row>
    <row r="5013" spans="6:11" x14ac:dyDescent="0.3">
      <c r="F5013" s="29"/>
      <c r="G5013" s="29"/>
      <c r="H5013" s="29"/>
      <c r="I5013" s="29"/>
      <c r="J5013" s="29"/>
      <c r="K5013" s="29"/>
    </row>
    <row r="5014" spans="6:11" x14ac:dyDescent="0.3">
      <c r="F5014" s="29"/>
      <c r="G5014" s="29"/>
      <c r="H5014" s="29"/>
      <c r="I5014" s="29"/>
      <c r="J5014" s="29"/>
      <c r="K5014" s="29"/>
    </row>
    <row r="5015" spans="6:11" x14ac:dyDescent="0.3">
      <c r="F5015" s="29"/>
      <c r="G5015" s="29"/>
      <c r="H5015" s="29"/>
      <c r="I5015" s="29"/>
      <c r="J5015" s="29"/>
      <c r="K5015" s="29"/>
    </row>
    <row r="5016" spans="6:11" x14ac:dyDescent="0.3">
      <c r="F5016" s="29"/>
      <c r="G5016" s="29"/>
      <c r="H5016" s="29"/>
      <c r="I5016" s="29"/>
      <c r="J5016" s="29"/>
      <c r="K5016" s="29"/>
    </row>
    <row r="5017" spans="6:11" x14ac:dyDescent="0.3">
      <c r="F5017" s="29"/>
      <c r="G5017" s="29"/>
      <c r="H5017" s="29"/>
      <c r="I5017" s="29"/>
      <c r="J5017" s="29"/>
      <c r="K5017" s="29"/>
    </row>
    <row r="5018" spans="6:11" x14ac:dyDescent="0.3">
      <c r="F5018" s="29"/>
      <c r="G5018" s="29"/>
      <c r="H5018" s="29"/>
      <c r="I5018" s="29"/>
      <c r="J5018" s="29"/>
      <c r="K5018" s="29"/>
    </row>
    <row r="5019" spans="6:11" x14ac:dyDescent="0.3">
      <c r="F5019" s="29"/>
      <c r="G5019" s="29"/>
      <c r="H5019" s="29"/>
      <c r="I5019" s="29"/>
      <c r="J5019" s="29"/>
      <c r="K5019" s="29"/>
    </row>
    <row r="5020" spans="6:11" x14ac:dyDescent="0.3">
      <c r="F5020" s="29"/>
      <c r="G5020" s="29"/>
      <c r="H5020" s="29"/>
      <c r="I5020" s="29"/>
      <c r="J5020" s="29"/>
      <c r="K5020" s="29"/>
    </row>
    <row r="5021" spans="6:11" x14ac:dyDescent="0.3">
      <c r="F5021" s="29"/>
      <c r="G5021" s="29"/>
      <c r="H5021" s="29"/>
      <c r="I5021" s="29"/>
      <c r="J5021" s="29"/>
      <c r="K5021" s="29"/>
    </row>
    <row r="5022" spans="6:11" x14ac:dyDescent="0.3">
      <c r="F5022" s="29"/>
      <c r="G5022" s="29"/>
      <c r="H5022" s="29"/>
      <c r="I5022" s="29"/>
      <c r="J5022" s="29"/>
      <c r="K5022" s="29"/>
    </row>
    <row r="5023" spans="6:11" x14ac:dyDescent="0.3">
      <c r="F5023" s="29"/>
      <c r="G5023" s="29"/>
      <c r="H5023" s="29"/>
      <c r="I5023" s="29"/>
      <c r="J5023" s="29"/>
      <c r="K5023" s="29"/>
    </row>
    <row r="5024" spans="6:11" x14ac:dyDescent="0.3">
      <c r="F5024" s="29"/>
      <c r="G5024" s="29"/>
      <c r="H5024" s="29"/>
      <c r="I5024" s="29"/>
      <c r="J5024" s="29"/>
      <c r="K5024" s="29"/>
    </row>
    <row r="5025" spans="6:11" x14ac:dyDescent="0.3">
      <c r="F5025" s="29"/>
      <c r="G5025" s="29"/>
      <c r="H5025" s="29"/>
      <c r="I5025" s="29"/>
      <c r="J5025" s="29"/>
      <c r="K5025" s="29"/>
    </row>
    <row r="5026" spans="6:11" x14ac:dyDescent="0.3">
      <c r="F5026" s="29"/>
      <c r="G5026" s="29"/>
      <c r="H5026" s="29"/>
      <c r="I5026" s="29"/>
      <c r="J5026" s="29"/>
      <c r="K5026" s="29"/>
    </row>
    <row r="5027" spans="6:11" x14ac:dyDescent="0.3">
      <c r="F5027" s="29"/>
      <c r="G5027" s="29"/>
      <c r="H5027" s="29"/>
      <c r="I5027" s="29"/>
      <c r="J5027" s="29"/>
      <c r="K5027" s="29"/>
    </row>
    <row r="5028" spans="6:11" x14ac:dyDescent="0.3">
      <c r="F5028" s="29"/>
      <c r="G5028" s="29"/>
      <c r="H5028" s="29"/>
      <c r="I5028" s="29"/>
      <c r="J5028" s="29"/>
      <c r="K5028" s="29"/>
    </row>
    <row r="5029" spans="6:11" x14ac:dyDescent="0.3">
      <c r="F5029" s="29"/>
      <c r="G5029" s="29"/>
      <c r="H5029" s="29"/>
      <c r="I5029" s="29"/>
      <c r="J5029" s="29"/>
      <c r="K5029" s="29"/>
    </row>
    <row r="5030" spans="6:11" x14ac:dyDescent="0.3">
      <c r="F5030" s="29"/>
      <c r="G5030" s="29"/>
      <c r="H5030" s="29"/>
      <c r="I5030" s="29"/>
      <c r="J5030" s="29"/>
      <c r="K5030" s="29"/>
    </row>
    <row r="5031" spans="6:11" x14ac:dyDescent="0.3">
      <c r="F5031" s="29"/>
      <c r="G5031" s="29"/>
      <c r="H5031" s="29"/>
      <c r="I5031" s="29"/>
      <c r="J5031" s="29"/>
      <c r="K5031" s="29"/>
    </row>
    <row r="5032" spans="6:11" x14ac:dyDescent="0.3">
      <c r="F5032" s="29"/>
      <c r="G5032" s="29"/>
      <c r="H5032" s="29"/>
      <c r="I5032" s="29"/>
      <c r="J5032" s="29"/>
      <c r="K5032" s="29"/>
    </row>
    <row r="5033" spans="6:11" x14ac:dyDescent="0.3">
      <c r="F5033" s="29"/>
      <c r="G5033" s="29"/>
      <c r="H5033" s="29"/>
      <c r="I5033" s="29"/>
      <c r="J5033" s="29"/>
      <c r="K5033" s="29"/>
    </row>
    <row r="5034" spans="6:11" x14ac:dyDescent="0.3">
      <c r="F5034" s="29"/>
      <c r="G5034" s="29"/>
      <c r="H5034" s="29"/>
      <c r="I5034" s="29"/>
      <c r="J5034" s="29"/>
      <c r="K5034" s="29"/>
    </row>
    <row r="5035" spans="6:11" x14ac:dyDescent="0.3">
      <c r="F5035" s="29"/>
      <c r="G5035" s="29"/>
      <c r="H5035" s="29"/>
      <c r="I5035" s="29"/>
      <c r="J5035" s="29"/>
      <c r="K5035" s="29"/>
    </row>
    <row r="5036" spans="6:11" x14ac:dyDescent="0.3">
      <c r="F5036" s="29"/>
      <c r="G5036" s="29"/>
      <c r="H5036" s="29"/>
      <c r="I5036" s="29"/>
      <c r="J5036" s="29"/>
      <c r="K5036" s="29"/>
    </row>
    <row r="5037" spans="6:11" x14ac:dyDescent="0.3">
      <c r="F5037" s="29"/>
      <c r="G5037" s="29"/>
      <c r="H5037" s="29"/>
      <c r="I5037" s="29"/>
      <c r="J5037" s="29"/>
      <c r="K5037" s="29"/>
    </row>
    <row r="5038" spans="6:11" x14ac:dyDescent="0.3">
      <c r="F5038" s="29"/>
      <c r="G5038" s="29"/>
      <c r="H5038" s="29"/>
      <c r="I5038" s="29"/>
      <c r="J5038" s="29"/>
      <c r="K5038" s="29"/>
    </row>
    <row r="5039" spans="6:11" x14ac:dyDescent="0.3">
      <c r="F5039" s="29"/>
      <c r="G5039" s="29"/>
      <c r="H5039" s="29"/>
      <c r="I5039" s="29"/>
      <c r="J5039" s="29"/>
      <c r="K5039" s="29"/>
    </row>
    <row r="5040" spans="6:11" x14ac:dyDescent="0.3">
      <c r="F5040" s="29"/>
      <c r="G5040" s="29"/>
      <c r="H5040" s="29"/>
      <c r="I5040" s="29"/>
      <c r="J5040" s="29"/>
      <c r="K5040" s="29"/>
    </row>
    <row r="5041" spans="6:11" x14ac:dyDescent="0.3">
      <c r="F5041" s="29"/>
      <c r="G5041" s="29"/>
      <c r="H5041" s="29"/>
      <c r="I5041" s="29"/>
      <c r="J5041" s="29"/>
      <c r="K5041" s="29"/>
    </row>
    <row r="5042" spans="6:11" x14ac:dyDescent="0.3">
      <c r="F5042" s="29"/>
      <c r="G5042" s="29"/>
      <c r="H5042" s="29"/>
      <c r="I5042" s="29"/>
      <c r="J5042" s="29"/>
      <c r="K5042" s="29"/>
    </row>
    <row r="5043" spans="6:11" x14ac:dyDescent="0.3">
      <c r="F5043" s="29"/>
      <c r="G5043" s="29"/>
      <c r="H5043" s="29"/>
      <c r="I5043" s="29"/>
      <c r="J5043" s="29"/>
      <c r="K5043" s="29"/>
    </row>
    <row r="5044" spans="6:11" x14ac:dyDescent="0.3">
      <c r="F5044" s="29"/>
      <c r="G5044" s="29"/>
      <c r="H5044" s="29"/>
      <c r="I5044" s="29"/>
      <c r="J5044" s="29"/>
      <c r="K5044" s="29"/>
    </row>
    <row r="5045" spans="6:11" x14ac:dyDescent="0.3">
      <c r="F5045" s="29"/>
      <c r="G5045" s="29"/>
      <c r="H5045" s="29"/>
      <c r="I5045" s="29"/>
      <c r="J5045" s="29"/>
      <c r="K5045" s="29"/>
    </row>
    <row r="5046" spans="6:11" x14ac:dyDescent="0.3">
      <c r="F5046" s="29"/>
      <c r="G5046" s="29"/>
      <c r="H5046" s="29"/>
      <c r="I5046" s="29"/>
      <c r="J5046" s="29"/>
      <c r="K5046" s="29"/>
    </row>
    <row r="5047" spans="6:11" x14ac:dyDescent="0.3">
      <c r="F5047" s="29"/>
      <c r="G5047" s="29"/>
      <c r="H5047" s="29"/>
      <c r="I5047" s="29"/>
      <c r="J5047" s="29"/>
      <c r="K5047" s="29"/>
    </row>
    <row r="5048" spans="6:11" x14ac:dyDescent="0.3">
      <c r="F5048" s="29"/>
      <c r="G5048" s="29"/>
      <c r="H5048" s="29"/>
      <c r="I5048" s="29"/>
      <c r="J5048" s="29"/>
      <c r="K5048" s="29"/>
    </row>
    <row r="5049" spans="6:11" x14ac:dyDescent="0.3">
      <c r="F5049" s="29"/>
      <c r="G5049" s="29"/>
      <c r="H5049" s="29"/>
      <c r="I5049" s="29"/>
      <c r="J5049" s="29"/>
      <c r="K5049" s="29"/>
    </row>
    <row r="5050" spans="6:11" x14ac:dyDescent="0.3">
      <c r="F5050" s="29"/>
      <c r="G5050" s="29"/>
      <c r="H5050" s="29"/>
      <c r="I5050" s="29"/>
      <c r="J5050" s="29"/>
      <c r="K5050" s="29"/>
    </row>
    <row r="5051" spans="6:11" x14ac:dyDescent="0.3">
      <c r="F5051" s="29"/>
      <c r="G5051" s="29"/>
      <c r="H5051" s="29"/>
      <c r="I5051" s="29"/>
      <c r="J5051" s="29"/>
      <c r="K5051" s="29"/>
    </row>
    <row r="5052" spans="6:11" x14ac:dyDescent="0.3">
      <c r="F5052" s="29"/>
      <c r="G5052" s="29"/>
      <c r="H5052" s="29"/>
      <c r="I5052" s="29"/>
      <c r="J5052" s="29"/>
      <c r="K5052" s="29"/>
    </row>
    <row r="5053" spans="6:11" x14ac:dyDescent="0.3">
      <c r="F5053" s="29"/>
      <c r="G5053" s="29"/>
      <c r="H5053" s="29"/>
      <c r="I5053" s="29"/>
      <c r="J5053" s="29"/>
      <c r="K5053" s="29"/>
    </row>
    <row r="5054" spans="6:11" x14ac:dyDescent="0.3">
      <c r="F5054" s="29"/>
      <c r="G5054" s="29"/>
      <c r="H5054" s="29"/>
      <c r="I5054" s="29"/>
      <c r="J5054" s="29"/>
      <c r="K5054" s="29"/>
    </row>
    <row r="5055" spans="6:11" x14ac:dyDescent="0.3">
      <c r="F5055" s="29"/>
      <c r="G5055" s="29"/>
      <c r="H5055" s="29"/>
      <c r="I5055" s="29"/>
      <c r="J5055" s="29"/>
      <c r="K5055" s="29"/>
    </row>
    <row r="5056" spans="6:11" x14ac:dyDescent="0.3">
      <c r="F5056" s="29"/>
      <c r="G5056" s="29"/>
      <c r="H5056" s="29"/>
      <c r="I5056" s="29"/>
      <c r="J5056" s="29"/>
      <c r="K5056" s="29"/>
    </row>
    <row r="5057" spans="6:11" x14ac:dyDescent="0.3">
      <c r="F5057" s="29"/>
      <c r="G5057" s="29"/>
      <c r="H5057" s="29"/>
      <c r="I5057" s="29"/>
      <c r="J5057" s="29"/>
      <c r="K5057" s="29"/>
    </row>
    <row r="5058" spans="6:11" x14ac:dyDescent="0.3">
      <c r="F5058" s="29"/>
      <c r="G5058" s="29"/>
      <c r="H5058" s="29"/>
      <c r="I5058" s="29"/>
      <c r="J5058" s="29"/>
      <c r="K5058" s="29"/>
    </row>
    <row r="5059" spans="6:11" x14ac:dyDescent="0.3">
      <c r="F5059" s="29"/>
      <c r="G5059" s="29"/>
      <c r="H5059" s="29"/>
      <c r="I5059" s="29"/>
      <c r="J5059" s="29"/>
      <c r="K5059" s="29"/>
    </row>
    <row r="5060" spans="6:11" x14ac:dyDescent="0.3">
      <c r="F5060" s="29"/>
      <c r="G5060" s="29"/>
      <c r="H5060" s="29"/>
      <c r="I5060" s="29"/>
      <c r="J5060" s="29"/>
      <c r="K5060" s="29"/>
    </row>
    <row r="5061" spans="6:11" x14ac:dyDescent="0.3">
      <c r="F5061" s="29"/>
      <c r="G5061" s="29"/>
      <c r="H5061" s="29"/>
      <c r="I5061" s="29"/>
      <c r="J5061" s="29"/>
      <c r="K5061" s="29"/>
    </row>
    <row r="5062" spans="6:11" x14ac:dyDescent="0.3">
      <c r="F5062" s="29"/>
      <c r="G5062" s="29"/>
      <c r="H5062" s="29"/>
      <c r="I5062" s="29"/>
      <c r="J5062" s="29"/>
      <c r="K5062" s="29"/>
    </row>
    <row r="5063" spans="6:11" x14ac:dyDescent="0.3">
      <c r="F5063" s="29"/>
      <c r="G5063" s="29"/>
      <c r="H5063" s="29"/>
      <c r="I5063" s="29"/>
      <c r="J5063" s="29"/>
      <c r="K5063" s="29"/>
    </row>
    <row r="5064" spans="6:11" x14ac:dyDescent="0.3">
      <c r="F5064" s="29"/>
      <c r="G5064" s="29"/>
      <c r="H5064" s="29"/>
      <c r="I5064" s="29"/>
      <c r="J5064" s="29"/>
      <c r="K5064" s="29"/>
    </row>
    <row r="5065" spans="6:11" x14ac:dyDescent="0.3">
      <c r="F5065" s="29"/>
      <c r="G5065" s="29"/>
      <c r="H5065" s="29"/>
      <c r="I5065" s="29"/>
      <c r="J5065" s="29"/>
      <c r="K5065" s="29"/>
    </row>
    <row r="5066" spans="6:11" x14ac:dyDescent="0.3">
      <c r="F5066" s="29"/>
      <c r="G5066" s="29"/>
      <c r="H5066" s="29"/>
      <c r="I5066" s="29"/>
      <c r="J5066" s="29"/>
      <c r="K5066" s="29"/>
    </row>
    <row r="5067" spans="6:11" x14ac:dyDescent="0.3">
      <c r="F5067" s="29"/>
      <c r="G5067" s="29"/>
      <c r="H5067" s="29"/>
      <c r="I5067" s="29"/>
      <c r="J5067" s="29"/>
      <c r="K5067" s="29"/>
    </row>
    <row r="5068" spans="6:11" x14ac:dyDescent="0.3">
      <c r="F5068" s="29"/>
      <c r="G5068" s="29"/>
      <c r="H5068" s="29"/>
      <c r="I5068" s="29"/>
      <c r="J5068" s="29"/>
      <c r="K5068" s="29"/>
    </row>
    <row r="5069" spans="6:11" x14ac:dyDescent="0.3">
      <c r="F5069" s="29"/>
      <c r="G5069" s="29"/>
      <c r="H5069" s="29"/>
      <c r="I5069" s="29"/>
      <c r="J5069" s="29"/>
      <c r="K5069" s="29"/>
    </row>
    <row r="5070" spans="6:11" x14ac:dyDescent="0.3">
      <c r="F5070" s="29"/>
      <c r="G5070" s="29"/>
      <c r="H5070" s="29"/>
      <c r="I5070" s="29"/>
      <c r="J5070" s="29"/>
      <c r="K5070" s="29"/>
    </row>
    <row r="5071" spans="6:11" x14ac:dyDescent="0.3">
      <c r="F5071" s="29"/>
      <c r="G5071" s="29"/>
      <c r="H5071" s="29"/>
      <c r="I5071" s="29"/>
      <c r="J5071" s="29"/>
      <c r="K5071" s="29"/>
    </row>
    <row r="5072" spans="6:11" x14ac:dyDescent="0.3">
      <c r="F5072" s="29"/>
      <c r="G5072" s="29"/>
      <c r="H5072" s="29"/>
      <c r="I5072" s="29"/>
      <c r="J5072" s="29"/>
      <c r="K5072" s="29"/>
    </row>
    <row r="5073" spans="6:11" x14ac:dyDescent="0.3">
      <c r="F5073" s="29"/>
      <c r="G5073" s="29"/>
      <c r="H5073" s="29"/>
      <c r="I5073" s="29"/>
      <c r="J5073" s="29"/>
      <c r="K5073" s="29"/>
    </row>
    <row r="5074" spans="6:11" x14ac:dyDescent="0.3">
      <c r="F5074" s="29"/>
      <c r="G5074" s="29"/>
      <c r="H5074" s="29"/>
      <c r="I5074" s="29"/>
      <c r="J5074" s="29"/>
      <c r="K5074" s="29"/>
    </row>
    <row r="5075" spans="6:11" x14ac:dyDescent="0.3">
      <c r="F5075" s="29"/>
      <c r="G5075" s="29"/>
      <c r="H5075" s="29"/>
      <c r="I5075" s="29"/>
      <c r="J5075" s="29"/>
      <c r="K5075" s="29"/>
    </row>
    <row r="5076" spans="6:11" x14ac:dyDescent="0.3">
      <c r="F5076" s="29"/>
      <c r="G5076" s="29"/>
      <c r="H5076" s="29"/>
      <c r="I5076" s="29"/>
      <c r="J5076" s="29"/>
      <c r="K5076" s="29"/>
    </row>
    <row r="5077" spans="6:11" x14ac:dyDescent="0.3">
      <c r="F5077" s="29"/>
      <c r="G5077" s="29"/>
      <c r="H5077" s="29"/>
      <c r="I5077" s="29"/>
      <c r="J5077" s="29"/>
      <c r="K5077" s="29"/>
    </row>
    <row r="5078" spans="6:11" x14ac:dyDescent="0.3">
      <c r="F5078" s="29"/>
      <c r="G5078" s="29"/>
      <c r="H5078" s="29"/>
      <c r="I5078" s="29"/>
      <c r="J5078" s="29"/>
      <c r="K5078" s="29"/>
    </row>
    <row r="5079" spans="6:11" x14ac:dyDescent="0.3">
      <c r="F5079" s="29"/>
      <c r="G5079" s="29"/>
      <c r="H5079" s="29"/>
      <c r="I5079" s="29"/>
      <c r="J5079" s="29"/>
      <c r="K5079" s="29"/>
    </row>
    <row r="5080" spans="6:11" x14ac:dyDescent="0.3">
      <c r="F5080" s="29"/>
      <c r="G5080" s="29"/>
      <c r="H5080" s="29"/>
      <c r="I5080" s="29"/>
      <c r="J5080" s="29"/>
      <c r="K5080" s="29"/>
    </row>
    <row r="5081" spans="6:11" x14ac:dyDescent="0.3">
      <c r="F5081" s="29"/>
      <c r="G5081" s="29"/>
      <c r="H5081" s="29"/>
      <c r="I5081" s="29"/>
      <c r="J5081" s="29"/>
      <c r="K5081" s="29"/>
    </row>
    <row r="5082" spans="6:11" x14ac:dyDescent="0.3">
      <c r="F5082" s="29"/>
      <c r="G5082" s="29"/>
      <c r="H5082" s="29"/>
      <c r="I5082" s="29"/>
      <c r="J5082" s="29"/>
      <c r="K5082" s="29"/>
    </row>
    <row r="5083" spans="6:11" x14ac:dyDescent="0.3">
      <c r="F5083" s="29"/>
      <c r="G5083" s="29"/>
      <c r="H5083" s="29"/>
      <c r="I5083" s="29"/>
      <c r="J5083" s="29"/>
      <c r="K5083" s="29"/>
    </row>
    <row r="5084" spans="6:11" x14ac:dyDescent="0.3">
      <c r="F5084" s="29"/>
      <c r="G5084" s="29"/>
      <c r="H5084" s="29"/>
      <c r="I5084" s="29"/>
      <c r="J5084" s="29"/>
      <c r="K5084" s="29"/>
    </row>
    <row r="5085" spans="6:11" x14ac:dyDescent="0.3">
      <c r="F5085" s="29"/>
      <c r="G5085" s="29"/>
      <c r="H5085" s="29"/>
      <c r="I5085" s="29"/>
      <c r="J5085" s="29"/>
      <c r="K5085" s="29"/>
    </row>
    <row r="5086" spans="6:11" x14ac:dyDescent="0.3">
      <c r="F5086" s="29"/>
      <c r="G5086" s="29"/>
      <c r="H5086" s="29"/>
      <c r="I5086" s="29"/>
      <c r="J5086" s="29"/>
      <c r="K5086" s="29"/>
    </row>
    <row r="5087" spans="6:11" x14ac:dyDescent="0.3">
      <c r="F5087" s="29"/>
      <c r="G5087" s="29"/>
      <c r="H5087" s="29"/>
      <c r="I5087" s="29"/>
      <c r="J5087" s="29"/>
      <c r="K5087" s="29"/>
    </row>
    <row r="5088" spans="6:11" x14ac:dyDescent="0.3">
      <c r="F5088" s="29"/>
      <c r="G5088" s="29"/>
      <c r="H5088" s="29"/>
      <c r="I5088" s="29"/>
      <c r="J5088" s="29"/>
      <c r="K5088" s="29"/>
    </row>
    <row r="5089" spans="6:11" x14ac:dyDescent="0.3">
      <c r="F5089" s="29"/>
      <c r="G5089" s="29"/>
      <c r="H5089" s="29"/>
      <c r="I5089" s="29"/>
      <c r="J5089" s="29"/>
      <c r="K5089" s="29"/>
    </row>
    <row r="5090" spans="6:11" x14ac:dyDescent="0.3">
      <c r="F5090" s="29"/>
      <c r="G5090" s="29"/>
      <c r="H5090" s="29"/>
      <c r="I5090" s="29"/>
      <c r="J5090" s="29"/>
      <c r="K5090" s="29"/>
    </row>
    <row r="5091" spans="6:11" x14ac:dyDescent="0.3">
      <c r="F5091" s="29"/>
      <c r="G5091" s="29"/>
      <c r="H5091" s="29"/>
      <c r="I5091" s="29"/>
      <c r="J5091" s="29"/>
      <c r="K5091" s="29"/>
    </row>
    <row r="5092" spans="6:11" x14ac:dyDescent="0.3">
      <c r="F5092" s="29"/>
      <c r="G5092" s="29"/>
      <c r="H5092" s="29"/>
      <c r="I5092" s="29"/>
      <c r="J5092" s="29"/>
      <c r="K5092" s="29"/>
    </row>
    <row r="5093" spans="6:11" x14ac:dyDescent="0.3">
      <c r="F5093" s="29"/>
      <c r="G5093" s="29"/>
      <c r="H5093" s="29"/>
      <c r="I5093" s="29"/>
      <c r="J5093" s="29"/>
      <c r="K5093" s="29"/>
    </row>
    <row r="5094" spans="6:11" x14ac:dyDescent="0.3">
      <c r="F5094" s="29"/>
      <c r="G5094" s="29"/>
      <c r="H5094" s="29"/>
      <c r="I5094" s="29"/>
      <c r="J5094" s="29"/>
      <c r="K5094" s="29"/>
    </row>
    <row r="5095" spans="6:11" x14ac:dyDescent="0.3">
      <c r="F5095" s="29"/>
      <c r="G5095" s="29"/>
      <c r="H5095" s="29"/>
      <c r="I5095" s="29"/>
      <c r="J5095" s="29"/>
      <c r="K5095" s="29"/>
    </row>
    <row r="5096" spans="6:11" x14ac:dyDescent="0.3">
      <c r="F5096" s="29"/>
      <c r="G5096" s="29"/>
      <c r="H5096" s="29"/>
      <c r="I5096" s="29"/>
      <c r="J5096" s="29"/>
      <c r="K5096" s="29"/>
    </row>
    <row r="5097" spans="6:11" x14ac:dyDescent="0.3">
      <c r="F5097" s="29"/>
      <c r="G5097" s="29"/>
      <c r="H5097" s="29"/>
      <c r="I5097" s="29"/>
      <c r="J5097" s="29"/>
      <c r="K5097" s="29"/>
    </row>
    <row r="5098" spans="6:11" x14ac:dyDescent="0.3">
      <c r="F5098" s="29"/>
      <c r="G5098" s="29"/>
      <c r="H5098" s="29"/>
      <c r="I5098" s="29"/>
      <c r="J5098" s="29"/>
      <c r="K5098" s="29"/>
    </row>
    <row r="5099" spans="6:11" x14ac:dyDescent="0.3">
      <c r="F5099" s="29"/>
      <c r="G5099" s="29"/>
      <c r="H5099" s="29"/>
      <c r="I5099" s="29"/>
      <c r="J5099" s="29"/>
      <c r="K5099" s="29"/>
    </row>
    <row r="5100" spans="6:11" x14ac:dyDescent="0.3">
      <c r="F5100" s="29"/>
      <c r="G5100" s="29"/>
      <c r="H5100" s="29"/>
      <c r="I5100" s="29"/>
      <c r="J5100" s="29"/>
      <c r="K5100" s="29"/>
    </row>
    <row r="5101" spans="6:11" x14ac:dyDescent="0.3">
      <c r="F5101" s="29"/>
      <c r="G5101" s="29"/>
      <c r="H5101" s="29"/>
      <c r="I5101" s="29"/>
      <c r="J5101" s="29"/>
      <c r="K5101" s="29"/>
    </row>
    <row r="5102" spans="6:11" x14ac:dyDescent="0.3">
      <c r="F5102" s="29"/>
      <c r="G5102" s="29"/>
      <c r="H5102" s="29"/>
      <c r="I5102" s="29"/>
      <c r="J5102" s="29"/>
      <c r="K5102" s="29"/>
    </row>
    <row r="5103" spans="6:11" x14ac:dyDescent="0.3">
      <c r="F5103" s="29"/>
      <c r="G5103" s="29"/>
      <c r="H5103" s="29"/>
      <c r="I5103" s="29"/>
      <c r="J5103" s="29"/>
      <c r="K5103" s="29"/>
    </row>
    <row r="5104" spans="6:11" x14ac:dyDescent="0.3">
      <c r="F5104" s="29"/>
      <c r="G5104" s="29"/>
      <c r="H5104" s="29"/>
      <c r="I5104" s="29"/>
      <c r="J5104" s="29"/>
      <c r="K5104" s="29"/>
    </row>
    <row r="5105" spans="6:11" x14ac:dyDescent="0.3">
      <c r="F5105" s="29"/>
      <c r="G5105" s="29"/>
      <c r="H5105" s="29"/>
      <c r="I5105" s="29"/>
      <c r="J5105" s="29"/>
      <c r="K5105" s="29"/>
    </row>
    <row r="5106" spans="6:11" x14ac:dyDescent="0.3">
      <c r="F5106" s="29"/>
      <c r="G5106" s="29"/>
      <c r="H5106" s="29"/>
      <c r="I5106" s="29"/>
      <c r="J5106" s="29"/>
      <c r="K5106" s="29"/>
    </row>
    <row r="5107" spans="6:11" x14ac:dyDescent="0.3">
      <c r="F5107" s="29"/>
      <c r="G5107" s="29"/>
      <c r="H5107" s="29"/>
      <c r="I5107" s="29"/>
      <c r="J5107" s="29"/>
      <c r="K5107" s="29"/>
    </row>
    <row r="5108" spans="6:11" x14ac:dyDescent="0.3">
      <c r="F5108" s="29"/>
      <c r="G5108" s="29"/>
      <c r="H5108" s="29"/>
      <c r="I5108" s="29"/>
      <c r="J5108" s="29"/>
      <c r="K5108" s="29"/>
    </row>
    <row r="5109" spans="6:11" x14ac:dyDescent="0.3">
      <c r="F5109" s="29"/>
      <c r="G5109" s="29"/>
      <c r="H5109" s="29"/>
      <c r="I5109" s="29"/>
      <c r="J5109" s="29"/>
      <c r="K5109" s="29"/>
    </row>
    <row r="5110" spans="6:11" x14ac:dyDescent="0.3">
      <c r="F5110" s="29"/>
      <c r="G5110" s="29"/>
      <c r="H5110" s="29"/>
      <c r="I5110" s="29"/>
      <c r="J5110" s="29"/>
      <c r="K5110" s="29"/>
    </row>
    <row r="5111" spans="6:11" x14ac:dyDescent="0.3">
      <c r="F5111" s="29"/>
      <c r="G5111" s="29"/>
      <c r="H5111" s="29"/>
      <c r="I5111" s="29"/>
      <c r="J5111" s="29"/>
      <c r="K5111" s="29"/>
    </row>
    <row r="5112" spans="6:11" x14ac:dyDescent="0.3">
      <c r="F5112" s="29"/>
      <c r="G5112" s="29"/>
      <c r="H5112" s="29"/>
      <c r="I5112" s="29"/>
      <c r="J5112" s="29"/>
      <c r="K5112" s="29"/>
    </row>
    <row r="5113" spans="6:11" x14ac:dyDescent="0.3">
      <c r="F5113" s="29"/>
      <c r="G5113" s="29"/>
      <c r="H5113" s="29"/>
      <c r="I5113" s="29"/>
      <c r="J5113" s="29"/>
      <c r="K5113" s="29"/>
    </row>
    <row r="5114" spans="6:11" x14ac:dyDescent="0.3">
      <c r="F5114" s="29"/>
      <c r="G5114" s="29"/>
      <c r="H5114" s="29"/>
      <c r="I5114" s="29"/>
      <c r="J5114" s="29"/>
      <c r="K5114" s="29"/>
    </row>
    <row r="5115" spans="6:11" x14ac:dyDescent="0.3">
      <c r="F5115" s="29"/>
      <c r="G5115" s="29"/>
      <c r="H5115" s="29"/>
      <c r="I5115" s="29"/>
      <c r="J5115" s="29"/>
      <c r="K5115" s="29"/>
    </row>
    <row r="5116" spans="6:11" x14ac:dyDescent="0.3">
      <c r="F5116" s="29"/>
      <c r="G5116" s="29"/>
      <c r="H5116" s="29"/>
      <c r="I5116" s="29"/>
      <c r="J5116" s="29"/>
      <c r="K5116" s="29"/>
    </row>
    <row r="5117" spans="6:11" x14ac:dyDescent="0.3">
      <c r="F5117" s="29"/>
      <c r="G5117" s="29"/>
      <c r="H5117" s="29"/>
      <c r="I5117" s="29"/>
      <c r="J5117" s="29"/>
      <c r="K5117" s="29"/>
    </row>
    <row r="5118" spans="6:11" x14ac:dyDescent="0.3">
      <c r="F5118" s="29"/>
      <c r="G5118" s="29"/>
      <c r="H5118" s="29"/>
      <c r="I5118" s="29"/>
      <c r="J5118" s="29"/>
      <c r="K5118" s="29"/>
    </row>
    <row r="5119" spans="6:11" x14ac:dyDescent="0.3">
      <c r="F5119" s="29"/>
      <c r="G5119" s="29"/>
      <c r="H5119" s="29"/>
      <c r="I5119" s="29"/>
      <c r="J5119" s="29"/>
      <c r="K5119" s="29"/>
    </row>
    <row r="5120" spans="6:11" x14ac:dyDescent="0.3">
      <c r="F5120" s="29"/>
      <c r="G5120" s="29"/>
      <c r="H5120" s="29"/>
      <c r="I5120" s="29"/>
      <c r="J5120" s="29"/>
      <c r="K5120" s="29"/>
    </row>
    <row r="5121" spans="6:11" x14ac:dyDescent="0.3">
      <c r="F5121" s="29"/>
      <c r="G5121" s="29"/>
      <c r="H5121" s="29"/>
      <c r="I5121" s="29"/>
      <c r="J5121" s="29"/>
      <c r="K5121" s="29"/>
    </row>
    <row r="5122" spans="6:11" x14ac:dyDescent="0.3">
      <c r="F5122" s="29"/>
      <c r="G5122" s="29"/>
      <c r="H5122" s="29"/>
      <c r="I5122" s="29"/>
      <c r="J5122" s="29"/>
      <c r="K5122" s="29"/>
    </row>
    <row r="5123" spans="6:11" x14ac:dyDescent="0.3">
      <c r="F5123" s="29"/>
      <c r="G5123" s="29"/>
      <c r="H5123" s="29"/>
      <c r="I5123" s="29"/>
      <c r="J5123" s="29"/>
      <c r="K5123" s="29"/>
    </row>
    <row r="5124" spans="6:11" x14ac:dyDescent="0.3">
      <c r="F5124" s="29"/>
      <c r="G5124" s="29"/>
      <c r="H5124" s="29"/>
      <c r="I5124" s="29"/>
      <c r="J5124" s="29"/>
      <c r="K5124" s="29"/>
    </row>
    <row r="5125" spans="6:11" x14ac:dyDescent="0.3">
      <c r="F5125" s="29"/>
      <c r="G5125" s="29"/>
      <c r="H5125" s="29"/>
      <c r="I5125" s="29"/>
      <c r="J5125" s="29"/>
      <c r="K5125" s="29"/>
    </row>
    <row r="5126" spans="6:11" x14ac:dyDescent="0.3">
      <c r="F5126" s="29"/>
      <c r="G5126" s="29"/>
      <c r="H5126" s="29"/>
      <c r="I5126" s="29"/>
      <c r="J5126" s="29"/>
      <c r="K5126" s="29"/>
    </row>
    <row r="5127" spans="6:11" x14ac:dyDescent="0.3">
      <c r="F5127" s="29"/>
      <c r="G5127" s="29"/>
      <c r="H5127" s="29"/>
      <c r="I5127" s="29"/>
      <c r="J5127" s="29"/>
      <c r="K5127" s="29"/>
    </row>
    <row r="5128" spans="6:11" x14ac:dyDescent="0.3">
      <c r="F5128" s="29"/>
      <c r="G5128" s="29"/>
      <c r="H5128" s="29"/>
      <c r="I5128" s="29"/>
      <c r="J5128" s="29"/>
      <c r="K5128" s="29"/>
    </row>
    <row r="5129" spans="6:11" x14ac:dyDescent="0.3">
      <c r="F5129" s="29"/>
      <c r="G5129" s="29"/>
      <c r="H5129" s="29"/>
      <c r="I5129" s="29"/>
      <c r="J5129" s="29"/>
      <c r="K5129" s="29"/>
    </row>
    <row r="5130" spans="6:11" x14ac:dyDescent="0.3">
      <c r="F5130" s="29"/>
      <c r="G5130" s="29"/>
      <c r="H5130" s="29"/>
      <c r="I5130" s="29"/>
      <c r="J5130" s="29"/>
      <c r="K5130" s="29"/>
    </row>
    <row r="5131" spans="6:11" x14ac:dyDescent="0.3">
      <c r="F5131" s="29"/>
      <c r="G5131" s="29"/>
      <c r="H5131" s="29"/>
      <c r="I5131" s="29"/>
      <c r="J5131" s="29"/>
      <c r="K5131" s="29"/>
    </row>
    <row r="5132" spans="6:11" x14ac:dyDescent="0.3">
      <c r="F5132" s="29"/>
      <c r="G5132" s="29"/>
      <c r="H5132" s="29"/>
      <c r="I5132" s="29"/>
      <c r="J5132" s="29"/>
      <c r="K5132" s="29"/>
    </row>
    <row r="5133" spans="6:11" x14ac:dyDescent="0.3">
      <c r="F5133" s="29"/>
      <c r="G5133" s="29"/>
      <c r="H5133" s="29"/>
      <c r="I5133" s="29"/>
      <c r="J5133" s="29"/>
      <c r="K5133" s="29"/>
    </row>
    <row r="5134" spans="6:11" x14ac:dyDescent="0.3">
      <c r="F5134" s="29"/>
      <c r="G5134" s="29"/>
      <c r="H5134" s="29"/>
      <c r="I5134" s="29"/>
      <c r="J5134" s="29"/>
      <c r="K5134" s="29"/>
    </row>
    <row r="5135" spans="6:11" x14ac:dyDescent="0.3">
      <c r="F5135" s="29"/>
      <c r="G5135" s="29"/>
      <c r="H5135" s="29"/>
      <c r="I5135" s="29"/>
      <c r="J5135" s="29"/>
      <c r="K5135" s="29"/>
    </row>
    <row r="5136" spans="6:11" x14ac:dyDescent="0.3">
      <c r="F5136" s="29"/>
      <c r="G5136" s="29"/>
      <c r="H5136" s="29"/>
      <c r="I5136" s="29"/>
      <c r="J5136" s="29"/>
      <c r="K5136" s="29"/>
    </row>
    <row r="5137" spans="6:11" x14ac:dyDescent="0.3">
      <c r="F5137" s="29"/>
      <c r="G5137" s="29"/>
      <c r="H5137" s="29"/>
      <c r="I5137" s="29"/>
      <c r="J5137" s="29"/>
      <c r="K5137" s="29"/>
    </row>
    <row r="5138" spans="6:11" x14ac:dyDescent="0.3">
      <c r="F5138" s="29"/>
      <c r="G5138" s="29"/>
      <c r="H5138" s="29"/>
      <c r="I5138" s="29"/>
      <c r="J5138" s="29"/>
      <c r="K5138" s="29"/>
    </row>
    <row r="5139" spans="6:11" x14ac:dyDescent="0.3">
      <c r="F5139" s="29"/>
      <c r="G5139" s="29"/>
      <c r="H5139" s="29"/>
      <c r="I5139" s="29"/>
      <c r="J5139" s="29"/>
      <c r="K5139" s="29"/>
    </row>
    <row r="5140" spans="6:11" x14ac:dyDescent="0.3">
      <c r="F5140" s="29"/>
      <c r="G5140" s="29"/>
      <c r="H5140" s="29"/>
      <c r="I5140" s="29"/>
      <c r="J5140" s="29"/>
      <c r="K5140" s="29"/>
    </row>
    <row r="5141" spans="6:11" x14ac:dyDescent="0.3">
      <c r="F5141" s="29"/>
      <c r="G5141" s="29"/>
      <c r="H5141" s="29"/>
      <c r="I5141" s="29"/>
      <c r="J5141" s="29"/>
      <c r="K5141" s="29"/>
    </row>
    <row r="5142" spans="6:11" x14ac:dyDescent="0.3">
      <c r="F5142" s="29"/>
      <c r="G5142" s="29"/>
      <c r="H5142" s="29"/>
      <c r="I5142" s="29"/>
      <c r="J5142" s="29"/>
      <c r="K5142" s="29"/>
    </row>
    <row r="5143" spans="6:11" x14ac:dyDescent="0.3">
      <c r="F5143" s="29"/>
      <c r="G5143" s="29"/>
      <c r="H5143" s="29"/>
      <c r="I5143" s="29"/>
      <c r="J5143" s="29"/>
      <c r="K5143" s="29"/>
    </row>
    <row r="5144" spans="6:11" x14ac:dyDescent="0.3">
      <c r="F5144" s="29"/>
      <c r="G5144" s="29"/>
      <c r="H5144" s="29"/>
      <c r="I5144" s="29"/>
      <c r="J5144" s="29"/>
      <c r="K5144" s="29"/>
    </row>
    <row r="5145" spans="6:11" x14ac:dyDescent="0.3">
      <c r="F5145" s="29"/>
      <c r="G5145" s="29"/>
      <c r="H5145" s="29"/>
      <c r="I5145" s="29"/>
      <c r="J5145" s="29"/>
      <c r="K5145" s="29"/>
    </row>
    <row r="5146" spans="6:11" x14ac:dyDescent="0.3">
      <c r="F5146" s="29"/>
      <c r="G5146" s="29"/>
      <c r="H5146" s="29"/>
      <c r="I5146" s="29"/>
      <c r="J5146" s="29"/>
      <c r="K5146" s="29"/>
    </row>
    <row r="5147" spans="6:11" x14ac:dyDescent="0.3">
      <c r="F5147" s="29"/>
      <c r="G5147" s="29"/>
      <c r="H5147" s="29"/>
      <c r="I5147" s="29"/>
      <c r="J5147" s="29"/>
      <c r="K5147" s="29"/>
    </row>
    <row r="5148" spans="6:11" x14ac:dyDescent="0.3">
      <c r="F5148" s="29"/>
      <c r="G5148" s="29"/>
      <c r="H5148" s="29"/>
      <c r="I5148" s="29"/>
      <c r="J5148" s="29"/>
      <c r="K5148" s="29"/>
    </row>
    <row r="5149" spans="6:11" x14ac:dyDescent="0.3">
      <c r="F5149" s="29"/>
      <c r="G5149" s="29"/>
      <c r="H5149" s="29"/>
      <c r="I5149" s="29"/>
      <c r="J5149" s="29"/>
      <c r="K5149" s="29"/>
    </row>
    <row r="5150" spans="6:11" x14ac:dyDescent="0.3">
      <c r="F5150" s="29"/>
      <c r="G5150" s="29"/>
      <c r="H5150" s="29"/>
      <c r="I5150" s="29"/>
      <c r="J5150" s="29"/>
      <c r="K5150" s="29"/>
    </row>
    <row r="5151" spans="6:11" x14ac:dyDescent="0.3">
      <c r="F5151" s="29"/>
      <c r="G5151" s="29"/>
      <c r="H5151" s="29"/>
      <c r="I5151" s="29"/>
      <c r="J5151" s="29"/>
      <c r="K5151" s="29"/>
    </row>
    <row r="5152" spans="6:11" x14ac:dyDescent="0.3">
      <c r="F5152" s="29"/>
      <c r="G5152" s="29"/>
      <c r="H5152" s="29"/>
      <c r="I5152" s="29"/>
      <c r="J5152" s="29"/>
      <c r="K5152" s="29"/>
    </row>
    <row r="5153" spans="6:11" x14ac:dyDescent="0.3">
      <c r="F5153" s="29"/>
      <c r="G5153" s="29"/>
      <c r="H5153" s="29"/>
      <c r="I5153" s="29"/>
      <c r="J5153" s="29"/>
      <c r="K5153" s="29"/>
    </row>
    <row r="5154" spans="6:11" x14ac:dyDescent="0.3">
      <c r="F5154" s="29"/>
      <c r="G5154" s="29"/>
      <c r="H5154" s="29"/>
      <c r="I5154" s="29"/>
      <c r="J5154" s="29"/>
      <c r="K5154" s="29"/>
    </row>
    <row r="5155" spans="6:11" x14ac:dyDescent="0.3">
      <c r="F5155" s="29"/>
      <c r="G5155" s="29"/>
      <c r="H5155" s="29"/>
      <c r="I5155" s="29"/>
      <c r="J5155" s="29"/>
      <c r="K5155" s="29"/>
    </row>
    <row r="5156" spans="6:11" x14ac:dyDescent="0.3">
      <c r="F5156" s="29"/>
      <c r="G5156" s="29"/>
      <c r="H5156" s="29"/>
      <c r="I5156" s="29"/>
      <c r="J5156" s="29"/>
      <c r="K5156" s="29"/>
    </row>
    <row r="5157" spans="6:11" x14ac:dyDescent="0.3">
      <c r="F5157" s="29"/>
      <c r="G5157" s="29"/>
      <c r="H5157" s="29"/>
      <c r="I5157" s="29"/>
      <c r="J5157" s="29"/>
      <c r="K5157" s="29"/>
    </row>
    <row r="5158" spans="6:11" x14ac:dyDescent="0.3">
      <c r="F5158" s="29"/>
      <c r="G5158" s="29"/>
      <c r="H5158" s="29"/>
      <c r="I5158" s="29"/>
      <c r="J5158" s="29"/>
      <c r="K5158" s="29"/>
    </row>
    <row r="5159" spans="6:11" x14ac:dyDescent="0.3">
      <c r="F5159" s="29"/>
      <c r="G5159" s="29"/>
      <c r="H5159" s="29"/>
      <c r="I5159" s="29"/>
      <c r="J5159" s="29"/>
      <c r="K5159" s="29"/>
    </row>
    <row r="5160" spans="6:11" x14ac:dyDescent="0.3">
      <c r="F5160" s="29"/>
      <c r="G5160" s="29"/>
      <c r="H5160" s="29"/>
      <c r="I5160" s="29"/>
      <c r="J5160" s="29"/>
      <c r="K5160" s="29"/>
    </row>
    <row r="5161" spans="6:11" x14ac:dyDescent="0.3">
      <c r="F5161" s="29"/>
      <c r="G5161" s="29"/>
      <c r="H5161" s="29"/>
      <c r="I5161" s="29"/>
      <c r="J5161" s="29"/>
      <c r="K5161" s="29"/>
    </row>
    <row r="5162" spans="6:11" x14ac:dyDescent="0.3">
      <c r="F5162" s="29"/>
      <c r="G5162" s="29"/>
      <c r="H5162" s="29"/>
      <c r="I5162" s="29"/>
      <c r="J5162" s="29"/>
      <c r="K5162" s="29"/>
    </row>
    <row r="5163" spans="6:11" x14ac:dyDescent="0.3">
      <c r="F5163" s="29"/>
      <c r="G5163" s="29"/>
      <c r="H5163" s="29"/>
      <c r="I5163" s="29"/>
      <c r="J5163" s="29"/>
      <c r="K5163" s="29"/>
    </row>
    <row r="5164" spans="6:11" x14ac:dyDescent="0.3">
      <c r="F5164" s="29"/>
      <c r="G5164" s="29"/>
      <c r="H5164" s="29"/>
      <c r="I5164" s="29"/>
      <c r="J5164" s="29"/>
      <c r="K5164" s="29"/>
    </row>
    <row r="5165" spans="6:11" x14ac:dyDescent="0.3">
      <c r="F5165" s="29"/>
      <c r="G5165" s="29"/>
      <c r="H5165" s="29"/>
      <c r="I5165" s="29"/>
      <c r="J5165" s="29"/>
      <c r="K5165" s="29"/>
    </row>
    <row r="5166" spans="6:11" x14ac:dyDescent="0.3">
      <c r="F5166" s="29"/>
      <c r="G5166" s="29"/>
      <c r="H5166" s="29"/>
      <c r="I5166" s="29"/>
      <c r="J5166" s="29"/>
      <c r="K5166" s="29"/>
    </row>
    <row r="5167" spans="6:11" x14ac:dyDescent="0.3">
      <c r="F5167" s="29"/>
      <c r="G5167" s="29"/>
      <c r="H5167" s="29"/>
      <c r="I5167" s="29"/>
      <c r="J5167" s="29"/>
      <c r="K5167" s="29"/>
    </row>
    <row r="5168" spans="6:11" x14ac:dyDescent="0.3">
      <c r="F5168" s="29"/>
      <c r="G5168" s="29"/>
      <c r="H5168" s="29"/>
      <c r="I5168" s="29"/>
      <c r="J5168" s="29"/>
      <c r="K5168" s="29"/>
    </row>
    <row r="5169" spans="6:11" x14ac:dyDescent="0.3">
      <c r="F5169" s="29"/>
      <c r="G5169" s="29"/>
      <c r="H5169" s="29"/>
      <c r="I5169" s="29"/>
      <c r="J5169" s="29"/>
      <c r="K5169" s="29"/>
    </row>
    <row r="5170" spans="6:11" x14ac:dyDescent="0.3">
      <c r="F5170" s="29"/>
      <c r="G5170" s="29"/>
      <c r="H5170" s="29"/>
      <c r="I5170" s="29"/>
      <c r="J5170" s="29"/>
      <c r="K5170" s="29"/>
    </row>
    <row r="5171" spans="6:11" x14ac:dyDescent="0.3">
      <c r="F5171" s="29"/>
      <c r="G5171" s="29"/>
      <c r="H5171" s="29"/>
      <c r="I5171" s="29"/>
      <c r="J5171" s="29"/>
      <c r="K5171" s="29"/>
    </row>
    <row r="5172" spans="6:11" x14ac:dyDescent="0.3">
      <c r="F5172" s="29"/>
      <c r="G5172" s="29"/>
      <c r="H5172" s="29"/>
      <c r="I5172" s="29"/>
      <c r="J5172" s="29"/>
      <c r="K5172" s="29"/>
    </row>
    <row r="5173" spans="6:11" x14ac:dyDescent="0.3">
      <c r="F5173" s="29"/>
      <c r="G5173" s="29"/>
      <c r="H5173" s="29"/>
      <c r="I5173" s="29"/>
      <c r="J5173" s="29"/>
      <c r="K5173" s="29"/>
    </row>
    <row r="5174" spans="6:11" x14ac:dyDescent="0.3">
      <c r="F5174" s="29"/>
      <c r="G5174" s="29"/>
      <c r="H5174" s="29"/>
      <c r="I5174" s="29"/>
      <c r="J5174" s="29"/>
      <c r="K5174" s="29"/>
    </row>
    <row r="5175" spans="6:11" x14ac:dyDescent="0.3">
      <c r="F5175" s="29"/>
      <c r="G5175" s="29"/>
      <c r="H5175" s="29"/>
      <c r="I5175" s="29"/>
      <c r="J5175" s="29"/>
      <c r="K5175" s="29"/>
    </row>
    <row r="5176" spans="6:11" x14ac:dyDescent="0.3">
      <c r="F5176" s="29"/>
      <c r="G5176" s="29"/>
      <c r="H5176" s="29"/>
      <c r="I5176" s="29"/>
      <c r="J5176" s="29"/>
      <c r="K5176" s="29"/>
    </row>
    <row r="5177" spans="6:11" x14ac:dyDescent="0.3">
      <c r="F5177" s="29"/>
      <c r="G5177" s="29"/>
      <c r="H5177" s="29"/>
      <c r="I5177" s="29"/>
      <c r="J5177" s="29"/>
      <c r="K5177" s="29"/>
    </row>
    <row r="5178" spans="6:11" x14ac:dyDescent="0.3">
      <c r="F5178" s="29"/>
      <c r="G5178" s="29"/>
      <c r="H5178" s="29"/>
      <c r="I5178" s="29"/>
      <c r="J5178" s="29"/>
      <c r="K5178" s="29"/>
    </row>
    <row r="5179" spans="6:11" x14ac:dyDescent="0.3">
      <c r="F5179" s="29"/>
      <c r="G5179" s="29"/>
      <c r="H5179" s="29"/>
      <c r="I5179" s="29"/>
      <c r="J5179" s="29"/>
      <c r="K5179" s="29"/>
    </row>
    <row r="5180" spans="6:11" x14ac:dyDescent="0.3">
      <c r="F5180" s="29"/>
      <c r="G5180" s="29"/>
      <c r="H5180" s="29"/>
      <c r="I5180" s="29"/>
      <c r="J5180" s="29"/>
      <c r="K5180" s="29"/>
    </row>
    <row r="5181" spans="6:11" x14ac:dyDescent="0.3">
      <c r="F5181" s="29"/>
      <c r="G5181" s="29"/>
      <c r="H5181" s="29"/>
      <c r="I5181" s="29"/>
      <c r="J5181" s="29"/>
      <c r="K5181" s="29"/>
    </row>
    <row r="5182" spans="6:11" x14ac:dyDescent="0.3">
      <c r="F5182" s="29"/>
      <c r="G5182" s="29"/>
      <c r="H5182" s="29"/>
      <c r="I5182" s="29"/>
      <c r="J5182" s="29"/>
      <c r="K5182" s="29"/>
    </row>
    <row r="5183" spans="6:11" x14ac:dyDescent="0.3">
      <c r="F5183" s="29"/>
      <c r="G5183" s="29"/>
      <c r="H5183" s="29"/>
      <c r="I5183" s="29"/>
      <c r="J5183" s="29"/>
      <c r="K5183" s="29"/>
    </row>
    <row r="5184" spans="6:11" x14ac:dyDescent="0.3">
      <c r="F5184" s="29"/>
      <c r="G5184" s="29"/>
      <c r="H5184" s="29"/>
      <c r="I5184" s="29"/>
      <c r="J5184" s="29"/>
      <c r="K5184" s="29"/>
    </row>
    <row r="5185" spans="6:11" x14ac:dyDescent="0.3">
      <c r="F5185" s="29"/>
      <c r="G5185" s="29"/>
      <c r="H5185" s="29"/>
      <c r="I5185" s="29"/>
      <c r="J5185" s="29"/>
      <c r="K5185" s="29"/>
    </row>
    <row r="5186" spans="6:11" x14ac:dyDescent="0.3">
      <c r="F5186" s="29"/>
      <c r="G5186" s="29"/>
      <c r="H5186" s="29"/>
      <c r="I5186" s="29"/>
      <c r="J5186" s="29"/>
      <c r="K5186" s="29"/>
    </row>
    <row r="5187" spans="6:11" x14ac:dyDescent="0.3">
      <c r="F5187" s="29"/>
      <c r="G5187" s="29"/>
      <c r="H5187" s="29"/>
      <c r="I5187" s="29"/>
      <c r="J5187" s="29"/>
      <c r="K5187" s="29"/>
    </row>
    <row r="5188" spans="6:11" x14ac:dyDescent="0.3">
      <c r="F5188" s="29"/>
      <c r="G5188" s="29"/>
      <c r="H5188" s="29"/>
      <c r="I5188" s="29"/>
      <c r="J5188" s="29"/>
      <c r="K5188" s="29"/>
    </row>
    <row r="5189" spans="6:11" x14ac:dyDescent="0.3">
      <c r="F5189" s="29"/>
      <c r="G5189" s="29"/>
      <c r="H5189" s="29"/>
      <c r="I5189" s="29"/>
      <c r="J5189" s="29"/>
      <c r="K5189" s="29"/>
    </row>
    <row r="5190" spans="6:11" x14ac:dyDescent="0.3">
      <c r="F5190" s="29"/>
      <c r="G5190" s="29"/>
      <c r="H5190" s="29"/>
      <c r="I5190" s="29"/>
      <c r="J5190" s="29"/>
      <c r="K5190" s="29"/>
    </row>
    <row r="5191" spans="6:11" x14ac:dyDescent="0.3">
      <c r="F5191" s="29"/>
      <c r="G5191" s="29"/>
      <c r="H5191" s="29"/>
      <c r="I5191" s="29"/>
      <c r="J5191" s="29"/>
      <c r="K5191" s="29"/>
    </row>
    <row r="5192" spans="6:11" x14ac:dyDescent="0.3">
      <c r="F5192" s="29"/>
      <c r="G5192" s="29"/>
      <c r="H5192" s="29"/>
      <c r="I5192" s="29"/>
      <c r="J5192" s="29"/>
      <c r="K5192" s="29"/>
    </row>
    <row r="5193" spans="6:11" x14ac:dyDescent="0.3">
      <c r="F5193" s="29"/>
      <c r="G5193" s="29"/>
      <c r="H5193" s="29"/>
      <c r="I5193" s="29"/>
      <c r="J5193" s="29"/>
      <c r="K5193" s="29"/>
    </row>
    <row r="5194" spans="6:11" x14ac:dyDescent="0.3">
      <c r="F5194" s="29"/>
      <c r="G5194" s="29"/>
      <c r="H5194" s="29"/>
      <c r="I5194" s="29"/>
      <c r="J5194" s="29"/>
      <c r="K5194" s="29"/>
    </row>
    <row r="5195" spans="6:11" x14ac:dyDescent="0.3">
      <c r="F5195" s="29"/>
      <c r="G5195" s="29"/>
      <c r="H5195" s="29"/>
      <c r="I5195" s="29"/>
      <c r="J5195" s="29"/>
      <c r="K5195" s="29"/>
    </row>
    <row r="5196" spans="6:11" x14ac:dyDescent="0.3">
      <c r="F5196" s="29"/>
      <c r="G5196" s="29"/>
      <c r="H5196" s="29"/>
      <c r="I5196" s="29"/>
      <c r="J5196" s="29"/>
      <c r="K5196" s="29"/>
    </row>
    <row r="5197" spans="6:11" x14ac:dyDescent="0.3">
      <c r="F5197" s="29"/>
      <c r="G5197" s="29"/>
      <c r="H5197" s="29"/>
      <c r="I5197" s="29"/>
      <c r="J5197" s="29"/>
      <c r="K5197" s="29"/>
    </row>
    <row r="5198" spans="6:11" x14ac:dyDescent="0.3">
      <c r="F5198" s="29"/>
      <c r="G5198" s="29"/>
      <c r="H5198" s="29"/>
      <c r="I5198" s="29"/>
      <c r="J5198" s="29"/>
      <c r="K5198" s="29"/>
    </row>
    <row r="5199" spans="6:11" x14ac:dyDescent="0.3">
      <c r="F5199" s="29"/>
      <c r="G5199" s="29"/>
      <c r="H5199" s="29"/>
      <c r="I5199" s="29"/>
      <c r="J5199" s="29"/>
      <c r="K5199" s="29"/>
    </row>
    <row r="5200" spans="6:11" x14ac:dyDescent="0.3">
      <c r="F5200" s="29"/>
      <c r="G5200" s="29"/>
      <c r="H5200" s="29"/>
      <c r="I5200" s="29"/>
      <c r="J5200" s="29"/>
      <c r="K5200" s="29"/>
    </row>
    <row r="5201" spans="6:11" x14ac:dyDescent="0.3">
      <c r="F5201" s="29"/>
      <c r="G5201" s="29"/>
      <c r="H5201" s="29"/>
      <c r="I5201" s="29"/>
      <c r="J5201" s="29"/>
      <c r="K5201" s="29"/>
    </row>
    <row r="5202" spans="6:11" x14ac:dyDescent="0.3">
      <c r="F5202" s="29"/>
      <c r="G5202" s="29"/>
      <c r="H5202" s="29"/>
      <c r="I5202" s="29"/>
      <c r="J5202" s="29"/>
      <c r="K5202" s="29"/>
    </row>
    <row r="5203" spans="6:11" x14ac:dyDescent="0.3">
      <c r="F5203" s="29"/>
      <c r="G5203" s="29"/>
      <c r="H5203" s="29"/>
      <c r="I5203" s="29"/>
      <c r="J5203" s="29"/>
      <c r="K5203" s="29"/>
    </row>
    <row r="5204" spans="6:11" x14ac:dyDescent="0.3">
      <c r="F5204" s="29"/>
      <c r="G5204" s="29"/>
      <c r="H5204" s="29"/>
      <c r="I5204" s="29"/>
      <c r="J5204" s="29"/>
      <c r="K5204" s="29"/>
    </row>
    <row r="5205" spans="6:11" x14ac:dyDescent="0.3">
      <c r="F5205" s="29"/>
      <c r="G5205" s="29"/>
      <c r="H5205" s="29"/>
      <c r="I5205" s="29"/>
      <c r="J5205" s="29"/>
      <c r="K5205" s="29"/>
    </row>
    <row r="5206" spans="6:11" x14ac:dyDescent="0.3">
      <c r="F5206" s="29"/>
      <c r="G5206" s="29"/>
      <c r="H5206" s="29"/>
      <c r="I5206" s="29"/>
      <c r="J5206" s="29"/>
      <c r="K5206" s="29"/>
    </row>
    <row r="5207" spans="6:11" x14ac:dyDescent="0.3">
      <c r="F5207" s="29"/>
      <c r="G5207" s="29"/>
      <c r="H5207" s="29"/>
      <c r="I5207" s="29"/>
      <c r="J5207" s="29"/>
      <c r="K5207" s="29"/>
    </row>
    <row r="5208" spans="6:11" x14ac:dyDescent="0.3">
      <c r="F5208" s="29"/>
      <c r="G5208" s="29"/>
      <c r="H5208" s="29"/>
      <c r="I5208" s="29"/>
      <c r="J5208" s="29"/>
      <c r="K5208" s="29"/>
    </row>
    <row r="5209" spans="6:11" x14ac:dyDescent="0.3">
      <c r="F5209" s="29"/>
      <c r="G5209" s="29"/>
      <c r="H5209" s="29"/>
      <c r="I5209" s="29"/>
      <c r="J5209" s="29"/>
      <c r="K5209" s="29"/>
    </row>
    <row r="5210" spans="6:11" x14ac:dyDescent="0.3">
      <c r="F5210" s="29"/>
      <c r="G5210" s="29"/>
      <c r="H5210" s="29"/>
      <c r="I5210" s="29"/>
      <c r="J5210" s="29"/>
      <c r="K5210" s="29"/>
    </row>
    <row r="5211" spans="6:11" x14ac:dyDescent="0.3">
      <c r="F5211" s="29"/>
      <c r="G5211" s="29"/>
      <c r="H5211" s="29"/>
      <c r="I5211" s="29"/>
      <c r="J5211" s="29"/>
      <c r="K5211" s="29"/>
    </row>
    <row r="5212" spans="6:11" x14ac:dyDescent="0.3">
      <c r="F5212" s="29"/>
      <c r="G5212" s="29"/>
      <c r="H5212" s="29"/>
      <c r="I5212" s="29"/>
      <c r="J5212" s="29"/>
      <c r="K5212" s="29"/>
    </row>
    <row r="5213" spans="6:11" x14ac:dyDescent="0.3">
      <c r="F5213" s="29"/>
      <c r="G5213" s="29"/>
      <c r="H5213" s="29"/>
      <c r="I5213" s="29"/>
      <c r="J5213" s="29"/>
      <c r="K5213" s="29"/>
    </row>
    <row r="5214" spans="6:11" x14ac:dyDescent="0.3">
      <c r="F5214" s="29"/>
      <c r="G5214" s="29"/>
      <c r="H5214" s="29"/>
      <c r="I5214" s="29"/>
      <c r="J5214" s="29"/>
      <c r="K5214" s="29"/>
    </row>
    <row r="5215" spans="6:11" x14ac:dyDescent="0.3">
      <c r="F5215" s="29"/>
      <c r="G5215" s="29"/>
      <c r="H5215" s="29"/>
      <c r="I5215" s="29"/>
      <c r="J5215" s="29"/>
      <c r="K5215" s="29"/>
    </row>
    <row r="5216" spans="6:11" x14ac:dyDescent="0.3">
      <c r="F5216" s="29"/>
      <c r="G5216" s="29"/>
      <c r="H5216" s="29"/>
      <c r="I5216" s="29"/>
      <c r="J5216" s="29"/>
      <c r="K5216" s="29"/>
    </row>
    <row r="5217" spans="6:11" x14ac:dyDescent="0.3">
      <c r="F5217" s="29"/>
      <c r="G5217" s="29"/>
      <c r="H5217" s="29"/>
      <c r="I5217" s="29"/>
      <c r="J5217" s="29"/>
      <c r="K5217" s="29"/>
    </row>
    <row r="5218" spans="6:11" x14ac:dyDescent="0.3">
      <c r="F5218" s="29"/>
      <c r="G5218" s="29"/>
      <c r="H5218" s="29"/>
      <c r="I5218" s="29"/>
      <c r="J5218" s="29"/>
      <c r="K5218" s="29"/>
    </row>
    <row r="5219" spans="6:11" x14ac:dyDescent="0.3">
      <c r="F5219" s="29"/>
      <c r="G5219" s="29"/>
      <c r="H5219" s="29"/>
      <c r="I5219" s="29"/>
      <c r="J5219" s="29"/>
      <c r="K5219" s="29"/>
    </row>
    <row r="5220" spans="6:11" x14ac:dyDescent="0.3">
      <c r="F5220" s="29"/>
      <c r="G5220" s="29"/>
      <c r="H5220" s="29"/>
      <c r="I5220" s="29"/>
      <c r="J5220" s="29"/>
      <c r="K5220" s="29"/>
    </row>
    <row r="5221" spans="6:11" x14ac:dyDescent="0.3">
      <c r="F5221" s="29"/>
      <c r="G5221" s="29"/>
      <c r="H5221" s="29"/>
      <c r="I5221" s="29"/>
      <c r="J5221" s="29"/>
      <c r="K5221" s="29"/>
    </row>
    <row r="5222" spans="6:11" x14ac:dyDescent="0.3">
      <c r="F5222" s="29"/>
      <c r="G5222" s="29"/>
      <c r="H5222" s="29"/>
      <c r="I5222" s="29"/>
      <c r="J5222" s="29"/>
      <c r="K5222" s="29"/>
    </row>
    <row r="5223" spans="6:11" x14ac:dyDescent="0.3">
      <c r="F5223" s="29"/>
      <c r="G5223" s="29"/>
      <c r="H5223" s="29"/>
      <c r="I5223" s="29"/>
      <c r="J5223" s="29"/>
      <c r="K5223" s="29"/>
    </row>
    <row r="5224" spans="6:11" x14ac:dyDescent="0.3">
      <c r="F5224" s="29"/>
      <c r="G5224" s="29"/>
      <c r="H5224" s="29"/>
      <c r="I5224" s="29"/>
      <c r="J5224" s="29"/>
      <c r="K5224" s="29"/>
    </row>
    <row r="5225" spans="6:11" x14ac:dyDescent="0.3">
      <c r="F5225" s="29"/>
      <c r="G5225" s="29"/>
      <c r="H5225" s="29"/>
      <c r="I5225" s="29"/>
      <c r="J5225" s="29"/>
      <c r="K5225" s="29"/>
    </row>
    <row r="5226" spans="6:11" x14ac:dyDescent="0.3">
      <c r="F5226" s="29"/>
      <c r="G5226" s="29"/>
      <c r="H5226" s="29"/>
      <c r="I5226" s="29"/>
      <c r="J5226" s="29"/>
      <c r="K5226" s="29"/>
    </row>
    <row r="5227" spans="6:11" x14ac:dyDescent="0.3">
      <c r="F5227" s="29"/>
      <c r="G5227" s="29"/>
      <c r="H5227" s="29"/>
      <c r="I5227" s="29"/>
      <c r="J5227" s="29"/>
      <c r="K5227" s="29"/>
    </row>
    <row r="5228" spans="6:11" x14ac:dyDescent="0.3">
      <c r="F5228" s="29"/>
      <c r="G5228" s="29"/>
      <c r="H5228" s="29"/>
      <c r="I5228" s="29"/>
      <c r="J5228" s="29"/>
      <c r="K5228" s="29"/>
    </row>
    <row r="5229" spans="6:11" x14ac:dyDescent="0.3">
      <c r="F5229" s="29"/>
      <c r="G5229" s="29"/>
      <c r="H5229" s="29"/>
      <c r="I5229" s="29"/>
      <c r="J5229" s="29"/>
      <c r="K5229" s="29"/>
    </row>
    <row r="5230" spans="6:11" x14ac:dyDescent="0.3">
      <c r="F5230" s="29"/>
      <c r="G5230" s="29"/>
      <c r="H5230" s="29"/>
      <c r="I5230" s="29"/>
      <c r="J5230" s="29"/>
      <c r="K5230" s="29"/>
    </row>
    <row r="5231" spans="6:11" x14ac:dyDescent="0.3">
      <c r="F5231" s="29"/>
      <c r="G5231" s="29"/>
      <c r="H5231" s="29"/>
      <c r="I5231" s="29"/>
      <c r="J5231" s="29"/>
      <c r="K5231" s="29"/>
    </row>
    <row r="5232" spans="6:11" x14ac:dyDescent="0.3">
      <c r="F5232" s="29"/>
      <c r="G5232" s="29"/>
      <c r="H5232" s="29"/>
      <c r="I5232" s="29"/>
      <c r="J5232" s="29"/>
      <c r="K5232" s="29"/>
    </row>
    <row r="5233" spans="6:11" x14ac:dyDescent="0.3">
      <c r="F5233" s="29"/>
      <c r="G5233" s="29"/>
      <c r="H5233" s="29"/>
      <c r="I5233" s="29"/>
      <c r="J5233" s="29"/>
      <c r="K5233" s="29"/>
    </row>
    <row r="5234" spans="6:11" x14ac:dyDescent="0.3">
      <c r="F5234" s="29"/>
      <c r="G5234" s="29"/>
      <c r="H5234" s="29"/>
      <c r="I5234" s="29"/>
      <c r="J5234" s="29"/>
      <c r="K5234" s="29"/>
    </row>
    <row r="5235" spans="6:11" x14ac:dyDescent="0.3">
      <c r="F5235" s="29"/>
      <c r="G5235" s="29"/>
      <c r="H5235" s="29"/>
      <c r="I5235" s="29"/>
      <c r="J5235" s="29"/>
      <c r="K5235" s="29"/>
    </row>
    <row r="5236" spans="6:11" x14ac:dyDescent="0.3">
      <c r="F5236" s="29"/>
      <c r="G5236" s="29"/>
      <c r="H5236" s="29"/>
      <c r="I5236" s="29"/>
      <c r="J5236" s="29"/>
      <c r="K5236" s="29"/>
    </row>
    <row r="5237" spans="6:11" x14ac:dyDescent="0.3">
      <c r="F5237" s="29"/>
      <c r="G5237" s="29"/>
      <c r="H5237" s="29"/>
      <c r="I5237" s="29"/>
      <c r="J5237" s="29"/>
      <c r="K5237" s="29"/>
    </row>
    <row r="5238" spans="6:11" x14ac:dyDescent="0.3">
      <c r="F5238" s="29"/>
      <c r="G5238" s="29"/>
      <c r="H5238" s="29"/>
      <c r="I5238" s="29"/>
      <c r="J5238" s="29"/>
      <c r="K5238" s="29"/>
    </row>
    <row r="5239" spans="6:11" x14ac:dyDescent="0.3">
      <c r="F5239" s="29"/>
      <c r="G5239" s="29"/>
      <c r="H5239" s="29"/>
      <c r="I5239" s="29"/>
      <c r="J5239" s="29"/>
      <c r="K5239" s="29"/>
    </row>
    <row r="5240" spans="6:11" x14ac:dyDescent="0.3">
      <c r="F5240" s="29"/>
      <c r="G5240" s="29"/>
      <c r="H5240" s="29"/>
      <c r="I5240" s="29"/>
      <c r="J5240" s="29"/>
      <c r="K5240" s="29"/>
    </row>
    <row r="5241" spans="6:11" x14ac:dyDescent="0.3">
      <c r="F5241" s="29"/>
      <c r="G5241" s="29"/>
      <c r="H5241" s="29"/>
      <c r="I5241" s="29"/>
      <c r="J5241" s="29"/>
      <c r="K5241" s="29"/>
    </row>
    <row r="5242" spans="6:11" x14ac:dyDescent="0.3">
      <c r="F5242" s="29"/>
      <c r="G5242" s="29"/>
      <c r="H5242" s="29"/>
      <c r="I5242" s="29"/>
      <c r="J5242" s="29"/>
      <c r="K5242" s="29"/>
    </row>
    <row r="5243" spans="6:11" x14ac:dyDescent="0.3">
      <c r="F5243" s="29"/>
      <c r="G5243" s="29"/>
      <c r="H5243" s="29"/>
      <c r="I5243" s="29"/>
      <c r="J5243" s="29"/>
      <c r="K5243" s="29"/>
    </row>
    <row r="5244" spans="6:11" x14ac:dyDescent="0.3">
      <c r="F5244" s="29"/>
      <c r="G5244" s="29"/>
      <c r="H5244" s="29"/>
      <c r="I5244" s="29"/>
      <c r="J5244" s="29"/>
      <c r="K5244" s="29"/>
    </row>
    <row r="5245" spans="6:11" x14ac:dyDescent="0.3">
      <c r="F5245" s="29"/>
      <c r="G5245" s="29"/>
      <c r="H5245" s="29"/>
      <c r="I5245" s="29"/>
      <c r="J5245" s="29"/>
      <c r="K5245" s="29"/>
    </row>
    <row r="5246" spans="6:11" x14ac:dyDescent="0.3">
      <c r="F5246" s="29"/>
      <c r="G5246" s="29"/>
      <c r="H5246" s="29"/>
      <c r="I5246" s="29"/>
      <c r="J5246" s="29"/>
      <c r="K5246" s="29"/>
    </row>
    <row r="5247" spans="6:11" x14ac:dyDescent="0.3">
      <c r="F5247" s="29"/>
      <c r="G5247" s="29"/>
      <c r="H5247" s="29"/>
      <c r="I5247" s="29"/>
      <c r="J5247" s="29"/>
      <c r="K5247" s="29"/>
    </row>
    <row r="5248" spans="6:11" x14ac:dyDescent="0.3">
      <c r="F5248" s="29"/>
      <c r="G5248" s="29"/>
      <c r="H5248" s="29"/>
      <c r="I5248" s="29"/>
      <c r="J5248" s="29"/>
      <c r="K5248" s="29"/>
    </row>
    <row r="5249" spans="6:11" x14ac:dyDescent="0.3">
      <c r="F5249" s="29"/>
      <c r="G5249" s="29"/>
      <c r="H5249" s="29"/>
      <c r="I5249" s="29"/>
      <c r="J5249" s="29"/>
      <c r="K5249" s="29"/>
    </row>
    <row r="5250" spans="6:11" x14ac:dyDescent="0.3">
      <c r="F5250" s="29"/>
      <c r="G5250" s="29"/>
      <c r="H5250" s="29"/>
      <c r="I5250" s="29"/>
      <c r="J5250" s="29"/>
      <c r="K5250" s="29"/>
    </row>
    <row r="5251" spans="6:11" x14ac:dyDescent="0.3">
      <c r="F5251" s="29"/>
      <c r="G5251" s="29"/>
      <c r="H5251" s="29"/>
      <c r="I5251" s="29"/>
      <c r="J5251" s="29"/>
      <c r="K5251" s="29"/>
    </row>
    <row r="5252" spans="6:11" x14ac:dyDescent="0.3">
      <c r="F5252" s="29"/>
      <c r="G5252" s="29"/>
      <c r="H5252" s="29"/>
      <c r="I5252" s="29"/>
      <c r="J5252" s="29"/>
      <c r="K5252" s="29"/>
    </row>
    <row r="5253" spans="6:11" x14ac:dyDescent="0.3">
      <c r="F5253" s="29"/>
      <c r="G5253" s="29"/>
      <c r="H5253" s="29"/>
      <c r="I5253" s="29"/>
      <c r="J5253" s="29"/>
      <c r="K5253" s="29"/>
    </row>
    <row r="5254" spans="6:11" x14ac:dyDescent="0.3">
      <c r="F5254" s="29"/>
      <c r="G5254" s="29"/>
      <c r="H5254" s="29"/>
      <c r="I5254" s="29"/>
      <c r="J5254" s="29"/>
      <c r="K5254" s="29"/>
    </row>
    <row r="5255" spans="6:11" x14ac:dyDescent="0.3">
      <c r="F5255" s="29"/>
      <c r="G5255" s="29"/>
      <c r="H5255" s="29"/>
      <c r="I5255" s="29"/>
      <c r="J5255" s="29"/>
      <c r="K5255" s="29"/>
    </row>
    <row r="5256" spans="6:11" x14ac:dyDescent="0.3">
      <c r="F5256" s="29"/>
      <c r="G5256" s="29"/>
      <c r="H5256" s="29"/>
      <c r="I5256" s="29"/>
      <c r="J5256" s="29"/>
      <c r="K5256" s="29"/>
    </row>
    <row r="5257" spans="6:11" x14ac:dyDescent="0.3">
      <c r="F5257" s="29"/>
      <c r="G5257" s="29"/>
      <c r="H5257" s="29"/>
      <c r="I5257" s="29"/>
      <c r="J5257" s="29"/>
      <c r="K5257" s="29"/>
    </row>
    <row r="5258" spans="6:11" x14ac:dyDescent="0.3">
      <c r="F5258" s="29"/>
      <c r="G5258" s="29"/>
      <c r="H5258" s="29"/>
      <c r="I5258" s="29"/>
      <c r="J5258" s="29"/>
      <c r="K5258" s="29"/>
    </row>
    <row r="5259" spans="6:11" x14ac:dyDescent="0.3">
      <c r="F5259" s="29"/>
      <c r="G5259" s="29"/>
      <c r="H5259" s="29"/>
      <c r="I5259" s="29"/>
      <c r="J5259" s="29"/>
      <c r="K5259" s="29"/>
    </row>
    <row r="5260" spans="6:11" x14ac:dyDescent="0.3">
      <c r="F5260" s="29"/>
      <c r="G5260" s="29"/>
      <c r="H5260" s="29"/>
      <c r="I5260" s="29"/>
      <c r="J5260" s="29"/>
      <c r="K5260" s="29"/>
    </row>
    <row r="5261" spans="6:11" x14ac:dyDescent="0.3">
      <c r="F5261" s="29"/>
      <c r="G5261" s="29"/>
      <c r="H5261" s="29"/>
      <c r="I5261" s="29"/>
      <c r="J5261" s="29"/>
      <c r="K5261" s="29"/>
    </row>
    <row r="5262" spans="6:11" x14ac:dyDescent="0.3">
      <c r="F5262" s="29"/>
      <c r="G5262" s="29"/>
      <c r="H5262" s="29"/>
      <c r="I5262" s="29"/>
      <c r="J5262" s="29"/>
      <c r="K5262" s="29"/>
    </row>
    <row r="5263" spans="6:11" x14ac:dyDescent="0.3">
      <c r="F5263" s="29"/>
      <c r="G5263" s="29"/>
      <c r="H5263" s="29"/>
      <c r="I5263" s="29"/>
      <c r="J5263" s="29"/>
      <c r="K5263" s="29"/>
    </row>
    <row r="5264" spans="6:11" x14ac:dyDescent="0.3">
      <c r="F5264" s="29"/>
      <c r="G5264" s="29"/>
      <c r="H5264" s="29"/>
      <c r="I5264" s="29"/>
      <c r="J5264" s="29"/>
      <c r="K5264" s="29"/>
    </row>
    <row r="5265" spans="6:11" x14ac:dyDescent="0.3">
      <c r="F5265" s="29"/>
      <c r="G5265" s="29"/>
      <c r="H5265" s="29"/>
      <c r="I5265" s="29"/>
      <c r="J5265" s="29"/>
      <c r="K5265" s="29"/>
    </row>
    <row r="5266" spans="6:11" x14ac:dyDescent="0.3">
      <c r="F5266" s="29"/>
      <c r="G5266" s="29"/>
      <c r="H5266" s="29"/>
      <c r="I5266" s="29"/>
      <c r="J5266" s="29"/>
      <c r="K5266" s="29"/>
    </row>
    <row r="5267" spans="6:11" x14ac:dyDescent="0.3">
      <c r="F5267" s="29"/>
      <c r="G5267" s="29"/>
      <c r="H5267" s="29"/>
      <c r="I5267" s="29"/>
      <c r="J5267" s="29"/>
      <c r="K5267" s="29"/>
    </row>
    <row r="5268" spans="6:11" x14ac:dyDescent="0.3">
      <c r="F5268" s="29"/>
      <c r="G5268" s="29"/>
      <c r="H5268" s="29"/>
      <c r="I5268" s="29"/>
      <c r="J5268" s="29"/>
      <c r="K5268" s="29"/>
    </row>
    <row r="5269" spans="6:11" x14ac:dyDescent="0.3">
      <c r="F5269" s="29"/>
      <c r="G5269" s="29"/>
      <c r="H5269" s="29"/>
      <c r="I5269" s="29"/>
      <c r="J5269" s="29"/>
      <c r="K5269" s="29"/>
    </row>
    <row r="5270" spans="6:11" x14ac:dyDescent="0.3">
      <c r="F5270" s="29"/>
      <c r="G5270" s="29"/>
      <c r="H5270" s="29"/>
      <c r="I5270" s="29"/>
      <c r="J5270" s="29"/>
      <c r="K5270" s="29"/>
    </row>
    <row r="5271" spans="6:11" x14ac:dyDescent="0.3">
      <c r="F5271" s="29"/>
      <c r="G5271" s="29"/>
      <c r="H5271" s="29"/>
      <c r="I5271" s="29"/>
      <c r="J5271" s="29"/>
      <c r="K5271" s="29"/>
    </row>
    <row r="5272" spans="6:11" x14ac:dyDescent="0.3">
      <c r="F5272" s="29"/>
      <c r="G5272" s="29"/>
      <c r="H5272" s="29"/>
      <c r="I5272" s="29"/>
      <c r="J5272" s="29"/>
      <c r="K5272" s="29"/>
    </row>
    <row r="5273" spans="6:11" x14ac:dyDescent="0.3">
      <c r="F5273" s="29"/>
      <c r="G5273" s="29"/>
      <c r="H5273" s="29"/>
      <c r="I5273" s="29"/>
      <c r="J5273" s="29"/>
      <c r="K5273" s="29"/>
    </row>
    <row r="5274" spans="6:11" x14ac:dyDescent="0.3">
      <c r="F5274" s="29"/>
      <c r="G5274" s="29"/>
      <c r="H5274" s="29"/>
      <c r="I5274" s="29"/>
      <c r="J5274" s="29"/>
      <c r="K5274" s="29"/>
    </row>
    <row r="5275" spans="6:11" x14ac:dyDescent="0.3">
      <c r="F5275" s="29"/>
      <c r="G5275" s="29"/>
      <c r="H5275" s="29"/>
      <c r="I5275" s="29"/>
      <c r="J5275" s="29"/>
      <c r="K5275" s="29"/>
    </row>
    <row r="5276" spans="6:11" x14ac:dyDescent="0.3">
      <c r="F5276" s="29"/>
      <c r="G5276" s="29"/>
      <c r="H5276" s="29"/>
      <c r="I5276" s="29"/>
      <c r="J5276" s="29"/>
      <c r="K5276" s="29"/>
    </row>
    <row r="5277" spans="6:11" x14ac:dyDescent="0.3">
      <c r="F5277" s="29"/>
      <c r="G5277" s="29"/>
      <c r="H5277" s="29"/>
      <c r="I5277" s="29"/>
      <c r="J5277" s="29"/>
      <c r="K5277" s="29"/>
    </row>
    <row r="5278" spans="6:11" x14ac:dyDescent="0.3">
      <c r="F5278" s="29"/>
      <c r="G5278" s="29"/>
      <c r="H5278" s="29"/>
      <c r="I5278" s="29"/>
      <c r="J5278" s="29"/>
      <c r="K5278" s="29"/>
    </row>
    <row r="5279" spans="6:11" x14ac:dyDescent="0.3">
      <c r="F5279" s="29"/>
      <c r="G5279" s="29"/>
      <c r="H5279" s="29"/>
      <c r="I5279" s="29"/>
      <c r="J5279" s="29"/>
      <c r="K5279" s="29"/>
    </row>
    <row r="5280" spans="6:11" x14ac:dyDescent="0.3">
      <c r="F5280" s="29"/>
      <c r="G5280" s="29"/>
      <c r="H5280" s="29"/>
      <c r="I5280" s="29"/>
      <c r="J5280" s="29"/>
      <c r="K5280" s="29"/>
    </row>
    <row r="5281" spans="6:11" x14ac:dyDescent="0.3">
      <c r="F5281" s="29"/>
      <c r="G5281" s="29"/>
      <c r="H5281" s="29"/>
      <c r="I5281" s="29"/>
      <c r="J5281" s="29"/>
      <c r="K5281" s="29"/>
    </row>
    <row r="5282" spans="6:11" x14ac:dyDescent="0.3">
      <c r="F5282" s="29"/>
      <c r="G5282" s="29"/>
      <c r="H5282" s="29"/>
      <c r="I5282" s="29"/>
      <c r="J5282" s="29"/>
      <c r="K5282" s="29"/>
    </row>
    <row r="5283" spans="6:11" x14ac:dyDescent="0.3">
      <c r="F5283" s="29"/>
      <c r="G5283" s="29"/>
      <c r="H5283" s="29"/>
      <c r="I5283" s="29"/>
      <c r="J5283" s="29"/>
      <c r="K5283" s="29"/>
    </row>
    <row r="5284" spans="6:11" x14ac:dyDescent="0.3">
      <c r="F5284" s="29"/>
      <c r="G5284" s="29"/>
      <c r="H5284" s="29"/>
      <c r="I5284" s="29"/>
      <c r="J5284" s="29"/>
      <c r="K5284" s="29"/>
    </row>
    <row r="5285" spans="6:11" x14ac:dyDescent="0.3">
      <c r="F5285" s="29"/>
      <c r="G5285" s="29"/>
      <c r="H5285" s="29"/>
      <c r="I5285" s="29"/>
      <c r="J5285" s="29"/>
      <c r="K5285" s="29"/>
    </row>
    <row r="5286" spans="6:11" x14ac:dyDescent="0.3">
      <c r="F5286" s="29"/>
      <c r="G5286" s="29"/>
      <c r="H5286" s="29"/>
      <c r="I5286" s="29"/>
      <c r="J5286" s="29"/>
      <c r="K5286" s="29"/>
    </row>
    <row r="5287" spans="6:11" x14ac:dyDescent="0.3">
      <c r="F5287" s="29"/>
      <c r="G5287" s="29"/>
      <c r="H5287" s="29"/>
      <c r="I5287" s="29"/>
      <c r="J5287" s="29"/>
      <c r="K5287" s="29"/>
    </row>
    <row r="5288" spans="6:11" x14ac:dyDescent="0.3">
      <c r="F5288" s="29"/>
      <c r="G5288" s="29"/>
      <c r="H5288" s="29"/>
      <c r="I5288" s="29"/>
      <c r="J5288" s="29"/>
      <c r="K5288" s="29"/>
    </row>
    <row r="5289" spans="6:11" x14ac:dyDescent="0.3">
      <c r="F5289" s="29"/>
      <c r="G5289" s="29"/>
      <c r="H5289" s="29"/>
      <c r="I5289" s="29"/>
      <c r="J5289" s="29"/>
      <c r="K5289" s="29"/>
    </row>
    <row r="5290" spans="6:11" x14ac:dyDescent="0.3">
      <c r="F5290" s="29"/>
      <c r="G5290" s="29"/>
      <c r="H5290" s="29"/>
      <c r="I5290" s="29"/>
      <c r="J5290" s="29"/>
      <c r="K5290" s="29"/>
    </row>
    <row r="5291" spans="6:11" x14ac:dyDescent="0.3">
      <c r="F5291" s="29"/>
      <c r="G5291" s="29"/>
      <c r="H5291" s="29"/>
      <c r="I5291" s="29"/>
      <c r="J5291" s="29"/>
      <c r="K5291" s="29"/>
    </row>
    <row r="5292" spans="6:11" x14ac:dyDescent="0.3">
      <c r="F5292" s="29"/>
      <c r="G5292" s="29"/>
      <c r="H5292" s="29"/>
      <c r="I5292" s="29"/>
      <c r="J5292" s="29"/>
      <c r="K5292" s="29"/>
    </row>
    <row r="5293" spans="6:11" x14ac:dyDescent="0.3">
      <c r="F5293" s="29"/>
      <c r="G5293" s="29"/>
      <c r="H5293" s="29"/>
      <c r="I5293" s="29"/>
      <c r="J5293" s="29"/>
      <c r="K5293" s="29"/>
    </row>
    <row r="5294" spans="6:11" x14ac:dyDescent="0.3">
      <c r="F5294" s="29"/>
      <c r="G5294" s="29"/>
      <c r="H5294" s="29"/>
      <c r="I5294" s="29"/>
      <c r="J5294" s="29"/>
      <c r="K5294" s="29"/>
    </row>
    <row r="5295" spans="6:11" x14ac:dyDescent="0.3">
      <c r="F5295" s="29"/>
      <c r="G5295" s="29"/>
      <c r="H5295" s="29"/>
      <c r="I5295" s="29"/>
      <c r="J5295" s="29"/>
      <c r="K5295" s="29"/>
    </row>
    <row r="5296" spans="6:11" x14ac:dyDescent="0.3">
      <c r="F5296" s="29"/>
      <c r="G5296" s="29"/>
      <c r="H5296" s="29"/>
      <c r="I5296" s="29"/>
      <c r="J5296" s="29"/>
      <c r="K5296" s="29"/>
    </row>
    <row r="5297" spans="6:11" x14ac:dyDescent="0.3">
      <c r="F5297" s="29"/>
      <c r="G5297" s="29"/>
      <c r="H5297" s="29"/>
      <c r="I5297" s="29"/>
      <c r="J5297" s="29"/>
      <c r="K5297" s="29"/>
    </row>
    <row r="5298" spans="6:11" x14ac:dyDescent="0.3">
      <c r="F5298" s="29"/>
      <c r="G5298" s="29"/>
      <c r="H5298" s="29"/>
      <c r="I5298" s="29"/>
      <c r="J5298" s="29"/>
      <c r="K5298" s="29"/>
    </row>
    <row r="5299" spans="6:11" x14ac:dyDescent="0.3">
      <c r="F5299" s="29"/>
      <c r="G5299" s="29"/>
      <c r="H5299" s="29"/>
      <c r="I5299" s="29"/>
      <c r="J5299" s="29"/>
      <c r="K5299" s="29"/>
    </row>
    <row r="5300" spans="6:11" x14ac:dyDescent="0.3">
      <c r="F5300" s="29"/>
      <c r="G5300" s="29"/>
      <c r="H5300" s="29"/>
      <c r="I5300" s="29"/>
      <c r="J5300" s="29"/>
      <c r="K5300" s="29"/>
    </row>
    <row r="5301" spans="6:11" x14ac:dyDescent="0.3">
      <c r="F5301" s="29"/>
      <c r="G5301" s="29"/>
      <c r="H5301" s="29"/>
      <c r="I5301" s="29"/>
      <c r="J5301" s="29"/>
      <c r="K5301" s="29"/>
    </row>
    <row r="5302" spans="6:11" x14ac:dyDescent="0.3">
      <c r="F5302" s="29"/>
      <c r="G5302" s="29"/>
      <c r="H5302" s="29"/>
      <c r="I5302" s="29"/>
      <c r="J5302" s="29"/>
      <c r="K5302" s="29"/>
    </row>
    <row r="5303" spans="6:11" x14ac:dyDescent="0.3">
      <c r="F5303" s="29"/>
      <c r="G5303" s="29"/>
      <c r="H5303" s="29"/>
      <c r="I5303" s="29"/>
      <c r="J5303" s="29"/>
      <c r="K5303" s="29"/>
    </row>
    <row r="5304" spans="6:11" x14ac:dyDescent="0.3">
      <c r="F5304" s="29"/>
      <c r="G5304" s="29"/>
      <c r="H5304" s="29"/>
      <c r="I5304" s="29"/>
      <c r="J5304" s="29"/>
      <c r="K5304" s="29"/>
    </row>
    <row r="5305" spans="6:11" x14ac:dyDescent="0.3">
      <c r="F5305" s="29"/>
      <c r="G5305" s="29"/>
      <c r="H5305" s="29"/>
      <c r="I5305" s="29"/>
      <c r="J5305" s="29"/>
      <c r="K5305" s="29"/>
    </row>
    <row r="5306" spans="6:11" x14ac:dyDescent="0.3">
      <c r="F5306" s="29"/>
      <c r="G5306" s="29"/>
      <c r="H5306" s="29"/>
      <c r="I5306" s="29"/>
      <c r="J5306" s="29"/>
      <c r="K5306" s="29"/>
    </row>
    <row r="5307" spans="6:11" x14ac:dyDescent="0.3">
      <c r="F5307" s="29"/>
      <c r="G5307" s="29"/>
      <c r="H5307" s="29"/>
      <c r="I5307" s="29"/>
      <c r="J5307" s="29"/>
      <c r="K5307" s="29"/>
    </row>
    <row r="5308" spans="6:11" x14ac:dyDescent="0.3">
      <c r="F5308" s="29"/>
      <c r="G5308" s="29"/>
      <c r="H5308" s="29"/>
      <c r="I5308" s="29"/>
      <c r="J5308" s="29"/>
      <c r="K5308" s="29"/>
    </row>
    <row r="5309" spans="6:11" x14ac:dyDescent="0.3">
      <c r="F5309" s="29"/>
      <c r="G5309" s="29"/>
      <c r="H5309" s="29"/>
      <c r="I5309" s="29"/>
      <c r="J5309" s="29"/>
      <c r="K5309" s="29"/>
    </row>
    <row r="5310" spans="6:11" x14ac:dyDescent="0.3">
      <c r="F5310" s="29"/>
      <c r="G5310" s="29"/>
      <c r="H5310" s="29"/>
      <c r="I5310" s="29"/>
      <c r="J5310" s="29"/>
      <c r="K5310" s="29"/>
    </row>
    <row r="5311" spans="6:11" x14ac:dyDescent="0.3">
      <c r="F5311" s="29"/>
      <c r="G5311" s="29"/>
      <c r="H5311" s="29"/>
      <c r="I5311" s="29"/>
      <c r="J5311" s="29"/>
      <c r="K5311" s="29"/>
    </row>
    <row r="5312" spans="6:11" x14ac:dyDescent="0.3">
      <c r="F5312" s="29"/>
      <c r="G5312" s="29"/>
      <c r="H5312" s="29"/>
      <c r="I5312" s="29"/>
      <c r="J5312" s="29"/>
      <c r="K5312" s="29"/>
    </row>
    <row r="5313" spans="6:11" x14ac:dyDescent="0.3">
      <c r="F5313" s="29"/>
      <c r="G5313" s="29"/>
      <c r="H5313" s="29"/>
      <c r="I5313" s="29"/>
      <c r="J5313" s="29"/>
      <c r="K5313" s="29"/>
    </row>
    <row r="5314" spans="6:11" x14ac:dyDescent="0.3">
      <c r="F5314" s="29"/>
      <c r="G5314" s="29"/>
      <c r="H5314" s="29"/>
      <c r="I5314" s="29"/>
      <c r="J5314" s="29"/>
      <c r="K5314" s="29"/>
    </row>
    <row r="5315" spans="6:11" x14ac:dyDescent="0.3">
      <c r="F5315" s="29"/>
      <c r="G5315" s="29"/>
      <c r="H5315" s="29"/>
      <c r="I5315" s="29"/>
      <c r="J5315" s="29"/>
      <c r="K5315" s="29"/>
    </row>
    <row r="5316" spans="6:11" x14ac:dyDescent="0.3">
      <c r="F5316" s="29"/>
      <c r="G5316" s="29"/>
      <c r="H5316" s="29"/>
      <c r="I5316" s="29"/>
      <c r="J5316" s="29"/>
      <c r="K5316" s="29"/>
    </row>
    <row r="5317" spans="6:11" x14ac:dyDescent="0.3">
      <c r="F5317" s="29"/>
      <c r="G5317" s="29"/>
      <c r="H5317" s="29"/>
      <c r="I5317" s="29"/>
      <c r="J5317" s="29"/>
      <c r="K5317" s="29"/>
    </row>
    <row r="5318" spans="6:11" x14ac:dyDescent="0.3">
      <c r="F5318" s="29"/>
      <c r="G5318" s="29"/>
      <c r="H5318" s="29"/>
      <c r="I5318" s="29"/>
      <c r="J5318" s="29"/>
      <c r="K5318" s="29"/>
    </row>
    <row r="5319" spans="6:11" x14ac:dyDescent="0.3">
      <c r="F5319" s="29"/>
      <c r="G5319" s="29"/>
      <c r="H5319" s="29"/>
      <c r="I5319" s="29"/>
      <c r="J5319" s="29"/>
      <c r="K5319" s="29"/>
    </row>
    <row r="5320" spans="6:11" x14ac:dyDescent="0.3">
      <c r="F5320" s="29"/>
      <c r="G5320" s="29"/>
      <c r="H5320" s="29"/>
      <c r="I5320" s="29"/>
      <c r="J5320" s="29"/>
      <c r="K5320" s="29"/>
    </row>
    <row r="5321" spans="6:11" x14ac:dyDescent="0.3">
      <c r="F5321" s="29"/>
      <c r="G5321" s="29"/>
      <c r="H5321" s="29"/>
      <c r="I5321" s="29"/>
      <c r="J5321" s="29"/>
      <c r="K5321" s="29"/>
    </row>
    <row r="5322" spans="6:11" x14ac:dyDescent="0.3">
      <c r="F5322" s="29"/>
      <c r="G5322" s="29"/>
      <c r="H5322" s="29"/>
      <c r="I5322" s="29"/>
      <c r="J5322" s="29"/>
      <c r="K5322" s="29"/>
    </row>
    <row r="5323" spans="6:11" x14ac:dyDescent="0.3">
      <c r="F5323" s="29"/>
      <c r="G5323" s="29"/>
      <c r="H5323" s="29"/>
      <c r="I5323" s="29"/>
      <c r="J5323" s="29"/>
      <c r="K5323" s="29"/>
    </row>
    <row r="5324" spans="6:11" x14ac:dyDescent="0.3">
      <c r="F5324" s="29"/>
      <c r="G5324" s="29"/>
      <c r="H5324" s="29"/>
      <c r="I5324" s="29"/>
      <c r="J5324" s="29"/>
      <c r="K5324" s="29"/>
    </row>
    <row r="5325" spans="6:11" x14ac:dyDescent="0.3">
      <c r="F5325" s="29"/>
      <c r="G5325" s="29"/>
      <c r="H5325" s="29"/>
      <c r="I5325" s="29"/>
      <c r="J5325" s="29"/>
      <c r="K5325" s="29"/>
    </row>
    <row r="5326" spans="6:11" x14ac:dyDescent="0.3">
      <c r="F5326" s="29"/>
      <c r="G5326" s="29"/>
      <c r="H5326" s="29"/>
      <c r="I5326" s="29"/>
      <c r="J5326" s="29"/>
      <c r="K5326" s="29"/>
    </row>
    <row r="5327" spans="6:11" x14ac:dyDescent="0.3">
      <c r="F5327" s="29"/>
      <c r="G5327" s="29"/>
      <c r="H5327" s="29"/>
      <c r="I5327" s="29"/>
      <c r="J5327" s="29"/>
      <c r="K5327" s="29"/>
    </row>
    <row r="5328" spans="6:11" x14ac:dyDescent="0.3">
      <c r="F5328" s="29"/>
      <c r="G5328" s="29"/>
      <c r="H5328" s="29"/>
      <c r="I5328" s="29"/>
      <c r="J5328" s="29"/>
      <c r="K5328" s="29"/>
    </row>
    <row r="5329" spans="6:11" x14ac:dyDescent="0.3">
      <c r="F5329" s="29"/>
      <c r="G5329" s="29"/>
      <c r="H5329" s="29"/>
      <c r="I5329" s="29"/>
      <c r="J5329" s="29"/>
      <c r="K5329" s="29"/>
    </row>
    <row r="5330" spans="6:11" x14ac:dyDescent="0.3">
      <c r="F5330" s="29"/>
      <c r="G5330" s="29"/>
      <c r="H5330" s="29"/>
      <c r="I5330" s="29"/>
      <c r="J5330" s="29"/>
      <c r="K5330" s="29"/>
    </row>
    <row r="5331" spans="6:11" x14ac:dyDescent="0.3">
      <c r="F5331" s="29"/>
      <c r="G5331" s="29"/>
      <c r="H5331" s="29"/>
      <c r="I5331" s="29"/>
      <c r="J5331" s="29"/>
      <c r="K5331" s="29"/>
    </row>
    <row r="5332" spans="6:11" x14ac:dyDescent="0.3">
      <c r="F5332" s="29"/>
      <c r="G5332" s="29"/>
      <c r="H5332" s="29"/>
      <c r="I5332" s="29"/>
      <c r="J5332" s="29"/>
      <c r="K5332" s="29"/>
    </row>
    <row r="5333" spans="6:11" x14ac:dyDescent="0.3">
      <c r="F5333" s="29"/>
      <c r="G5333" s="29"/>
      <c r="H5333" s="29"/>
      <c r="I5333" s="29"/>
      <c r="J5333" s="29"/>
      <c r="K5333" s="29"/>
    </row>
    <row r="5334" spans="6:11" x14ac:dyDescent="0.3">
      <c r="F5334" s="29"/>
      <c r="G5334" s="29"/>
      <c r="H5334" s="29"/>
      <c r="I5334" s="29"/>
      <c r="J5334" s="29"/>
      <c r="K5334" s="29"/>
    </row>
    <row r="5335" spans="6:11" x14ac:dyDescent="0.3">
      <c r="F5335" s="29"/>
      <c r="G5335" s="29"/>
      <c r="H5335" s="29"/>
      <c r="I5335" s="29"/>
      <c r="J5335" s="29"/>
      <c r="K5335" s="29"/>
    </row>
    <row r="5336" spans="6:11" x14ac:dyDescent="0.3">
      <c r="F5336" s="29"/>
      <c r="G5336" s="29"/>
      <c r="H5336" s="29"/>
      <c r="I5336" s="29"/>
      <c r="J5336" s="29"/>
      <c r="K5336" s="29"/>
    </row>
    <row r="5337" spans="6:11" x14ac:dyDescent="0.3">
      <c r="F5337" s="29"/>
      <c r="G5337" s="29"/>
      <c r="H5337" s="29"/>
      <c r="I5337" s="29"/>
      <c r="J5337" s="29"/>
      <c r="K5337" s="29"/>
    </row>
    <row r="5338" spans="6:11" x14ac:dyDescent="0.3">
      <c r="F5338" s="29"/>
      <c r="G5338" s="29"/>
      <c r="H5338" s="29"/>
      <c r="I5338" s="29"/>
      <c r="J5338" s="29"/>
      <c r="K5338" s="29"/>
    </row>
    <row r="5339" spans="6:11" x14ac:dyDescent="0.3">
      <c r="F5339" s="29"/>
      <c r="G5339" s="29"/>
      <c r="H5339" s="29"/>
      <c r="I5339" s="29"/>
      <c r="J5339" s="29"/>
      <c r="K5339" s="29"/>
    </row>
    <row r="5340" spans="6:11" x14ac:dyDescent="0.3">
      <c r="F5340" s="29"/>
      <c r="G5340" s="29"/>
      <c r="H5340" s="29"/>
      <c r="I5340" s="29"/>
      <c r="J5340" s="29"/>
      <c r="K5340" s="29"/>
    </row>
    <row r="5341" spans="6:11" x14ac:dyDescent="0.3">
      <c r="F5341" s="29"/>
      <c r="G5341" s="29"/>
      <c r="H5341" s="29"/>
      <c r="I5341" s="29"/>
      <c r="J5341" s="29"/>
      <c r="K5341" s="29"/>
    </row>
    <row r="5342" spans="6:11" x14ac:dyDescent="0.3">
      <c r="F5342" s="29"/>
      <c r="G5342" s="29"/>
      <c r="H5342" s="29"/>
      <c r="I5342" s="29"/>
      <c r="J5342" s="29"/>
      <c r="K5342" s="29"/>
    </row>
    <row r="5343" spans="6:11" x14ac:dyDescent="0.3">
      <c r="F5343" s="29"/>
      <c r="G5343" s="29"/>
      <c r="H5343" s="29"/>
      <c r="I5343" s="29"/>
      <c r="J5343" s="29"/>
      <c r="K5343" s="29"/>
    </row>
    <row r="5344" spans="6:11" x14ac:dyDescent="0.3">
      <c r="F5344" s="29"/>
      <c r="G5344" s="29"/>
      <c r="H5344" s="29"/>
      <c r="I5344" s="29"/>
      <c r="J5344" s="29"/>
      <c r="K5344" s="29"/>
    </row>
    <row r="5345" spans="6:11" x14ac:dyDescent="0.3">
      <c r="F5345" s="29"/>
      <c r="G5345" s="29"/>
      <c r="H5345" s="29"/>
      <c r="I5345" s="29"/>
      <c r="J5345" s="29"/>
      <c r="K5345" s="29"/>
    </row>
    <row r="5346" spans="6:11" x14ac:dyDescent="0.3">
      <c r="F5346" s="29"/>
      <c r="G5346" s="29"/>
      <c r="H5346" s="29"/>
      <c r="I5346" s="29"/>
      <c r="J5346" s="29"/>
      <c r="K5346" s="29"/>
    </row>
    <row r="5347" spans="6:11" x14ac:dyDescent="0.3">
      <c r="F5347" s="29"/>
      <c r="G5347" s="29"/>
      <c r="H5347" s="29"/>
      <c r="I5347" s="29"/>
      <c r="J5347" s="29"/>
      <c r="K5347" s="29"/>
    </row>
    <row r="5348" spans="6:11" x14ac:dyDescent="0.3">
      <c r="F5348" s="29"/>
      <c r="G5348" s="29"/>
      <c r="H5348" s="29"/>
      <c r="I5348" s="29"/>
      <c r="J5348" s="29"/>
      <c r="K5348" s="29"/>
    </row>
    <row r="5349" spans="6:11" x14ac:dyDescent="0.3">
      <c r="F5349" s="29"/>
      <c r="G5349" s="29"/>
      <c r="H5349" s="29"/>
      <c r="I5349" s="29"/>
      <c r="J5349" s="29"/>
      <c r="K5349" s="29"/>
    </row>
    <row r="5350" spans="6:11" x14ac:dyDescent="0.3">
      <c r="F5350" s="29"/>
      <c r="G5350" s="29"/>
      <c r="H5350" s="29"/>
      <c r="I5350" s="29"/>
      <c r="J5350" s="29"/>
      <c r="K5350" s="29"/>
    </row>
    <row r="5351" spans="6:11" x14ac:dyDescent="0.3">
      <c r="F5351" s="29"/>
      <c r="G5351" s="29"/>
      <c r="H5351" s="29"/>
      <c r="I5351" s="29"/>
      <c r="J5351" s="29"/>
      <c r="K5351" s="29"/>
    </row>
    <row r="5352" spans="6:11" x14ac:dyDescent="0.3">
      <c r="F5352" s="29"/>
      <c r="G5352" s="29"/>
      <c r="H5352" s="29"/>
      <c r="I5352" s="29"/>
      <c r="J5352" s="29"/>
      <c r="K5352" s="29"/>
    </row>
    <row r="5353" spans="6:11" x14ac:dyDescent="0.3">
      <c r="F5353" s="29"/>
      <c r="G5353" s="29"/>
      <c r="H5353" s="29"/>
      <c r="I5353" s="29"/>
      <c r="J5353" s="29"/>
      <c r="K5353" s="29"/>
    </row>
    <row r="5354" spans="6:11" x14ac:dyDescent="0.3">
      <c r="F5354" s="29"/>
      <c r="G5354" s="29"/>
      <c r="H5354" s="29"/>
      <c r="I5354" s="29"/>
      <c r="J5354" s="29"/>
      <c r="K5354" s="29"/>
    </row>
    <row r="5355" spans="6:11" x14ac:dyDescent="0.3">
      <c r="F5355" s="29"/>
      <c r="G5355" s="29"/>
      <c r="H5355" s="29"/>
      <c r="I5355" s="29"/>
      <c r="J5355" s="29"/>
      <c r="K5355" s="29"/>
    </row>
    <row r="5356" spans="6:11" x14ac:dyDescent="0.3">
      <c r="F5356" s="29"/>
      <c r="G5356" s="29"/>
      <c r="H5356" s="29"/>
      <c r="I5356" s="29"/>
      <c r="J5356" s="29"/>
      <c r="K5356" s="29"/>
    </row>
    <row r="5357" spans="6:11" x14ac:dyDescent="0.3">
      <c r="F5357" s="29"/>
      <c r="G5357" s="29"/>
      <c r="H5357" s="29"/>
      <c r="I5357" s="29"/>
      <c r="J5357" s="29"/>
      <c r="K5357" s="29"/>
    </row>
    <row r="5358" spans="6:11" x14ac:dyDescent="0.3">
      <c r="F5358" s="29"/>
      <c r="G5358" s="29"/>
      <c r="H5358" s="29"/>
      <c r="I5358" s="29"/>
      <c r="J5358" s="29"/>
      <c r="K5358" s="29"/>
    </row>
    <row r="5359" spans="6:11" x14ac:dyDescent="0.3">
      <c r="F5359" s="29"/>
      <c r="G5359" s="29"/>
      <c r="H5359" s="29"/>
      <c r="I5359" s="29"/>
      <c r="J5359" s="29"/>
      <c r="K5359" s="29"/>
    </row>
    <row r="5360" spans="6:11" x14ac:dyDescent="0.3">
      <c r="F5360" s="29"/>
      <c r="G5360" s="29"/>
      <c r="H5360" s="29"/>
      <c r="I5360" s="29"/>
      <c r="J5360" s="29"/>
      <c r="K5360" s="29"/>
    </row>
    <row r="5361" spans="6:11" x14ac:dyDescent="0.3">
      <c r="F5361" s="29"/>
      <c r="G5361" s="29"/>
      <c r="H5361" s="29"/>
      <c r="I5361" s="29"/>
      <c r="J5361" s="29"/>
      <c r="K5361" s="29"/>
    </row>
    <row r="5362" spans="6:11" x14ac:dyDescent="0.3">
      <c r="F5362" s="29"/>
      <c r="G5362" s="29"/>
      <c r="H5362" s="29"/>
      <c r="I5362" s="29"/>
      <c r="J5362" s="29"/>
      <c r="K5362" s="29"/>
    </row>
    <row r="5363" spans="6:11" x14ac:dyDescent="0.3">
      <c r="F5363" s="29"/>
      <c r="G5363" s="29"/>
      <c r="H5363" s="29"/>
      <c r="I5363" s="29"/>
      <c r="J5363" s="29"/>
      <c r="K5363" s="29"/>
    </row>
    <row r="5364" spans="6:11" x14ac:dyDescent="0.3">
      <c r="F5364" s="29"/>
      <c r="G5364" s="29"/>
      <c r="H5364" s="29"/>
      <c r="I5364" s="29"/>
      <c r="J5364" s="29"/>
      <c r="K5364" s="29"/>
    </row>
    <row r="5365" spans="6:11" x14ac:dyDescent="0.3">
      <c r="F5365" s="29"/>
      <c r="G5365" s="29"/>
      <c r="H5365" s="29"/>
      <c r="I5365" s="29"/>
      <c r="J5365" s="29"/>
      <c r="K5365" s="29"/>
    </row>
    <row r="5366" spans="6:11" x14ac:dyDescent="0.3">
      <c r="F5366" s="29"/>
      <c r="G5366" s="29"/>
      <c r="H5366" s="29"/>
      <c r="I5366" s="29"/>
      <c r="J5366" s="29"/>
      <c r="K5366" s="29"/>
    </row>
    <row r="5367" spans="6:11" x14ac:dyDescent="0.3">
      <c r="F5367" s="29"/>
      <c r="G5367" s="29"/>
      <c r="H5367" s="29"/>
      <c r="I5367" s="29"/>
      <c r="J5367" s="29"/>
      <c r="K5367" s="29"/>
    </row>
    <row r="5368" spans="6:11" x14ac:dyDescent="0.3">
      <c r="F5368" s="29"/>
      <c r="G5368" s="29"/>
      <c r="H5368" s="29"/>
      <c r="I5368" s="29"/>
      <c r="J5368" s="29"/>
      <c r="K5368" s="29"/>
    </row>
    <row r="5369" spans="6:11" x14ac:dyDescent="0.3">
      <c r="F5369" s="29"/>
      <c r="G5369" s="29"/>
      <c r="H5369" s="29"/>
      <c r="I5369" s="29"/>
      <c r="J5369" s="29"/>
      <c r="K5369" s="29"/>
    </row>
    <row r="5370" spans="6:11" x14ac:dyDescent="0.3">
      <c r="F5370" s="29"/>
      <c r="G5370" s="29"/>
      <c r="H5370" s="29"/>
      <c r="I5370" s="29"/>
      <c r="J5370" s="29"/>
      <c r="K5370" s="29"/>
    </row>
    <row r="5371" spans="6:11" x14ac:dyDescent="0.3">
      <c r="F5371" s="29"/>
      <c r="G5371" s="29"/>
      <c r="H5371" s="29"/>
      <c r="I5371" s="29"/>
      <c r="J5371" s="29"/>
      <c r="K5371" s="29"/>
    </row>
    <row r="5372" spans="6:11" x14ac:dyDescent="0.3">
      <c r="F5372" s="29"/>
      <c r="G5372" s="29"/>
      <c r="H5372" s="29"/>
      <c r="I5372" s="29"/>
      <c r="J5372" s="29"/>
      <c r="K5372" s="29"/>
    </row>
    <row r="5373" spans="6:11" x14ac:dyDescent="0.3">
      <c r="F5373" s="29"/>
      <c r="G5373" s="29"/>
      <c r="H5373" s="29"/>
      <c r="I5373" s="29"/>
      <c r="J5373" s="29"/>
      <c r="K5373" s="29"/>
    </row>
    <row r="5374" spans="6:11" x14ac:dyDescent="0.3">
      <c r="F5374" s="29"/>
      <c r="G5374" s="29"/>
      <c r="H5374" s="29"/>
      <c r="I5374" s="29"/>
      <c r="J5374" s="29"/>
      <c r="K5374" s="29"/>
    </row>
    <row r="5375" spans="6:11" x14ac:dyDescent="0.3">
      <c r="F5375" s="29"/>
      <c r="G5375" s="29"/>
      <c r="H5375" s="29"/>
      <c r="I5375" s="29"/>
      <c r="J5375" s="29"/>
      <c r="K5375" s="29"/>
    </row>
    <row r="5376" spans="6:11" x14ac:dyDescent="0.3">
      <c r="F5376" s="29"/>
      <c r="G5376" s="29"/>
      <c r="H5376" s="29"/>
      <c r="I5376" s="29"/>
      <c r="J5376" s="29"/>
      <c r="K5376" s="29"/>
    </row>
    <row r="5377" spans="6:11" x14ac:dyDescent="0.3">
      <c r="F5377" s="29"/>
      <c r="G5377" s="29"/>
      <c r="H5377" s="29"/>
      <c r="I5377" s="29"/>
      <c r="J5377" s="29"/>
      <c r="K5377" s="29"/>
    </row>
    <row r="5378" spans="6:11" x14ac:dyDescent="0.3">
      <c r="F5378" s="29"/>
      <c r="G5378" s="29"/>
      <c r="H5378" s="29"/>
      <c r="I5378" s="29"/>
      <c r="J5378" s="29"/>
      <c r="K5378" s="29"/>
    </row>
    <row r="5379" spans="6:11" x14ac:dyDescent="0.3">
      <c r="F5379" s="29"/>
      <c r="G5379" s="29"/>
      <c r="H5379" s="29"/>
      <c r="I5379" s="29"/>
      <c r="J5379" s="29"/>
      <c r="K5379" s="29"/>
    </row>
    <row r="5380" spans="6:11" x14ac:dyDescent="0.3">
      <c r="F5380" s="29"/>
      <c r="G5380" s="29"/>
      <c r="H5380" s="29"/>
      <c r="I5380" s="29"/>
      <c r="J5380" s="29"/>
      <c r="K5380" s="29"/>
    </row>
    <row r="5381" spans="6:11" x14ac:dyDescent="0.3">
      <c r="F5381" s="29"/>
      <c r="G5381" s="29"/>
      <c r="H5381" s="29"/>
      <c r="I5381" s="29"/>
      <c r="J5381" s="29"/>
      <c r="K5381" s="29"/>
    </row>
    <row r="5382" spans="6:11" x14ac:dyDescent="0.3">
      <c r="F5382" s="29"/>
      <c r="G5382" s="29"/>
      <c r="H5382" s="29"/>
      <c r="I5382" s="29"/>
      <c r="J5382" s="29"/>
      <c r="K5382" s="29"/>
    </row>
    <row r="5383" spans="6:11" x14ac:dyDescent="0.3">
      <c r="F5383" s="29"/>
      <c r="G5383" s="29"/>
      <c r="H5383" s="29"/>
      <c r="I5383" s="29"/>
      <c r="J5383" s="29"/>
      <c r="K5383" s="29"/>
    </row>
    <row r="5384" spans="6:11" x14ac:dyDescent="0.3">
      <c r="F5384" s="29"/>
      <c r="G5384" s="29"/>
      <c r="H5384" s="29"/>
      <c r="I5384" s="29"/>
      <c r="J5384" s="29"/>
      <c r="K5384" s="29"/>
    </row>
    <row r="5385" spans="6:11" x14ac:dyDescent="0.3">
      <c r="F5385" s="29"/>
      <c r="G5385" s="29"/>
      <c r="H5385" s="29"/>
      <c r="I5385" s="29"/>
      <c r="J5385" s="29"/>
      <c r="K5385" s="29"/>
    </row>
    <row r="5386" spans="6:11" x14ac:dyDescent="0.3">
      <c r="F5386" s="29"/>
      <c r="G5386" s="29"/>
      <c r="H5386" s="29"/>
      <c r="I5386" s="29"/>
      <c r="J5386" s="29"/>
      <c r="K5386" s="29"/>
    </row>
    <row r="5387" spans="6:11" x14ac:dyDescent="0.3">
      <c r="F5387" s="29"/>
      <c r="G5387" s="29"/>
      <c r="H5387" s="29"/>
      <c r="I5387" s="29"/>
      <c r="J5387" s="29"/>
      <c r="K5387" s="29"/>
    </row>
    <row r="5388" spans="6:11" x14ac:dyDescent="0.3">
      <c r="F5388" s="29"/>
      <c r="G5388" s="29"/>
      <c r="H5388" s="29"/>
      <c r="I5388" s="29"/>
      <c r="J5388" s="29"/>
      <c r="K5388" s="29"/>
    </row>
    <row r="5389" spans="6:11" x14ac:dyDescent="0.3">
      <c r="F5389" s="29"/>
      <c r="G5389" s="29"/>
      <c r="H5389" s="29"/>
      <c r="I5389" s="29"/>
      <c r="J5389" s="29"/>
      <c r="K5389" s="29"/>
    </row>
    <row r="5390" spans="6:11" x14ac:dyDescent="0.3">
      <c r="F5390" s="29"/>
      <c r="G5390" s="29"/>
      <c r="H5390" s="29"/>
      <c r="I5390" s="29"/>
      <c r="J5390" s="29"/>
      <c r="K5390" s="29"/>
    </row>
    <row r="5391" spans="6:11" x14ac:dyDescent="0.3">
      <c r="F5391" s="29"/>
      <c r="G5391" s="29"/>
      <c r="H5391" s="29"/>
      <c r="I5391" s="29"/>
      <c r="J5391" s="29"/>
      <c r="K5391" s="29"/>
    </row>
    <row r="5392" spans="6:11" x14ac:dyDescent="0.3">
      <c r="F5392" s="29"/>
      <c r="G5392" s="29"/>
      <c r="H5392" s="29"/>
      <c r="I5392" s="29"/>
      <c r="J5392" s="29"/>
      <c r="K5392" s="29"/>
    </row>
    <row r="5393" spans="6:11" x14ac:dyDescent="0.3">
      <c r="F5393" s="29"/>
      <c r="G5393" s="29"/>
      <c r="H5393" s="29"/>
      <c r="I5393" s="29"/>
      <c r="J5393" s="29"/>
      <c r="K5393" s="29"/>
    </row>
    <row r="5394" spans="6:11" x14ac:dyDescent="0.3">
      <c r="F5394" s="29"/>
      <c r="G5394" s="29"/>
      <c r="H5394" s="29"/>
      <c r="I5394" s="29"/>
      <c r="J5394" s="29"/>
      <c r="K5394" s="29"/>
    </row>
    <row r="5395" spans="6:11" x14ac:dyDescent="0.3">
      <c r="F5395" s="29"/>
      <c r="G5395" s="29"/>
      <c r="H5395" s="29"/>
      <c r="I5395" s="29"/>
      <c r="J5395" s="29"/>
      <c r="K5395" s="29"/>
    </row>
    <row r="5396" spans="6:11" x14ac:dyDescent="0.3">
      <c r="F5396" s="29"/>
      <c r="G5396" s="29"/>
      <c r="H5396" s="29"/>
      <c r="I5396" s="29"/>
      <c r="J5396" s="29"/>
      <c r="K5396" s="29"/>
    </row>
    <row r="5397" spans="6:11" x14ac:dyDescent="0.3">
      <c r="F5397" s="29"/>
      <c r="G5397" s="29"/>
      <c r="H5397" s="29"/>
      <c r="I5397" s="29"/>
      <c r="J5397" s="29"/>
      <c r="K5397" s="29"/>
    </row>
    <row r="5398" spans="6:11" x14ac:dyDescent="0.3">
      <c r="F5398" s="29"/>
      <c r="G5398" s="29"/>
      <c r="H5398" s="29"/>
      <c r="I5398" s="29"/>
      <c r="J5398" s="29"/>
      <c r="K5398" s="29"/>
    </row>
    <row r="5399" spans="6:11" x14ac:dyDescent="0.3">
      <c r="F5399" s="29"/>
      <c r="G5399" s="29"/>
      <c r="H5399" s="29"/>
      <c r="I5399" s="29"/>
      <c r="J5399" s="29"/>
      <c r="K5399" s="29"/>
    </row>
    <row r="5400" spans="6:11" x14ac:dyDescent="0.3">
      <c r="F5400" s="29"/>
      <c r="G5400" s="29"/>
      <c r="H5400" s="29"/>
      <c r="I5400" s="29"/>
      <c r="J5400" s="29"/>
      <c r="K5400" s="29"/>
    </row>
    <row r="5401" spans="6:11" x14ac:dyDescent="0.3">
      <c r="F5401" s="29"/>
      <c r="G5401" s="29"/>
      <c r="H5401" s="29"/>
      <c r="I5401" s="29"/>
      <c r="J5401" s="29"/>
      <c r="K5401" s="29"/>
    </row>
    <row r="5402" spans="6:11" x14ac:dyDescent="0.3">
      <c r="F5402" s="29"/>
      <c r="G5402" s="29"/>
      <c r="H5402" s="29"/>
      <c r="I5402" s="29"/>
      <c r="J5402" s="29"/>
      <c r="K5402" s="29"/>
    </row>
    <row r="5403" spans="6:11" x14ac:dyDescent="0.3">
      <c r="F5403" s="29"/>
      <c r="G5403" s="29"/>
      <c r="H5403" s="29"/>
      <c r="I5403" s="29"/>
      <c r="J5403" s="29"/>
      <c r="K5403" s="29"/>
    </row>
    <row r="5404" spans="6:11" x14ac:dyDescent="0.3">
      <c r="F5404" s="29"/>
      <c r="G5404" s="29"/>
      <c r="H5404" s="29"/>
      <c r="I5404" s="29"/>
      <c r="J5404" s="29"/>
      <c r="K5404" s="29"/>
    </row>
    <row r="5405" spans="6:11" x14ac:dyDescent="0.3">
      <c r="F5405" s="29"/>
      <c r="G5405" s="29"/>
      <c r="H5405" s="29"/>
      <c r="I5405" s="29"/>
      <c r="J5405" s="29"/>
      <c r="K5405" s="29"/>
    </row>
    <row r="5406" spans="6:11" x14ac:dyDescent="0.3">
      <c r="F5406" s="29"/>
      <c r="G5406" s="29"/>
      <c r="H5406" s="29"/>
      <c r="I5406" s="29"/>
      <c r="J5406" s="29"/>
      <c r="K5406" s="29"/>
    </row>
    <row r="5407" spans="6:11" x14ac:dyDescent="0.3">
      <c r="F5407" s="29"/>
      <c r="G5407" s="29"/>
      <c r="H5407" s="29"/>
      <c r="I5407" s="29"/>
      <c r="J5407" s="29"/>
      <c r="K5407" s="29"/>
    </row>
    <row r="5408" spans="6:11" x14ac:dyDescent="0.3">
      <c r="F5408" s="29"/>
      <c r="G5408" s="29"/>
      <c r="H5408" s="29"/>
      <c r="I5408" s="29"/>
      <c r="J5408" s="29"/>
      <c r="K5408" s="29"/>
    </row>
    <row r="5409" spans="6:11" x14ac:dyDescent="0.3">
      <c r="F5409" s="29"/>
      <c r="G5409" s="29"/>
      <c r="H5409" s="29"/>
      <c r="I5409" s="29"/>
      <c r="J5409" s="29"/>
      <c r="K5409" s="29"/>
    </row>
    <row r="5410" spans="6:11" x14ac:dyDescent="0.3">
      <c r="F5410" s="29"/>
      <c r="G5410" s="29"/>
      <c r="H5410" s="29"/>
      <c r="I5410" s="29"/>
      <c r="J5410" s="29"/>
      <c r="K5410" s="29"/>
    </row>
    <row r="5411" spans="6:11" x14ac:dyDescent="0.3">
      <c r="F5411" s="29"/>
      <c r="G5411" s="29"/>
      <c r="H5411" s="29"/>
      <c r="I5411" s="29"/>
      <c r="J5411" s="29"/>
      <c r="K5411" s="29"/>
    </row>
    <row r="5412" spans="6:11" x14ac:dyDescent="0.3">
      <c r="F5412" s="29"/>
      <c r="G5412" s="29"/>
      <c r="H5412" s="29"/>
      <c r="I5412" s="29"/>
      <c r="J5412" s="29"/>
      <c r="K5412" s="29"/>
    </row>
    <row r="5413" spans="6:11" x14ac:dyDescent="0.3">
      <c r="F5413" s="29"/>
      <c r="G5413" s="29"/>
      <c r="H5413" s="29"/>
      <c r="I5413" s="29"/>
      <c r="J5413" s="29"/>
      <c r="K5413" s="29"/>
    </row>
    <row r="5414" spans="6:11" x14ac:dyDescent="0.3">
      <c r="F5414" s="29"/>
      <c r="G5414" s="29"/>
      <c r="H5414" s="29"/>
      <c r="I5414" s="29"/>
      <c r="J5414" s="29"/>
      <c r="K5414" s="29"/>
    </row>
    <row r="5415" spans="6:11" x14ac:dyDescent="0.3">
      <c r="F5415" s="29"/>
      <c r="G5415" s="29"/>
      <c r="H5415" s="29"/>
      <c r="I5415" s="29"/>
      <c r="J5415" s="29"/>
      <c r="K5415" s="29"/>
    </row>
    <row r="5416" spans="6:11" x14ac:dyDescent="0.3">
      <c r="F5416" s="29"/>
      <c r="G5416" s="29"/>
      <c r="H5416" s="29"/>
      <c r="I5416" s="29"/>
      <c r="J5416" s="29"/>
      <c r="K5416" s="29"/>
    </row>
    <row r="5417" spans="6:11" x14ac:dyDescent="0.3">
      <c r="F5417" s="29"/>
      <c r="G5417" s="29"/>
      <c r="H5417" s="29"/>
      <c r="I5417" s="29"/>
      <c r="J5417" s="29"/>
      <c r="K5417" s="29"/>
    </row>
    <row r="5418" spans="6:11" x14ac:dyDescent="0.3">
      <c r="F5418" s="29"/>
      <c r="G5418" s="29"/>
      <c r="H5418" s="29"/>
      <c r="I5418" s="29"/>
      <c r="J5418" s="29"/>
      <c r="K5418" s="29"/>
    </row>
    <row r="5419" spans="6:11" x14ac:dyDescent="0.3">
      <c r="F5419" s="29"/>
      <c r="G5419" s="29"/>
      <c r="H5419" s="29"/>
      <c r="I5419" s="29"/>
      <c r="J5419" s="29"/>
      <c r="K5419" s="29"/>
    </row>
    <row r="5420" spans="6:11" x14ac:dyDescent="0.3">
      <c r="F5420" s="29"/>
      <c r="G5420" s="29"/>
      <c r="H5420" s="29"/>
      <c r="I5420" s="29"/>
      <c r="J5420" s="29"/>
      <c r="K5420" s="29"/>
    </row>
    <row r="5421" spans="6:11" x14ac:dyDescent="0.3">
      <c r="F5421" s="29"/>
      <c r="G5421" s="29"/>
      <c r="H5421" s="29"/>
      <c r="I5421" s="29"/>
      <c r="J5421" s="29"/>
      <c r="K5421" s="29"/>
    </row>
    <row r="5422" spans="6:11" x14ac:dyDescent="0.3">
      <c r="F5422" s="29"/>
      <c r="G5422" s="29"/>
      <c r="H5422" s="29"/>
      <c r="I5422" s="29"/>
      <c r="J5422" s="29"/>
      <c r="K5422" s="29"/>
    </row>
    <row r="5423" spans="6:11" x14ac:dyDescent="0.3">
      <c r="F5423" s="29"/>
      <c r="G5423" s="29"/>
      <c r="H5423" s="29"/>
      <c r="I5423" s="29"/>
      <c r="J5423" s="29"/>
      <c r="K5423" s="29"/>
    </row>
    <row r="5424" spans="6:11" x14ac:dyDescent="0.3">
      <c r="F5424" s="29"/>
      <c r="G5424" s="29"/>
      <c r="H5424" s="29"/>
      <c r="I5424" s="29"/>
      <c r="J5424" s="29"/>
      <c r="K5424" s="29"/>
    </row>
    <row r="5425" spans="6:11" x14ac:dyDescent="0.3">
      <c r="F5425" s="29"/>
      <c r="G5425" s="29"/>
      <c r="H5425" s="29"/>
      <c r="I5425" s="29"/>
      <c r="J5425" s="29"/>
      <c r="K5425" s="29"/>
    </row>
    <row r="5426" spans="6:11" x14ac:dyDescent="0.3">
      <c r="F5426" s="29"/>
      <c r="G5426" s="29"/>
      <c r="H5426" s="29"/>
      <c r="I5426" s="29"/>
      <c r="J5426" s="29"/>
      <c r="K5426" s="29"/>
    </row>
    <row r="5427" spans="6:11" x14ac:dyDescent="0.3">
      <c r="F5427" s="29"/>
      <c r="G5427" s="29"/>
      <c r="H5427" s="29"/>
      <c r="I5427" s="29"/>
      <c r="J5427" s="29"/>
      <c r="K5427" s="29"/>
    </row>
    <row r="5428" spans="6:11" x14ac:dyDescent="0.3">
      <c r="F5428" s="29"/>
      <c r="G5428" s="29"/>
      <c r="H5428" s="29"/>
      <c r="I5428" s="29"/>
      <c r="J5428" s="29"/>
      <c r="K5428" s="29"/>
    </row>
    <row r="5429" spans="6:11" x14ac:dyDescent="0.3">
      <c r="F5429" s="29"/>
      <c r="G5429" s="29"/>
      <c r="H5429" s="29"/>
      <c r="I5429" s="29"/>
      <c r="J5429" s="29"/>
      <c r="K5429" s="29"/>
    </row>
    <row r="5430" spans="6:11" x14ac:dyDescent="0.3">
      <c r="F5430" s="29"/>
      <c r="G5430" s="29"/>
      <c r="H5430" s="29"/>
      <c r="I5430" s="29"/>
      <c r="J5430" s="29"/>
      <c r="K5430" s="29"/>
    </row>
    <row r="5431" spans="6:11" x14ac:dyDescent="0.3">
      <c r="F5431" s="29"/>
      <c r="G5431" s="29"/>
      <c r="H5431" s="29"/>
      <c r="I5431" s="29"/>
      <c r="J5431" s="29"/>
      <c r="K5431" s="29"/>
    </row>
    <row r="5432" spans="6:11" x14ac:dyDescent="0.3">
      <c r="F5432" s="29"/>
      <c r="G5432" s="29"/>
      <c r="H5432" s="29"/>
      <c r="I5432" s="29"/>
      <c r="J5432" s="29"/>
      <c r="K5432" s="29"/>
    </row>
    <row r="5433" spans="6:11" x14ac:dyDescent="0.3">
      <c r="F5433" s="29"/>
      <c r="G5433" s="29"/>
      <c r="H5433" s="29"/>
      <c r="I5433" s="29"/>
      <c r="J5433" s="29"/>
      <c r="K5433" s="29"/>
    </row>
    <row r="5434" spans="6:11" x14ac:dyDescent="0.3">
      <c r="F5434" s="29"/>
      <c r="G5434" s="29"/>
      <c r="H5434" s="29"/>
      <c r="I5434" s="29"/>
      <c r="J5434" s="29"/>
      <c r="K5434" s="29"/>
    </row>
    <row r="5435" spans="6:11" x14ac:dyDescent="0.3">
      <c r="F5435" s="29"/>
      <c r="G5435" s="29"/>
      <c r="H5435" s="29"/>
      <c r="I5435" s="29"/>
      <c r="J5435" s="29"/>
      <c r="K5435" s="29"/>
    </row>
    <row r="5436" spans="6:11" x14ac:dyDescent="0.3">
      <c r="F5436" s="29"/>
      <c r="G5436" s="29"/>
      <c r="H5436" s="29"/>
      <c r="I5436" s="29"/>
      <c r="J5436" s="29"/>
      <c r="K5436" s="29"/>
    </row>
    <row r="5437" spans="6:11" x14ac:dyDescent="0.3">
      <c r="F5437" s="29"/>
      <c r="G5437" s="29"/>
      <c r="H5437" s="29"/>
      <c r="I5437" s="29"/>
      <c r="J5437" s="29"/>
      <c r="K5437" s="29"/>
    </row>
    <row r="5438" spans="6:11" x14ac:dyDescent="0.3">
      <c r="F5438" s="29"/>
      <c r="G5438" s="29"/>
      <c r="H5438" s="29"/>
      <c r="I5438" s="29"/>
      <c r="J5438" s="29"/>
      <c r="K5438" s="29"/>
    </row>
    <row r="5439" spans="6:11" x14ac:dyDescent="0.3">
      <c r="F5439" s="29"/>
      <c r="G5439" s="29"/>
      <c r="H5439" s="29"/>
      <c r="I5439" s="29"/>
      <c r="J5439" s="29"/>
      <c r="K5439" s="29"/>
    </row>
    <row r="5440" spans="6:11" x14ac:dyDescent="0.3">
      <c r="F5440" s="29"/>
      <c r="G5440" s="29"/>
      <c r="H5440" s="29"/>
      <c r="I5440" s="29"/>
      <c r="J5440" s="29"/>
      <c r="K5440" s="29"/>
    </row>
    <row r="5441" spans="6:11" x14ac:dyDescent="0.3">
      <c r="F5441" s="29"/>
      <c r="G5441" s="29"/>
      <c r="H5441" s="29"/>
      <c r="I5441" s="29"/>
      <c r="J5441" s="29"/>
      <c r="K5441" s="29"/>
    </row>
    <row r="5442" spans="6:11" x14ac:dyDescent="0.3">
      <c r="F5442" s="29"/>
      <c r="G5442" s="29"/>
      <c r="H5442" s="29"/>
      <c r="I5442" s="29"/>
      <c r="J5442" s="29"/>
      <c r="K5442" s="29"/>
    </row>
    <row r="5443" spans="6:11" x14ac:dyDescent="0.3">
      <c r="F5443" s="29"/>
      <c r="G5443" s="29"/>
      <c r="H5443" s="29"/>
      <c r="I5443" s="29"/>
      <c r="J5443" s="29"/>
      <c r="K5443" s="29"/>
    </row>
    <row r="5444" spans="6:11" x14ac:dyDescent="0.3">
      <c r="F5444" s="29"/>
      <c r="G5444" s="29"/>
      <c r="H5444" s="29"/>
      <c r="I5444" s="29"/>
      <c r="J5444" s="29"/>
      <c r="K5444" s="29"/>
    </row>
    <row r="5445" spans="6:11" x14ac:dyDescent="0.3">
      <c r="F5445" s="29"/>
      <c r="G5445" s="29"/>
      <c r="H5445" s="29"/>
      <c r="I5445" s="29"/>
      <c r="J5445" s="29"/>
      <c r="K5445" s="29"/>
    </row>
    <row r="5446" spans="6:11" x14ac:dyDescent="0.3">
      <c r="F5446" s="29"/>
      <c r="G5446" s="29"/>
      <c r="H5446" s="29"/>
      <c r="I5446" s="29"/>
      <c r="J5446" s="29"/>
      <c r="K5446" s="29"/>
    </row>
    <row r="5447" spans="6:11" x14ac:dyDescent="0.3">
      <c r="F5447" s="29"/>
      <c r="G5447" s="29"/>
      <c r="H5447" s="29"/>
      <c r="I5447" s="29"/>
      <c r="J5447" s="29"/>
      <c r="K5447" s="29"/>
    </row>
    <row r="5448" spans="6:11" x14ac:dyDescent="0.3">
      <c r="F5448" s="29"/>
      <c r="G5448" s="29"/>
      <c r="H5448" s="29"/>
      <c r="I5448" s="29"/>
      <c r="J5448" s="29"/>
      <c r="K5448" s="29"/>
    </row>
    <row r="5449" spans="6:11" x14ac:dyDescent="0.3">
      <c r="F5449" s="29"/>
      <c r="G5449" s="29"/>
      <c r="H5449" s="29"/>
      <c r="I5449" s="29"/>
      <c r="J5449" s="29"/>
      <c r="K5449" s="29"/>
    </row>
    <row r="5450" spans="6:11" x14ac:dyDescent="0.3">
      <c r="F5450" s="29"/>
      <c r="G5450" s="29"/>
      <c r="H5450" s="29"/>
      <c r="I5450" s="29"/>
      <c r="J5450" s="29"/>
      <c r="K5450" s="29"/>
    </row>
    <row r="5451" spans="6:11" x14ac:dyDescent="0.3">
      <c r="F5451" s="29"/>
      <c r="G5451" s="29"/>
      <c r="H5451" s="29"/>
      <c r="I5451" s="29"/>
      <c r="J5451" s="29"/>
      <c r="K5451" s="29"/>
    </row>
    <row r="5452" spans="6:11" x14ac:dyDescent="0.3">
      <c r="F5452" s="29"/>
      <c r="G5452" s="29"/>
      <c r="H5452" s="29"/>
      <c r="I5452" s="29"/>
      <c r="J5452" s="29"/>
      <c r="K5452" s="29"/>
    </row>
    <row r="5453" spans="6:11" x14ac:dyDescent="0.3">
      <c r="F5453" s="29"/>
      <c r="G5453" s="29"/>
      <c r="H5453" s="29"/>
      <c r="I5453" s="29"/>
      <c r="J5453" s="29"/>
      <c r="K5453" s="29"/>
    </row>
    <row r="5454" spans="6:11" x14ac:dyDescent="0.3">
      <c r="F5454" s="29"/>
      <c r="G5454" s="29"/>
      <c r="H5454" s="29"/>
      <c r="I5454" s="29"/>
      <c r="J5454" s="29"/>
      <c r="K5454" s="29"/>
    </row>
    <row r="5455" spans="6:11" x14ac:dyDescent="0.3">
      <c r="F5455" s="29"/>
      <c r="G5455" s="29"/>
      <c r="H5455" s="29"/>
      <c r="I5455" s="29"/>
      <c r="J5455" s="29"/>
      <c r="K5455" s="29"/>
    </row>
    <row r="5456" spans="6:11" x14ac:dyDescent="0.3">
      <c r="F5456" s="29"/>
      <c r="G5456" s="29"/>
      <c r="H5456" s="29"/>
      <c r="I5456" s="29"/>
      <c r="J5456" s="29"/>
      <c r="K5456" s="29"/>
    </row>
    <row r="5457" spans="6:11" x14ac:dyDescent="0.3">
      <c r="F5457" s="29"/>
      <c r="G5457" s="29"/>
      <c r="H5457" s="29"/>
      <c r="I5457" s="29"/>
      <c r="J5457" s="29"/>
      <c r="K5457" s="29"/>
    </row>
    <row r="5458" spans="6:11" x14ac:dyDescent="0.3">
      <c r="F5458" s="29"/>
      <c r="G5458" s="29"/>
      <c r="H5458" s="29"/>
      <c r="I5458" s="29"/>
      <c r="J5458" s="29"/>
      <c r="K5458" s="29"/>
    </row>
    <row r="5459" spans="6:11" x14ac:dyDescent="0.3">
      <c r="F5459" s="29"/>
      <c r="G5459" s="29"/>
      <c r="H5459" s="29"/>
      <c r="I5459" s="29"/>
      <c r="J5459" s="29"/>
      <c r="K5459" s="29"/>
    </row>
    <row r="5460" spans="6:11" x14ac:dyDescent="0.3">
      <c r="F5460" s="29"/>
      <c r="G5460" s="29"/>
      <c r="H5460" s="29"/>
      <c r="I5460" s="29"/>
      <c r="J5460" s="29"/>
      <c r="K5460" s="29"/>
    </row>
    <row r="5461" spans="6:11" x14ac:dyDescent="0.3">
      <c r="F5461" s="29"/>
      <c r="G5461" s="29"/>
      <c r="H5461" s="29"/>
      <c r="I5461" s="29"/>
      <c r="J5461" s="29"/>
      <c r="K5461" s="29"/>
    </row>
    <row r="5462" spans="6:11" x14ac:dyDescent="0.3">
      <c r="F5462" s="29"/>
      <c r="G5462" s="29"/>
      <c r="H5462" s="29"/>
      <c r="I5462" s="29"/>
      <c r="J5462" s="29"/>
      <c r="K5462" s="29"/>
    </row>
    <row r="5463" spans="6:11" x14ac:dyDescent="0.3">
      <c r="F5463" s="29"/>
      <c r="G5463" s="29"/>
      <c r="H5463" s="29"/>
      <c r="I5463" s="29"/>
      <c r="J5463" s="29"/>
      <c r="K5463" s="29"/>
    </row>
    <row r="5464" spans="6:11" x14ac:dyDescent="0.3">
      <c r="F5464" s="29"/>
      <c r="G5464" s="29"/>
      <c r="H5464" s="29"/>
      <c r="I5464" s="29"/>
      <c r="J5464" s="29"/>
      <c r="K5464" s="29"/>
    </row>
    <row r="5465" spans="6:11" x14ac:dyDescent="0.3">
      <c r="F5465" s="29"/>
      <c r="G5465" s="29"/>
      <c r="H5465" s="29"/>
      <c r="I5465" s="29"/>
      <c r="J5465" s="29"/>
      <c r="K5465" s="29"/>
    </row>
    <row r="5466" spans="6:11" x14ac:dyDescent="0.3">
      <c r="F5466" s="29"/>
      <c r="G5466" s="29"/>
      <c r="H5466" s="29"/>
      <c r="I5466" s="29"/>
      <c r="J5466" s="29"/>
      <c r="K5466" s="29"/>
    </row>
    <row r="5467" spans="6:11" x14ac:dyDescent="0.3">
      <c r="F5467" s="29"/>
      <c r="G5467" s="29"/>
      <c r="H5467" s="29"/>
      <c r="I5467" s="29"/>
      <c r="J5467" s="29"/>
      <c r="K5467" s="29"/>
    </row>
    <row r="5468" spans="6:11" x14ac:dyDescent="0.3">
      <c r="F5468" s="29"/>
      <c r="G5468" s="29"/>
      <c r="H5468" s="29"/>
      <c r="I5468" s="29"/>
      <c r="J5468" s="29"/>
      <c r="K5468" s="29"/>
    </row>
    <row r="5469" spans="6:11" x14ac:dyDescent="0.3">
      <c r="F5469" s="29"/>
      <c r="G5469" s="29"/>
      <c r="H5469" s="29"/>
      <c r="I5469" s="29"/>
      <c r="J5469" s="29"/>
      <c r="K5469" s="29"/>
    </row>
    <row r="5470" spans="6:11" x14ac:dyDescent="0.3">
      <c r="F5470" s="29"/>
      <c r="G5470" s="29"/>
      <c r="H5470" s="29"/>
      <c r="I5470" s="29"/>
      <c r="J5470" s="29"/>
      <c r="K5470" s="29"/>
    </row>
    <row r="5471" spans="6:11" x14ac:dyDescent="0.3">
      <c r="F5471" s="29"/>
      <c r="G5471" s="29"/>
      <c r="H5471" s="29"/>
      <c r="I5471" s="29"/>
      <c r="J5471" s="29"/>
      <c r="K5471" s="29"/>
    </row>
    <row r="5472" spans="6:11" x14ac:dyDescent="0.3">
      <c r="F5472" s="29"/>
      <c r="G5472" s="29"/>
      <c r="H5472" s="29"/>
      <c r="I5472" s="29"/>
      <c r="J5472" s="29"/>
      <c r="K5472" s="29"/>
    </row>
    <row r="5473" spans="6:11" x14ac:dyDescent="0.3">
      <c r="F5473" s="29"/>
      <c r="G5473" s="29"/>
      <c r="H5473" s="29"/>
      <c r="I5473" s="29"/>
      <c r="J5473" s="29"/>
      <c r="K5473" s="29"/>
    </row>
    <row r="5474" spans="6:11" x14ac:dyDescent="0.3">
      <c r="F5474" s="29"/>
      <c r="G5474" s="29"/>
      <c r="H5474" s="29"/>
      <c r="I5474" s="29"/>
      <c r="J5474" s="29"/>
      <c r="K5474" s="29"/>
    </row>
    <row r="5475" spans="6:11" x14ac:dyDescent="0.3">
      <c r="F5475" s="29"/>
      <c r="G5475" s="29"/>
      <c r="H5475" s="29"/>
      <c r="I5475" s="29"/>
      <c r="J5475" s="29"/>
      <c r="K5475" s="29"/>
    </row>
    <row r="5476" spans="6:11" x14ac:dyDescent="0.3">
      <c r="F5476" s="29"/>
      <c r="G5476" s="29"/>
      <c r="H5476" s="29"/>
      <c r="I5476" s="29"/>
      <c r="J5476" s="29"/>
      <c r="K5476" s="29"/>
    </row>
    <row r="5477" spans="6:11" x14ac:dyDescent="0.3">
      <c r="F5477" s="29"/>
      <c r="G5477" s="29"/>
      <c r="H5477" s="29"/>
      <c r="I5477" s="29"/>
      <c r="J5477" s="29"/>
      <c r="K5477" s="29"/>
    </row>
    <row r="5478" spans="6:11" x14ac:dyDescent="0.3">
      <c r="F5478" s="29"/>
      <c r="G5478" s="29"/>
      <c r="H5478" s="29"/>
      <c r="I5478" s="29"/>
      <c r="J5478" s="29"/>
      <c r="K5478" s="29"/>
    </row>
    <row r="5479" spans="6:11" x14ac:dyDescent="0.3">
      <c r="F5479" s="29"/>
      <c r="G5479" s="29"/>
      <c r="H5479" s="29"/>
      <c r="I5479" s="29"/>
      <c r="J5479" s="29"/>
      <c r="K5479" s="29"/>
    </row>
    <row r="5480" spans="6:11" x14ac:dyDescent="0.3">
      <c r="F5480" s="29"/>
      <c r="G5480" s="29"/>
      <c r="H5480" s="29"/>
      <c r="I5480" s="29"/>
      <c r="J5480" s="29"/>
      <c r="K5480" s="29"/>
    </row>
    <row r="5481" spans="6:11" x14ac:dyDescent="0.3">
      <c r="F5481" s="29"/>
      <c r="G5481" s="29"/>
      <c r="H5481" s="29"/>
      <c r="I5481" s="29"/>
      <c r="J5481" s="29"/>
      <c r="K5481" s="29"/>
    </row>
    <row r="5482" spans="6:11" x14ac:dyDescent="0.3">
      <c r="F5482" s="29"/>
      <c r="G5482" s="29"/>
      <c r="H5482" s="29"/>
      <c r="I5482" s="29"/>
      <c r="J5482" s="29"/>
      <c r="K5482" s="29"/>
    </row>
    <row r="5483" spans="6:11" x14ac:dyDescent="0.3">
      <c r="F5483" s="29"/>
      <c r="G5483" s="29"/>
      <c r="H5483" s="29"/>
      <c r="I5483" s="29"/>
      <c r="J5483" s="29"/>
      <c r="K5483" s="29"/>
    </row>
    <row r="5484" spans="6:11" x14ac:dyDescent="0.3">
      <c r="F5484" s="29"/>
      <c r="G5484" s="29"/>
      <c r="H5484" s="29"/>
      <c r="I5484" s="29"/>
      <c r="J5484" s="29"/>
      <c r="K5484" s="29"/>
    </row>
    <row r="5485" spans="6:11" x14ac:dyDescent="0.3">
      <c r="F5485" s="29"/>
      <c r="G5485" s="29"/>
      <c r="H5485" s="29"/>
      <c r="I5485" s="29"/>
      <c r="J5485" s="29"/>
      <c r="K5485" s="29"/>
    </row>
    <row r="5486" spans="6:11" x14ac:dyDescent="0.3">
      <c r="F5486" s="29"/>
      <c r="G5486" s="29"/>
      <c r="H5486" s="29"/>
      <c r="I5486" s="29"/>
      <c r="J5486" s="29"/>
      <c r="K5486" s="29"/>
    </row>
    <row r="5487" spans="6:11" x14ac:dyDescent="0.3">
      <c r="F5487" s="29"/>
      <c r="G5487" s="29"/>
      <c r="H5487" s="29"/>
      <c r="I5487" s="29"/>
      <c r="J5487" s="29"/>
      <c r="K5487" s="29"/>
    </row>
    <row r="5488" spans="6:11" x14ac:dyDescent="0.3">
      <c r="F5488" s="29"/>
      <c r="G5488" s="29"/>
      <c r="H5488" s="29"/>
      <c r="I5488" s="29"/>
      <c r="J5488" s="29"/>
      <c r="K5488" s="29"/>
    </row>
    <row r="5489" spans="6:11" x14ac:dyDescent="0.3">
      <c r="F5489" s="29"/>
      <c r="G5489" s="29"/>
      <c r="H5489" s="29"/>
      <c r="I5489" s="29"/>
      <c r="J5489" s="29"/>
      <c r="K5489" s="29"/>
    </row>
    <row r="5490" spans="6:11" x14ac:dyDescent="0.3">
      <c r="F5490" s="29"/>
      <c r="G5490" s="29"/>
      <c r="H5490" s="29"/>
      <c r="I5490" s="29"/>
      <c r="J5490" s="29"/>
      <c r="K5490" s="29"/>
    </row>
    <row r="5491" spans="6:11" x14ac:dyDescent="0.3">
      <c r="F5491" s="29"/>
      <c r="G5491" s="29"/>
      <c r="H5491" s="29"/>
      <c r="I5491" s="29"/>
      <c r="J5491" s="29"/>
      <c r="K5491" s="29"/>
    </row>
    <row r="5492" spans="6:11" x14ac:dyDescent="0.3">
      <c r="F5492" s="29"/>
      <c r="G5492" s="29"/>
      <c r="H5492" s="29"/>
      <c r="I5492" s="29"/>
      <c r="J5492" s="29"/>
      <c r="K5492" s="29"/>
    </row>
    <row r="5493" spans="6:11" x14ac:dyDescent="0.3">
      <c r="F5493" s="29"/>
      <c r="G5493" s="29"/>
      <c r="H5493" s="29"/>
      <c r="I5493" s="29"/>
      <c r="J5493" s="29"/>
      <c r="K5493" s="29"/>
    </row>
    <row r="5494" spans="6:11" x14ac:dyDescent="0.3">
      <c r="F5494" s="29"/>
      <c r="G5494" s="29"/>
      <c r="H5494" s="29"/>
      <c r="I5494" s="29"/>
      <c r="J5494" s="29"/>
      <c r="K5494" s="29"/>
    </row>
    <row r="5495" spans="6:11" x14ac:dyDescent="0.3">
      <c r="F5495" s="29"/>
      <c r="G5495" s="29"/>
      <c r="H5495" s="29"/>
      <c r="I5495" s="29"/>
      <c r="J5495" s="29"/>
      <c r="K5495" s="29"/>
    </row>
    <row r="5496" spans="6:11" x14ac:dyDescent="0.3">
      <c r="F5496" s="29"/>
      <c r="G5496" s="29"/>
      <c r="H5496" s="29"/>
      <c r="I5496" s="29"/>
      <c r="J5496" s="29"/>
      <c r="K5496" s="29"/>
    </row>
    <row r="5497" spans="6:11" x14ac:dyDescent="0.3">
      <c r="F5497" s="29"/>
      <c r="G5497" s="29"/>
      <c r="H5497" s="29"/>
      <c r="I5497" s="29"/>
      <c r="J5497" s="29"/>
      <c r="K5497" s="29"/>
    </row>
    <row r="5498" spans="6:11" x14ac:dyDescent="0.3">
      <c r="F5498" s="29"/>
      <c r="G5498" s="29"/>
      <c r="H5498" s="29"/>
      <c r="I5498" s="29"/>
      <c r="J5498" s="29"/>
      <c r="K5498" s="29"/>
    </row>
    <row r="5499" spans="6:11" x14ac:dyDescent="0.3">
      <c r="F5499" s="29"/>
      <c r="G5499" s="29"/>
      <c r="H5499" s="29"/>
      <c r="I5499" s="29"/>
      <c r="J5499" s="29"/>
      <c r="K5499" s="29"/>
    </row>
    <row r="5500" spans="6:11" x14ac:dyDescent="0.3">
      <c r="F5500" s="29"/>
      <c r="G5500" s="29"/>
      <c r="H5500" s="29"/>
      <c r="I5500" s="29"/>
      <c r="J5500" s="29"/>
      <c r="K5500" s="29"/>
    </row>
    <row r="5501" spans="6:11" x14ac:dyDescent="0.3">
      <c r="F5501" s="29"/>
      <c r="G5501" s="29"/>
      <c r="H5501" s="29"/>
      <c r="I5501" s="29"/>
      <c r="J5501" s="29"/>
      <c r="K5501" s="29"/>
    </row>
    <row r="5502" spans="6:11" x14ac:dyDescent="0.3">
      <c r="F5502" s="29"/>
      <c r="G5502" s="29"/>
      <c r="H5502" s="29"/>
      <c r="I5502" s="29"/>
      <c r="J5502" s="29"/>
      <c r="K5502" s="29"/>
    </row>
    <row r="5503" spans="6:11" x14ac:dyDescent="0.3">
      <c r="F5503" s="29"/>
      <c r="G5503" s="29"/>
      <c r="H5503" s="29"/>
      <c r="I5503" s="29"/>
      <c r="J5503" s="29"/>
      <c r="K5503" s="29"/>
    </row>
    <row r="5504" spans="6:11" x14ac:dyDescent="0.3">
      <c r="F5504" s="29"/>
      <c r="G5504" s="29"/>
      <c r="H5504" s="29"/>
      <c r="I5504" s="29"/>
      <c r="J5504" s="29"/>
      <c r="K5504" s="29"/>
    </row>
    <row r="5505" spans="6:11" x14ac:dyDescent="0.3">
      <c r="F5505" s="29"/>
      <c r="G5505" s="29"/>
      <c r="H5505" s="29"/>
      <c r="I5505" s="29"/>
      <c r="J5505" s="29"/>
      <c r="K5505" s="29"/>
    </row>
    <row r="5506" spans="6:11" x14ac:dyDescent="0.3">
      <c r="F5506" s="29"/>
      <c r="G5506" s="29"/>
      <c r="H5506" s="29"/>
      <c r="I5506" s="29"/>
      <c r="J5506" s="29"/>
      <c r="K5506" s="29"/>
    </row>
    <row r="5507" spans="6:11" x14ac:dyDescent="0.3">
      <c r="F5507" s="29"/>
      <c r="G5507" s="29"/>
      <c r="H5507" s="29"/>
      <c r="I5507" s="29"/>
      <c r="J5507" s="29"/>
      <c r="K5507" s="29"/>
    </row>
    <row r="5508" spans="6:11" x14ac:dyDescent="0.3">
      <c r="F5508" s="29"/>
      <c r="G5508" s="29"/>
      <c r="H5508" s="29"/>
      <c r="I5508" s="29"/>
      <c r="J5508" s="29"/>
      <c r="K5508" s="29"/>
    </row>
    <row r="5509" spans="6:11" x14ac:dyDescent="0.3">
      <c r="F5509" s="29"/>
      <c r="G5509" s="29"/>
      <c r="H5509" s="29"/>
      <c r="I5509" s="29"/>
      <c r="J5509" s="29"/>
      <c r="K5509" s="29"/>
    </row>
    <row r="5510" spans="6:11" x14ac:dyDescent="0.3">
      <c r="F5510" s="29"/>
      <c r="G5510" s="29"/>
      <c r="H5510" s="29"/>
      <c r="I5510" s="29"/>
      <c r="J5510" s="29"/>
      <c r="K5510" s="29"/>
    </row>
    <row r="5511" spans="6:11" x14ac:dyDescent="0.3">
      <c r="F5511" s="29"/>
      <c r="G5511" s="29"/>
      <c r="H5511" s="29"/>
      <c r="I5511" s="29"/>
      <c r="J5511" s="29"/>
      <c r="K5511" s="29"/>
    </row>
    <row r="5512" spans="6:11" x14ac:dyDescent="0.3">
      <c r="F5512" s="29"/>
      <c r="G5512" s="29"/>
      <c r="H5512" s="29"/>
      <c r="I5512" s="29"/>
      <c r="J5512" s="29"/>
      <c r="K5512" s="29"/>
    </row>
    <row r="5513" spans="6:11" x14ac:dyDescent="0.3">
      <c r="F5513" s="29"/>
      <c r="G5513" s="29"/>
      <c r="H5513" s="29"/>
      <c r="I5513" s="29"/>
      <c r="J5513" s="29"/>
      <c r="K5513" s="29"/>
    </row>
    <row r="5514" spans="6:11" x14ac:dyDescent="0.3">
      <c r="F5514" s="29"/>
      <c r="G5514" s="29"/>
      <c r="H5514" s="29"/>
      <c r="I5514" s="29"/>
      <c r="J5514" s="29"/>
      <c r="K5514" s="29"/>
    </row>
    <row r="5515" spans="6:11" x14ac:dyDescent="0.3">
      <c r="F5515" s="29"/>
      <c r="G5515" s="29"/>
      <c r="H5515" s="29"/>
      <c r="I5515" s="29"/>
      <c r="J5515" s="29"/>
      <c r="K5515" s="29"/>
    </row>
    <row r="5516" spans="6:11" x14ac:dyDescent="0.3">
      <c r="F5516" s="29"/>
      <c r="G5516" s="29"/>
      <c r="H5516" s="29"/>
      <c r="I5516" s="29"/>
      <c r="J5516" s="29"/>
      <c r="K5516" s="29"/>
    </row>
    <row r="5517" spans="6:11" x14ac:dyDescent="0.3">
      <c r="F5517" s="29"/>
      <c r="G5517" s="29"/>
      <c r="H5517" s="29"/>
      <c r="I5517" s="29"/>
      <c r="J5517" s="29"/>
      <c r="K5517" s="29"/>
    </row>
    <row r="5518" spans="6:11" x14ac:dyDescent="0.3">
      <c r="F5518" s="29"/>
      <c r="G5518" s="29"/>
      <c r="H5518" s="29"/>
      <c r="I5518" s="29"/>
      <c r="J5518" s="29"/>
      <c r="K5518" s="29"/>
    </row>
    <row r="5519" spans="6:11" x14ac:dyDescent="0.3">
      <c r="F5519" s="29"/>
      <c r="G5519" s="29"/>
      <c r="H5519" s="29"/>
      <c r="I5519" s="29"/>
      <c r="J5519" s="29"/>
      <c r="K5519" s="29"/>
    </row>
    <row r="5520" spans="6:11" x14ac:dyDescent="0.3">
      <c r="F5520" s="29"/>
      <c r="G5520" s="29"/>
      <c r="H5520" s="29"/>
      <c r="I5520" s="29"/>
      <c r="J5520" s="29"/>
      <c r="K5520" s="29"/>
    </row>
    <row r="5521" spans="6:11" x14ac:dyDescent="0.3">
      <c r="F5521" s="29"/>
      <c r="G5521" s="29"/>
      <c r="H5521" s="29"/>
      <c r="I5521" s="29"/>
      <c r="J5521" s="29"/>
      <c r="K5521" s="29"/>
    </row>
    <row r="5522" spans="6:11" x14ac:dyDescent="0.3">
      <c r="F5522" s="29"/>
      <c r="G5522" s="29"/>
      <c r="H5522" s="29"/>
      <c r="I5522" s="29"/>
      <c r="J5522" s="29"/>
      <c r="K5522" s="29"/>
    </row>
    <row r="5523" spans="6:11" x14ac:dyDescent="0.3">
      <c r="F5523" s="29"/>
      <c r="G5523" s="29"/>
      <c r="H5523" s="29"/>
      <c r="I5523" s="29"/>
      <c r="J5523" s="29"/>
      <c r="K5523" s="29"/>
    </row>
    <row r="5524" spans="6:11" x14ac:dyDescent="0.3">
      <c r="F5524" s="29"/>
      <c r="G5524" s="29"/>
      <c r="H5524" s="29"/>
      <c r="I5524" s="29"/>
      <c r="J5524" s="29"/>
      <c r="K5524" s="29"/>
    </row>
    <row r="5525" spans="6:11" x14ac:dyDescent="0.3">
      <c r="F5525" s="29"/>
      <c r="G5525" s="29"/>
      <c r="H5525" s="29"/>
      <c r="I5525" s="29"/>
      <c r="J5525" s="29"/>
      <c r="K5525" s="29"/>
    </row>
    <row r="5526" spans="6:11" x14ac:dyDescent="0.3">
      <c r="F5526" s="29"/>
      <c r="G5526" s="29"/>
      <c r="H5526" s="29"/>
      <c r="I5526" s="29"/>
      <c r="J5526" s="29"/>
      <c r="K5526" s="29"/>
    </row>
    <row r="5527" spans="6:11" x14ac:dyDescent="0.3">
      <c r="F5527" s="29"/>
      <c r="G5527" s="29"/>
      <c r="H5527" s="29"/>
      <c r="I5527" s="29"/>
      <c r="J5527" s="29"/>
      <c r="K5527" s="29"/>
    </row>
    <row r="5528" spans="6:11" x14ac:dyDescent="0.3">
      <c r="F5528" s="29"/>
      <c r="G5528" s="29"/>
      <c r="H5528" s="29"/>
      <c r="I5528" s="29"/>
      <c r="J5528" s="29"/>
      <c r="K5528" s="29"/>
    </row>
    <row r="5529" spans="6:11" x14ac:dyDescent="0.3">
      <c r="F5529" s="29"/>
      <c r="G5529" s="29"/>
      <c r="H5529" s="29"/>
      <c r="I5529" s="29"/>
      <c r="J5529" s="29"/>
      <c r="K5529" s="29"/>
    </row>
    <row r="5530" spans="6:11" x14ac:dyDescent="0.3">
      <c r="F5530" s="29"/>
      <c r="G5530" s="29"/>
      <c r="H5530" s="29"/>
      <c r="I5530" s="29"/>
      <c r="J5530" s="29"/>
      <c r="K5530" s="29"/>
    </row>
    <row r="5531" spans="6:11" x14ac:dyDescent="0.3">
      <c r="F5531" s="29"/>
      <c r="G5531" s="29"/>
      <c r="H5531" s="29"/>
      <c r="I5531" s="29"/>
      <c r="J5531" s="29"/>
      <c r="K5531" s="29"/>
    </row>
    <row r="5532" spans="6:11" x14ac:dyDescent="0.3">
      <c r="F5532" s="29"/>
      <c r="G5532" s="29"/>
      <c r="H5532" s="29"/>
      <c r="I5532" s="29"/>
      <c r="J5532" s="29"/>
      <c r="K5532" s="29"/>
    </row>
    <row r="5533" spans="6:11" x14ac:dyDescent="0.3">
      <c r="F5533" s="29"/>
      <c r="G5533" s="29"/>
      <c r="H5533" s="29"/>
      <c r="I5533" s="29"/>
      <c r="J5533" s="29"/>
      <c r="K5533" s="29"/>
    </row>
    <row r="5534" spans="6:11" x14ac:dyDescent="0.3">
      <c r="F5534" s="29"/>
      <c r="G5534" s="29"/>
      <c r="H5534" s="29"/>
      <c r="I5534" s="29"/>
      <c r="J5534" s="29"/>
      <c r="K5534" s="29"/>
    </row>
    <row r="5535" spans="6:11" x14ac:dyDescent="0.3">
      <c r="F5535" s="29"/>
      <c r="G5535" s="29"/>
      <c r="H5535" s="29"/>
      <c r="I5535" s="29"/>
      <c r="J5535" s="29"/>
      <c r="K5535" s="29"/>
    </row>
    <row r="5536" spans="6:11" x14ac:dyDescent="0.3">
      <c r="F5536" s="29"/>
      <c r="G5536" s="29"/>
      <c r="H5536" s="29"/>
      <c r="I5536" s="29"/>
      <c r="J5536" s="29"/>
      <c r="K5536" s="29"/>
    </row>
    <row r="5537" spans="6:11" x14ac:dyDescent="0.3">
      <c r="F5537" s="29"/>
      <c r="G5537" s="29"/>
      <c r="H5537" s="29"/>
      <c r="I5537" s="29"/>
      <c r="J5537" s="29"/>
      <c r="K5537" s="29"/>
    </row>
    <row r="5538" spans="6:11" x14ac:dyDescent="0.3">
      <c r="F5538" s="29"/>
      <c r="G5538" s="29"/>
      <c r="H5538" s="29"/>
      <c r="I5538" s="29"/>
      <c r="J5538" s="29"/>
      <c r="K5538" s="29"/>
    </row>
    <row r="5539" spans="6:11" x14ac:dyDescent="0.3">
      <c r="F5539" s="29"/>
      <c r="G5539" s="29"/>
      <c r="H5539" s="29"/>
      <c r="I5539" s="29"/>
      <c r="J5539" s="29"/>
      <c r="K5539" s="29"/>
    </row>
    <row r="5540" spans="6:11" x14ac:dyDescent="0.3">
      <c r="F5540" s="29"/>
      <c r="G5540" s="29"/>
      <c r="H5540" s="29"/>
      <c r="I5540" s="29"/>
      <c r="J5540" s="29"/>
      <c r="K5540" s="29"/>
    </row>
    <row r="5541" spans="6:11" x14ac:dyDescent="0.3">
      <c r="F5541" s="29"/>
      <c r="G5541" s="29"/>
      <c r="H5541" s="29"/>
      <c r="I5541" s="29"/>
      <c r="J5541" s="29"/>
      <c r="K5541" s="29"/>
    </row>
    <row r="5542" spans="6:11" x14ac:dyDescent="0.3">
      <c r="F5542" s="29"/>
      <c r="G5542" s="29"/>
      <c r="H5542" s="29"/>
      <c r="I5542" s="29"/>
      <c r="J5542" s="29"/>
      <c r="K5542" s="29"/>
    </row>
    <row r="5543" spans="6:11" x14ac:dyDescent="0.3">
      <c r="F5543" s="29"/>
      <c r="G5543" s="29"/>
      <c r="H5543" s="29"/>
      <c r="I5543" s="29"/>
      <c r="J5543" s="29"/>
      <c r="K5543" s="29"/>
    </row>
    <row r="5544" spans="6:11" x14ac:dyDescent="0.3">
      <c r="F5544" s="29"/>
      <c r="G5544" s="29"/>
      <c r="H5544" s="29"/>
      <c r="I5544" s="29"/>
      <c r="J5544" s="29"/>
      <c r="K5544" s="29"/>
    </row>
    <row r="5545" spans="6:11" x14ac:dyDescent="0.3">
      <c r="F5545" s="29"/>
      <c r="G5545" s="29"/>
      <c r="H5545" s="29"/>
      <c r="I5545" s="29"/>
      <c r="J5545" s="29"/>
      <c r="K5545" s="29"/>
    </row>
    <row r="5546" spans="6:11" x14ac:dyDescent="0.3">
      <c r="F5546" s="29"/>
      <c r="G5546" s="29"/>
      <c r="H5546" s="29"/>
      <c r="I5546" s="29"/>
      <c r="J5546" s="29"/>
      <c r="K5546" s="29"/>
    </row>
    <row r="5547" spans="6:11" x14ac:dyDescent="0.3">
      <c r="F5547" s="29"/>
      <c r="G5547" s="29"/>
      <c r="H5547" s="29"/>
      <c r="I5547" s="29"/>
      <c r="J5547" s="29"/>
      <c r="K5547" s="29"/>
    </row>
    <row r="5548" spans="6:11" x14ac:dyDescent="0.3">
      <c r="F5548" s="29"/>
      <c r="G5548" s="29"/>
      <c r="H5548" s="29"/>
      <c r="I5548" s="29"/>
      <c r="J5548" s="29"/>
      <c r="K5548" s="29"/>
    </row>
    <row r="5549" spans="6:11" x14ac:dyDescent="0.3">
      <c r="F5549" s="29"/>
      <c r="G5549" s="29"/>
      <c r="H5549" s="29"/>
      <c r="I5549" s="29"/>
      <c r="J5549" s="29"/>
      <c r="K5549" s="29"/>
    </row>
    <row r="5550" spans="6:11" x14ac:dyDescent="0.3">
      <c r="F5550" s="29"/>
      <c r="G5550" s="29"/>
      <c r="H5550" s="29"/>
      <c r="I5550" s="29"/>
      <c r="J5550" s="29"/>
      <c r="K5550" s="29"/>
    </row>
    <row r="5551" spans="6:11" x14ac:dyDescent="0.3">
      <c r="F5551" s="29"/>
      <c r="G5551" s="29"/>
      <c r="H5551" s="29"/>
      <c r="I5551" s="29"/>
      <c r="J5551" s="29"/>
      <c r="K5551" s="29"/>
    </row>
    <row r="5552" spans="6:11" x14ac:dyDescent="0.3">
      <c r="F5552" s="29"/>
      <c r="G5552" s="29"/>
      <c r="H5552" s="29"/>
      <c r="I5552" s="29"/>
      <c r="J5552" s="29"/>
      <c r="K5552" s="29"/>
    </row>
    <row r="5553" spans="6:11" x14ac:dyDescent="0.3">
      <c r="F5553" s="29"/>
      <c r="G5553" s="29"/>
      <c r="H5553" s="29"/>
      <c r="I5553" s="29"/>
      <c r="J5553" s="29"/>
      <c r="K5553" s="29"/>
    </row>
    <row r="5554" spans="6:11" x14ac:dyDescent="0.3">
      <c r="F5554" s="29"/>
      <c r="G5554" s="29"/>
      <c r="H5554" s="29"/>
      <c r="I5554" s="29"/>
      <c r="J5554" s="29"/>
      <c r="K5554" s="29"/>
    </row>
    <row r="5555" spans="6:11" x14ac:dyDescent="0.3">
      <c r="F5555" s="29"/>
      <c r="G5555" s="29"/>
      <c r="H5555" s="29"/>
      <c r="I5555" s="29"/>
      <c r="J5555" s="29"/>
      <c r="K5555" s="29"/>
    </row>
    <row r="5556" spans="6:11" x14ac:dyDescent="0.3">
      <c r="F5556" s="29"/>
      <c r="G5556" s="29"/>
      <c r="H5556" s="29"/>
      <c r="I5556" s="29"/>
      <c r="J5556" s="29"/>
      <c r="K5556" s="29"/>
    </row>
    <row r="5557" spans="6:11" x14ac:dyDescent="0.3">
      <c r="F5557" s="29"/>
      <c r="G5557" s="29"/>
      <c r="H5557" s="29"/>
      <c r="I5557" s="29"/>
      <c r="J5557" s="29"/>
      <c r="K5557" s="29"/>
    </row>
    <row r="5558" spans="6:11" x14ac:dyDescent="0.3">
      <c r="F5558" s="29"/>
      <c r="G5558" s="29"/>
      <c r="H5558" s="29"/>
      <c r="I5558" s="29"/>
      <c r="J5558" s="29"/>
      <c r="K5558" s="29"/>
    </row>
    <row r="5559" spans="6:11" x14ac:dyDescent="0.3">
      <c r="F5559" s="29"/>
      <c r="G5559" s="29"/>
      <c r="H5559" s="29"/>
      <c r="I5559" s="29"/>
      <c r="J5559" s="29"/>
      <c r="K5559" s="29"/>
    </row>
    <row r="5560" spans="6:11" x14ac:dyDescent="0.3">
      <c r="F5560" s="29"/>
      <c r="G5560" s="29"/>
      <c r="H5560" s="29"/>
      <c r="I5560" s="29"/>
      <c r="J5560" s="29"/>
      <c r="K5560" s="29"/>
    </row>
    <row r="5561" spans="6:11" x14ac:dyDescent="0.3">
      <c r="F5561" s="29"/>
      <c r="G5561" s="29"/>
      <c r="H5561" s="29"/>
      <c r="I5561" s="29"/>
      <c r="J5561" s="29"/>
      <c r="K5561" s="29"/>
    </row>
    <row r="5562" spans="6:11" x14ac:dyDescent="0.3">
      <c r="F5562" s="29"/>
      <c r="G5562" s="29"/>
      <c r="H5562" s="29"/>
      <c r="I5562" s="29"/>
      <c r="J5562" s="29"/>
      <c r="K5562" s="29"/>
    </row>
    <row r="5563" spans="6:11" x14ac:dyDescent="0.3">
      <c r="F5563" s="29"/>
      <c r="G5563" s="29"/>
      <c r="H5563" s="29"/>
      <c r="I5563" s="29"/>
      <c r="J5563" s="29"/>
      <c r="K5563" s="29"/>
    </row>
    <row r="5564" spans="6:11" x14ac:dyDescent="0.3">
      <c r="F5564" s="29"/>
      <c r="G5564" s="29"/>
      <c r="H5564" s="29"/>
      <c r="I5564" s="29"/>
      <c r="J5564" s="29"/>
      <c r="K5564" s="29"/>
    </row>
    <row r="5565" spans="6:11" x14ac:dyDescent="0.3">
      <c r="F5565" s="29"/>
      <c r="G5565" s="29"/>
      <c r="H5565" s="29"/>
      <c r="I5565" s="29"/>
      <c r="J5565" s="29"/>
      <c r="K5565" s="29"/>
    </row>
    <row r="5566" spans="6:11" x14ac:dyDescent="0.3">
      <c r="F5566" s="29"/>
      <c r="G5566" s="29"/>
      <c r="H5566" s="29"/>
      <c r="I5566" s="29"/>
      <c r="J5566" s="29"/>
      <c r="K5566" s="29"/>
    </row>
    <row r="5567" spans="6:11" x14ac:dyDescent="0.3">
      <c r="F5567" s="29"/>
      <c r="G5567" s="29"/>
      <c r="H5567" s="29"/>
      <c r="I5567" s="29"/>
      <c r="J5567" s="29"/>
      <c r="K5567" s="29"/>
    </row>
    <row r="5568" spans="6:11" x14ac:dyDescent="0.3">
      <c r="F5568" s="29"/>
      <c r="G5568" s="29"/>
      <c r="H5568" s="29"/>
      <c r="I5568" s="29"/>
      <c r="J5568" s="29"/>
      <c r="K5568" s="29"/>
    </row>
    <row r="5569" spans="6:11" x14ac:dyDescent="0.3">
      <c r="F5569" s="29"/>
      <c r="G5569" s="29"/>
      <c r="H5569" s="29"/>
      <c r="I5569" s="29"/>
      <c r="J5569" s="29"/>
      <c r="K5569" s="29"/>
    </row>
    <row r="5570" spans="6:11" x14ac:dyDescent="0.3">
      <c r="F5570" s="29"/>
      <c r="G5570" s="29"/>
      <c r="H5570" s="29"/>
      <c r="I5570" s="29"/>
      <c r="J5570" s="29"/>
      <c r="K5570" s="29"/>
    </row>
    <row r="5571" spans="6:11" x14ac:dyDescent="0.3">
      <c r="F5571" s="29"/>
      <c r="G5571" s="29"/>
      <c r="H5571" s="29"/>
      <c r="I5571" s="29"/>
      <c r="J5571" s="29"/>
      <c r="K5571" s="29"/>
    </row>
    <row r="5572" spans="6:11" x14ac:dyDescent="0.3">
      <c r="F5572" s="29"/>
      <c r="G5572" s="29"/>
      <c r="H5572" s="29"/>
      <c r="I5572" s="29"/>
      <c r="J5572" s="29"/>
      <c r="K5572" s="29"/>
    </row>
    <row r="5573" spans="6:11" x14ac:dyDescent="0.3">
      <c r="F5573" s="29"/>
      <c r="G5573" s="29"/>
      <c r="H5573" s="29"/>
      <c r="I5573" s="29"/>
      <c r="J5573" s="29"/>
      <c r="K5573" s="29"/>
    </row>
    <row r="5574" spans="6:11" x14ac:dyDescent="0.3">
      <c r="F5574" s="29"/>
      <c r="G5574" s="29"/>
      <c r="H5574" s="29"/>
      <c r="I5574" s="29"/>
      <c r="J5574" s="29"/>
      <c r="K5574" s="29"/>
    </row>
    <row r="5575" spans="6:11" x14ac:dyDescent="0.3">
      <c r="F5575" s="29"/>
      <c r="G5575" s="29"/>
      <c r="H5575" s="29"/>
      <c r="I5575" s="29"/>
      <c r="J5575" s="29"/>
      <c r="K5575" s="29"/>
    </row>
    <row r="5576" spans="6:11" x14ac:dyDescent="0.3">
      <c r="F5576" s="29"/>
      <c r="G5576" s="29"/>
      <c r="H5576" s="29"/>
      <c r="I5576" s="29"/>
      <c r="J5576" s="29"/>
      <c r="K5576" s="29"/>
    </row>
    <row r="5577" spans="6:11" x14ac:dyDescent="0.3">
      <c r="F5577" s="29"/>
      <c r="G5577" s="29"/>
      <c r="H5577" s="29"/>
      <c r="I5577" s="29"/>
      <c r="J5577" s="29"/>
      <c r="K5577" s="29"/>
    </row>
    <row r="5578" spans="6:11" x14ac:dyDescent="0.3">
      <c r="F5578" s="29"/>
      <c r="G5578" s="29"/>
      <c r="H5578" s="29"/>
      <c r="I5578" s="29"/>
      <c r="J5578" s="29"/>
      <c r="K5578" s="29"/>
    </row>
    <row r="5579" spans="6:11" x14ac:dyDescent="0.3">
      <c r="F5579" s="29"/>
      <c r="G5579" s="29"/>
      <c r="H5579" s="29"/>
      <c r="I5579" s="29"/>
      <c r="J5579" s="29"/>
      <c r="K5579" s="29"/>
    </row>
    <row r="5580" spans="6:11" x14ac:dyDescent="0.3">
      <c r="F5580" s="29"/>
      <c r="G5580" s="29"/>
      <c r="H5580" s="29"/>
      <c r="I5580" s="29"/>
      <c r="J5580" s="29"/>
      <c r="K5580" s="29"/>
    </row>
    <row r="5581" spans="6:11" x14ac:dyDescent="0.3">
      <c r="F5581" s="29"/>
      <c r="G5581" s="29"/>
      <c r="H5581" s="29"/>
      <c r="I5581" s="29"/>
      <c r="J5581" s="29"/>
      <c r="K5581" s="29"/>
    </row>
    <row r="5582" spans="6:11" x14ac:dyDescent="0.3">
      <c r="F5582" s="29"/>
      <c r="G5582" s="29"/>
      <c r="H5582" s="29"/>
      <c r="I5582" s="29"/>
      <c r="J5582" s="29"/>
      <c r="K5582" s="29"/>
    </row>
    <row r="5583" spans="6:11" x14ac:dyDescent="0.3">
      <c r="F5583" s="29"/>
      <c r="G5583" s="29"/>
      <c r="H5583" s="29"/>
      <c r="I5583" s="29"/>
      <c r="J5583" s="29"/>
      <c r="K5583" s="29"/>
    </row>
    <row r="5584" spans="6:11" x14ac:dyDescent="0.3">
      <c r="F5584" s="29"/>
      <c r="G5584" s="29"/>
      <c r="H5584" s="29"/>
      <c r="I5584" s="29"/>
      <c r="J5584" s="29"/>
      <c r="K5584" s="29"/>
    </row>
    <row r="5585" spans="6:11" x14ac:dyDescent="0.3">
      <c r="F5585" s="29"/>
      <c r="G5585" s="29"/>
      <c r="H5585" s="29"/>
      <c r="I5585" s="29"/>
      <c r="J5585" s="29"/>
      <c r="K5585" s="29"/>
    </row>
    <row r="5586" spans="6:11" x14ac:dyDescent="0.3">
      <c r="F5586" s="29"/>
      <c r="G5586" s="29"/>
      <c r="H5586" s="29"/>
      <c r="I5586" s="29"/>
      <c r="J5586" s="29"/>
      <c r="K5586" s="29"/>
    </row>
    <row r="5587" spans="6:11" x14ac:dyDescent="0.3">
      <c r="F5587" s="29"/>
      <c r="G5587" s="29"/>
      <c r="H5587" s="29"/>
      <c r="I5587" s="29"/>
      <c r="J5587" s="29"/>
      <c r="K5587" s="29"/>
    </row>
    <row r="5588" spans="6:11" x14ac:dyDescent="0.3">
      <c r="F5588" s="29"/>
      <c r="G5588" s="29"/>
      <c r="H5588" s="29"/>
      <c r="I5588" s="29"/>
      <c r="J5588" s="29"/>
      <c r="K5588" s="29"/>
    </row>
    <row r="5589" spans="6:11" x14ac:dyDescent="0.3">
      <c r="F5589" s="29"/>
      <c r="G5589" s="29"/>
      <c r="H5589" s="29"/>
      <c r="I5589" s="29"/>
      <c r="J5589" s="29"/>
      <c r="K5589" s="29"/>
    </row>
    <row r="5590" spans="6:11" x14ac:dyDescent="0.3">
      <c r="F5590" s="29"/>
      <c r="G5590" s="29"/>
      <c r="H5590" s="29"/>
      <c r="I5590" s="29"/>
      <c r="J5590" s="29"/>
      <c r="K5590" s="29"/>
    </row>
    <row r="5591" spans="6:11" x14ac:dyDescent="0.3">
      <c r="F5591" s="29"/>
      <c r="G5591" s="29"/>
      <c r="H5591" s="29"/>
      <c r="I5591" s="29"/>
      <c r="J5591" s="29"/>
      <c r="K5591" s="29"/>
    </row>
    <row r="5592" spans="6:11" x14ac:dyDescent="0.3">
      <c r="F5592" s="29"/>
      <c r="G5592" s="29"/>
      <c r="H5592" s="29"/>
      <c r="I5592" s="29"/>
      <c r="J5592" s="29"/>
      <c r="K5592" s="29"/>
    </row>
    <row r="5593" spans="6:11" x14ac:dyDescent="0.3">
      <c r="F5593" s="29"/>
      <c r="G5593" s="29"/>
      <c r="H5593" s="29"/>
      <c r="I5593" s="29"/>
      <c r="J5593" s="29"/>
      <c r="K5593" s="29"/>
    </row>
    <row r="5594" spans="6:11" x14ac:dyDescent="0.3">
      <c r="F5594" s="29"/>
      <c r="G5594" s="29"/>
      <c r="H5594" s="29"/>
      <c r="I5594" s="29"/>
      <c r="J5594" s="29"/>
      <c r="K5594" s="29"/>
    </row>
    <row r="5595" spans="6:11" x14ac:dyDescent="0.3">
      <c r="F5595" s="29"/>
      <c r="G5595" s="29"/>
      <c r="H5595" s="29"/>
      <c r="I5595" s="29"/>
      <c r="J5595" s="29"/>
      <c r="K5595" s="29"/>
    </row>
    <row r="5596" spans="6:11" x14ac:dyDescent="0.3">
      <c r="F5596" s="29"/>
      <c r="G5596" s="29"/>
      <c r="H5596" s="29"/>
      <c r="I5596" s="29"/>
      <c r="J5596" s="29"/>
      <c r="K5596" s="29"/>
    </row>
    <row r="5597" spans="6:11" x14ac:dyDescent="0.3">
      <c r="F5597" s="29"/>
      <c r="G5597" s="29"/>
      <c r="H5597" s="29"/>
      <c r="I5597" s="29"/>
      <c r="J5597" s="29"/>
      <c r="K5597" s="29"/>
    </row>
    <row r="5598" spans="6:11" x14ac:dyDescent="0.3">
      <c r="F5598" s="29"/>
      <c r="G5598" s="29"/>
      <c r="H5598" s="29"/>
      <c r="I5598" s="29"/>
      <c r="J5598" s="29"/>
      <c r="K5598" s="29"/>
    </row>
    <row r="5599" spans="6:11" x14ac:dyDescent="0.3">
      <c r="F5599" s="29"/>
      <c r="G5599" s="29"/>
      <c r="H5599" s="29"/>
      <c r="I5599" s="29"/>
      <c r="J5599" s="29"/>
      <c r="K5599" s="29"/>
    </row>
    <row r="5600" spans="6:11" x14ac:dyDescent="0.3">
      <c r="F5600" s="29"/>
      <c r="G5600" s="29"/>
      <c r="H5600" s="29"/>
      <c r="I5600" s="29"/>
      <c r="J5600" s="29"/>
      <c r="K5600" s="29"/>
    </row>
    <row r="5601" spans="6:11" x14ac:dyDescent="0.3">
      <c r="F5601" s="29"/>
      <c r="G5601" s="29"/>
      <c r="H5601" s="29"/>
      <c r="I5601" s="29"/>
      <c r="J5601" s="29"/>
      <c r="K5601" s="29"/>
    </row>
    <row r="5602" spans="6:11" x14ac:dyDescent="0.3">
      <c r="F5602" s="29"/>
      <c r="G5602" s="29"/>
      <c r="H5602" s="29"/>
      <c r="I5602" s="29"/>
      <c r="J5602" s="29"/>
      <c r="K5602" s="29"/>
    </row>
    <row r="5603" spans="6:11" x14ac:dyDescent="0.3">
      <c r="F5603" s="29"/>
      <c r="G5603" s="29"/>
      <c r="H5603" s="29"/>
      <c r="I5603" s="29"/>
      <c r="J5603" s="29"/>
      <c r="K5603" s="29"/>
    </row>
    <row r="5604" spans="6:11" x14ac:dyDescent="0.3">
      <c r="F5604" s="29"/>
      <c r="G5604" s="29"/>
      <c r="H5604" s="29"/>
      <c r="I5604" s="29"/>
      <c r="J5604" s="29"/>
      <c r="K5604" s="29"/>
    </row>
    <row r="5605" spans="6:11" x14ac:dyDescent="0.3">
      <c r="F5605" s="29"/>
      <c r="G5605" s="29"/>
      <c r="H5605" s="29"/>
      <c r="I5605" s="29"/>
      <c r="J5605" s="29"/>
      <c r="K5605" s="29"/>
    </row>
    <row r="5606" spans="6:11" x14ac:dyDescent="0.3">
      <c r="F5606" s="29"/>
      <c r="G5606" s="29"/>
      <c r="H5606" s="29"/>
      <c r="I5606" s="29"/>
      <c r="J5606" s="29"/>
      <c r="K5606" s="29"/>
    </row>
    <row r="5607" spans="6:11" x14ac:dyDescent="0.3">
      <c r="F5607" s="29"/>
      <c r="G5607" s="29"/>
      <c r="H5607" s="29"/>
      <c r="I5607" s="29"/>
      <c r="J5607" s="29"/>
      <c r="K5607" s="29"/>
    </row>
    <row r="5608" spans="6:11" x14ac:dyDescent="0.3">
      <c r="F5608" s="29"/>
      <c r="G5608" s="29"/>
      <c r="H5608" s="29"/>
      <c r="I5608" s="29"/>
      <c r="J5608" s="29"/>
      <c r="K5608" s="29"/>
    </row>
    <row r="5609" spans="6:11" x14ac:dyDescent="0.3">
      <c r="F5609" s="29"/>
      <c r="G5609" s="29"/>
      <c r="H5609" s="29"/>
      <c r="I5609" s="29"/>
      <c r="J5609" s="29"/>
      <c r="K5609" s="29"/>
    </row>
    <row r="5610" spans="6:11" x14ac:dyDescent="0.3">
      <c r="F5610" s="29"/>
      <c r="G5610" s="29"/>
      <c r="H5610" s="29"/>
      <c r="I5610" s="29"/>
      <c r="J5610" s="29"/>
      <c r="K5610" s="29"/>
    </row>
    <row r="5611" spans="6:11" x14ac:dyDescent="0.3">
      <c r="F5611" s="29"/>
      <c r="G5611" s="29"/>
      <c r="H5611" s="29"/>
      <c r="I5611" s="29"/>
      <c r="J5611" s="29"/>
      <c r="K5611" s="29"/>
    </row>
    <row r="5612" spans="6:11" x14ac:dyDescent="0.3">
      <c r="F5612" s="29"/>
      <c r="G5612" s="29"/>
      <c r="H5612" s="29"/>
      <c r="I5612" s="29"/>
      <c r="J5612" s="29"/>
      <c r="K5612" s="29"/>
    </row>
    <row r="5613" spans="6:11" x14ac:dyDescent="0.3">
      <c r="F5613" s="29"/>
      <c r="G5613" s="29"/>
      <c r="H5613" s="29"/>
      <c r="I5613" s="29"/>
      <c r="J5613" s="29"/>
      <c r="K5613" s="29"/>
    </row>
    <row r="5614" spans="6:11" x14ac:dyDescent="0.3">
      <c r="F5614" s="29"/>
      <c r="G5614" s="29"/>
      <c r="H5614" s="29"/>
      <c r="I5614" s="29"/>
      <c r="J5614" s="29"/>
      <c r="K5614" s="29"/>
    </row>
    <row r="5615" spans="6:11" x14ac:dyDescent="0.3">
      <c r="F5615" s="29"/>
      <c r="G5615" s="29"/>
      <c r="H5615" s="29"/>
      <c r="I5615" s="29"/>
      <c r="J5615" s="29"/>
      <c r="K5615" s="29"/>
    </row>
    <row r="5616" spans="6:11" x14ac:dyDescent="0.3">
      <c r="F5616" s="29"/>
      <c r="G5616" s="29"/>
      <c r="H5616" s="29"/>
      <c r="I5616" s="29"/>
      <c r="J5616" s="29"/>
      <c r="K5616" s="29"/>
    </row>
    <row r="5617" spans="6:11" x14ac:dyDescent="0.3">
      <c r="F5617" s="29"/>
      <c r="G5617" s="29"/>
      <c r="H5617" s="29"/>
      <c r="I5617" s="29"/>
      <c r="J5617" s="29"/>
      <c r="K5617" s="29"/>
    </row>
    <row r="5618" spans="6:11" x14ac:dyDescent="0.3">
      <c r="F5618" s="29"/>
      <c r="G5618" s="29"/>
      <c r="H5618" s="29"/>
      <c r="I5618" s="29"/>
      <c r="J5618" s="29"/>
      <c r="K5618" s="29"/>
    </row>
    <row r="5619" spans="6:11" x14ac:dyDescent="0.3">
      <c r="F5619" s="29"/>
      <c r="G5619" s="29"/>
      <c r="H5619" s="29"/>
      <c r="I5619" s="29"/>
      <c r="J5619" s="29"/>
      <c r="K5619" s="29"/>
    </row>
    <row r="5620" spans="6:11" x14ac:dyDescent="0.3">
      <c r="F5620" s="29"/>
      <c r="G5620" s="29"/>
      <c r="H5620" s="29"/>
      <c r="I5620" s="29"/>
      <c r="J5620" s="29"/>
      <c r="K5620" s="29"/>
    </row>
    <row r="5621" spans="6:11" x14ac:dyDescent="0.3">
      <c r="F5621" s="29"/>
      <c r="G5621" s="29"/>
      <c r="H5621" s="29"/>
      <c r="I5621" s="29"/>
      <c r="J5621" s="29"/>
      <c r="K5621" s="29"/>
    </row>
    <row r="5622" spans="6:11" x14ac:dyDescent="0.3">
      <c r="F5622" s="29"/>
      <c r="G5622" s="29"/>
      <c r="H5622" s="29"/>
      <c r="I5622" s="29"/>
      <c r="J5622" s="29"/>
      <c r="K5622" s="29"/>
    </row>
    <row r="5623" spans="6:11" x14ac:dyDescent="0.3">
      <c r="F5623" s="29"/>
      <c r="G5623" s="29"/>
      <c r="H5623" s="29"/>
      <c r="I5623" s="29"/>
      <c r="J5623" s="29"/>
      <c r="K5623" s="29"/>
    </row>
    <row r="5624" spans="6:11" x14ac:dyDescent="0.3">
      <c r="F5624" s="29"/>
      <c r="G5624" s="29"/>
      <c r="H5624" s="29"/>
      <c r="I5624" s="29"/>
      <c r="J5624" s="29"/>
      <c r="K5624" s="29"/>
    </row>
    <row r="5625" spans="6:11" x14ac:dyDescent="0.3">
      <c r="F5625" s="29"/>
      <c r="G5625" s="29"/>
      <c r="H5625" s="29"/>
      <c r="I5625" s="29"/>
      <c r="J5625" s="29"/>
      <c r="K5625" s="29"/>
    </row>
    <row r="5626" spans="6:11" x14ac:dyDescent="0.3">
      <c r="F5626" s="29"/>
      <c r="G5626" s="29"/>
      <c r="H5626" s="29"/>
      <c r="I5626" s="29"/>
      <c r="J5626" s="29"/>
      <c r="K5626" s="29"/>
    </row>
    <row r="5627" spans="6:11" x14ac:dyDescent="0.3">
      <c r="F5627" s="29"/>
      <c r="G5627" s="29"/>
      <c r="H5627" s="29"/>
      <c r="I5627" s="29"/>
      <c r="J5627" s="29"/>
      <c r="K5627" s="29"/>
    </row>
    <row r="5628" spans="6:11" x14ac:dyDescent="0.3">
      <c r="F5628" s="29"/>
      <c r="G5628" s="29"/>
      <c r="H5628" s="29"/>
      <c r="I5628" s="29"/>
      <c r="J5628" s="29"/>
      <c r="K5628" s="29"/>
    </row>
    <row r="5629" spans="6:11" x14ac:dyDescent="0.3">
      <c r="F5629" s="29"/>
      <c r="G5629" s="29"/>
      <c r="H5629" s="29"/>
      <c r="I5629" s="29"/>
      <c r="J5629" s="29"/>
      <c r="K5629" s="29"/>
    </row>
    <row r="5630" spans="6:11" x14ac:dyDescent="0.3">
      <c r="F5630" s="29"/>
      <c r="G5630" s="29"/>
      <c r="H5630" s="29"/>
      <c r="I5630" s="29"/>
      <c r="J5630" s="29"/>
      <c r="K5630" s="29"/>
    </row>
    <row r="5631" spans="6:11" x14ac:dyDescent="0.3">
      <c r="F5631" s="29"/>
      <c r="G5631" s="29"/>
      <c r="H5631" s="29"/>
      <c r="I5631" s="29"/>
      <c r="J5631" s="29"/>
      <c r="K5631" s="29"/>
    </row>
    <row r="5632" spans="6:11" x14ac:dyDescent="0.3">
      <c r="F5632" s="29"/>
      <c r="G5632" s="29"/>
      <c r="H5632" s="29"/>
      <c r="I5632" s="29"/>
      <c r="J5632" s="29"/>
      <c r="K5632" s="29"/>
    </row>
    <row r="5633" spans="6:11" x14ac:dyDescent="0.3">
      <c r="F5633" s="29"/>
      <c r="G5633" s="29"/>
      <c r="H5633" s="29"/>
      <c r="I5633" s="29"/>
      <c r="J5633" s="29"/>
      <c r="K5633" s="29"/>
    </row>
    <row r="5634" spans="6:11" x14ac:dyDescent="0.3">
      <c r="F5634" s="29"/>
      <c r="G5634" s="29"/>
      <c r="H5634" s="29"/>
      <c r="I5634" s="29"/>
      <c r="J5634" s="29"/>
      <c r="K5634" s="29"/>
    </row>
    <row r="5635" spans="6:11" x14ac:dyDescent="0.3">
      <c r="F5635" s="29"/>
      <c r="G5635" s="29"/>
      <c r="H5635" s="29"/>
      <c r="I5635" s="29"/>
      <c r="J5635" s="29"/>
      <c r="K5635" s="29"/>
    </row>
    <row r="5636" spans="6:11" x14ac:dyDescent="0.3">
      <c r="F5636" s="29"/>
      <c r="G5636" s="29"/>
      <c r="H5636" s="29"/>
      <c r="I5636" s="29"/>
      <c r="J5636" s="29"/>
      <c r="K5636" s="29"/>
    </row>
    <row r="5637" spans="6:11" x14ac:dyDescent="0.3">
      <c r="F5637" s="29"/>
      <c r="G5637" s="29"/>
      <c r="H5637" s="29"/>
      <c r="I5637" s="29"/>
      <c r="J5637" s="29"/>
      <c r="K5637" s="29"/>
    </row>
    <row r="5638" spans="6:11" x14ac:dyDescent="0.3">
      <c r="F5638" s="29"/>
      <c r="G5638" s="29"/>
      <c r="H5638" s="29"/>
      <c r="I5638" s="29"/>
      <c r="J5638" s="29"/>
      <c r="K5638" s="29"/>
    </row>
    <row r="5639" spans="6:11" x14ac:dyDescent="0.3">
      <c r="F5639" s="29"/>
      <c r="G5639" s="29"/>
      <c r="H5639" s="29"/>
      <c r="I5639" s="29"/>
      <c r="J5639" s="29"/>
      <c r="K5639" s="29"/>
    </row>
    <row r="5640" spans="6:11" x14ac:dyDescent="0.3">
      <c r="F5640" s="29"/>
      <c r="G5640" s="29"/>
      <c r="H5640" s="29"/>
      <c r="I5640" s="29"/>
      <c r="J5640" s="29"/>
      <c r="K5640" s="29"/>
    </row>
    <row r="5641" spans="6:11" x14ac:dyDescent="0.3">
      <c r="F5641" s="29"/>
      <c r="G5641" s="29"/>
      <c r="H5641" s="29"/>
      <c r="I5641" s="29"/>
      <c r="J5641" s="29"/>
      <c r="K5641" s="29"/>
    </row>
    <row r="5642" spans="6:11" x14ac:dyDescent="0.3">
      <c r="F5642" s="29"/>
      <c r="G5642" s="29"/>
      <c r="H5642" s="29"/>
      <c r="I5642" s="29"/>
      <c r="J5642" s="29"/>
      <c r="K5642" s="29"/>
    </row>
    <row r="5643" spans="6:11" x14ac:dyDescent="0.3">
      <c r="F5643" s="29"/>
      <c r="G5643" s="29"/>
      <c r="H5643" s="29"/>
      <c r="I5643" s="29"/>
      <c r="J5643" s="29"/>
      <c r="K5643" s="29"/>
    </row>
    <row r="5644" spans="6:11" x14ac:dyDescent="0.3">
      <c r="F5644" s="29"/>
      <c r="G5644" s="29"/>
      <c r="H5644" s="29"/>
      <c r="I5644" s="29"/>
      <c r="J5644" s="29"/>
      <c r="K5644" s="29"/>
    </row>
    <row r="5645" spans="6:11" x14ac:dyDescent="0.3">
      <c r="F5645" s="29"/>
      <c r="G5645" s="29"/>
      <c r="H5645" s="29"/>
      <c r="I5645" s="29"/>
      <c r="J5645" s="29"/>
      <c r="K5645" s="29"/>
    </row>
    <row r="5646" spans="6:11" x14ac:dyDescent="0.3">
      <c r="F5646" s="29"/>
      <c r="G5646" s="29"/>
      <c r="H5646" s="29"/>
      <c r="I5646" s="29"/>
      <c r="J5646" s="29"/>
      <c r="K5646" s="29"/>
    </row>
    <row r="5647" spans="6:11" x14ac:dyDescent="0.3">
      <c r="F5647" s="29"/>
      <c r="G5647" s="29"/>
      <c r="H5647" s="29"/>
      <c r="I5647" s="29"/>
      <c r="J5647" s="29"/>
      <c r="K5647" s="29"/>
    </row>
    <row r="5648" spans="6:11" x14ac:dyDescent="0.3">
      <c r="F5648" s="29"/>
      <c r="G5648" s="29"/>
      <c r="H5648" s="29"/>
      <c r="I5648" s="29"/>
      <c r="J5648" s="29"/>
      <c r="K5648" s="29"/>
    </row>
    <row r="5649" spans="6:11" x14ac:dyDescent="0.3">
      <c r="F5649" s="29"/>
      <c r="G5649" s="29"/>
      <c r="H5649" s="29"/>
      <c r="I5649" s="29"/>
      <c r="J5649" s="29"/>
      <c r="K5649" s="29"/>
    </row>
    <row r="5650" spans="6:11" x14ac:dyDescent="0.3">
      <c r="F5650" s="29"/>
      <c r="G5650" s="29"/>
      <c r="H5650" s="29"/>
      <c r="I5650" s="29"/>
      <c r="J5650" s="29"/>
      <c r="K5650" s="29"/>
    </row>
    <row r="5651" spans="6:11" x14ac:dyDescent="0.3">
      <c r="F5651" s="29"/>
      <c r="G5651" s="29"/>
      <c r="H5651" s="29"/>
      <c r="I5651" s="29"/>
      <c r="J5651" s="29"/>
      <c r="K5651" s="29"/>
    </row>
    <row r="5652" spans="6:11" x14ac:dyDescent="0.3">
      <c r="F5652" s="29"/>
      <c r="G5652" s="29"/>
      <c r="H5652" s="29"/>
      <c r="I5652" s="29"/>
      <c r="J5652" s="29"/>
      <c r="K5652" s="29"/>
    </row>
    <row r="5653" spans="6:11" x14ac:dyDescent="0.3">
      <c r="F5653" s="29"/>
      <c r="G5653" s="29"/>
      <c r="H5653" s="29"/>
      <c r="I5653" s="29"/>
      <c r="J5653" s="29"/>
      <c r="K5653" s="29"/>
    </row>
    <row r="5654" spans="6:11" x14ac:dyDescent="0.3">
      <c r="F5654" s="29"/>
      <c r="G5654" s="29"/>
      <c r="H5654" s="29"/>
      <c r="I5654" s="29"/>
      <c r="J5654" s="29"/>
      <c r="K5654" s="29"/>
    </row>
    <row r="5655" spans="6:11" x14ac:dyDescent="0.3">
      <c r="F5655" s="29"/>
      <c r="G5655" s="29"/>
      <c r="H5655" s="29"/>
      <c r="I5655" s="29"/>
      <c r="J5655" s="29"/>
      <c r="K5655" s="29"/>
    </row>
    <row r="5656" spans="6:11" x14ac:dyDescent="0.3">
      <c r="F5656" s="29"/>
      <c r="G5656" s="29"/>
      <c r="H5656" s="29"/>
      <c r="I5656" s="29"/>
      <c r="J5656" s="29"/>
      <c r="K5656" s="29"/>
    </row>
    <row r="5657" spans="6:11" x14ac:dyDescent="0.3">
      <c r="F5657" s="29"/>
      <c r="G5657" s="29"/>
      <c r="H5657" s="29"/>
      <c r="I5657" s="29"/>
      <c r="J5657" s="29"/>
      <c r="K5657" s="29"/>
    </row>
    <row r="5658" spans="6:11" x14ac:dyDescent="0.3">
      <c r="F5658" s="29"/>
      <c r="G5658" s="29"/>
      <c r="H5658" s="29"/>
      <c r="I5658" s="29"/>
      <c r="J5658" s="29"/>
      <c r="K5658" s="29"/>
    </row>
    <row r="5659" spans="6:11" x14ac:dyDescent="0.3">
      <c r="F5659" s="29"/>
      <c r="G5659" s="29"/>
      <c r="H5659" s="29"/>
      <c r="I5659" s="29"/>
      <c r="J5659" s="29"/>
      <c r="K5659" s="29"/>
    </row>
    <row r="5660" spans="6:11" x14ac:dyDescent="0.3">
      <c r="F5660" s="29"/>
      <c r="G5660" s="29"/>
      <c r="H5660" s="29"/>
      <c r="I5660" s="29"/>
      <c r="J5660" s="29"/>
      <c r="K5660" s="29"/>
    </row>
    <row r="5661" spans="6:11" x14ac:dyDescent="0.3">
      <c r="F5661" s="29"/>
      <c r="G5661" s="29"/>
      <c r="H5661" s="29"/>
      <c r="I5661" s="29"/>
      <c r="J5661" s="29"/>
      <c r="K5661" s="29"/>
    </row>
    <row r="5662" spans="6:11" x14ac:dyDescent="0.3">
      <c r="F5662" s="29"/>
      <c r="G5662" s="29"/>
      <c r="H5662" s="29"/>
      <c r="I5662" s="29"/>
      <c r="J5662" s="29"/>
      <c r="K5662" s="29"/>
    </row>
    <row r="5663" spans="6:11" x14ac:dyDescent="0.3">
      <c r="F5663" s="29"/>
      <c r="G5663" s="29"/>
      <c r="H5663" s="29"/>
      <c r="I5663" s="29"/>
      <c r="J5663" s="29"/>
      <c r="K5663" s="29"/>
    </row>
    <row r="5664" spans="6:11" x14ac:dyDescent="0.3">
      <c r="F5664" s="29"/>
      <c r="G5664" s="29"/>
      <c r="H5664" s="29"/>
      <c r="I5664" s="29"/>
      <c r="J5664" s="29"/>
      <c r="K5664" s="29"/>
    </row>
    <row r="5665" spans="6:11" x14ac:dyDescent="0.3">
      <c r="F5665" s="29"/>
      <c r="G5665" s="29"/>
      <c r="H5665" s="29"/>
      <c r="I5665" s="29"/>
      <c r="J5665" s="29"/>
      <c r="K5665" s="29"/>
    </row>
    <row r="5666" spans="6:11" x14ac:dyDescent="0.3">
      <c r="F5666" s="29"/>
      <c r="G5666" s="29"/>
      <c r="H5666" s="29"/>
      <c r="I5666" s="29"/>
      <c r="J5666" s="29"/>
      <c r="K5666" s="29"/>
    </row>
    <row r="5667" spans="6:11" x14ac:dyDescent="0.3">
      <c r="F5667" s="29"/>
      <c r="G5667" s="29"/>
      <c r="H5667" s="29"/>
      <c r="I5667" s="29"/>
      <c r="J5667" s="29"/>
      <c r="K5667" s="29"/>
    </row>
    <row r="5668" spans="6:11" x14ac:dyDescent="0.3">
      <c r="F5668" s="29"/>
      <c r="G5668" s="29"/>
      <c r="H5668" s="29"/>
      <c r="I5668" s="29"/>
      <c r="J5668" s="29"/>
      <c r="K5668" s="29"/>
    </row>
    <row r="5669" spans="6:11" x14ac:dyDescent="0.3">
      <c r="F5669" s="29"/>
      <c r="G5669" s="29"/>
      <c r="H5669" s="29"/>
      <c r="I5669" s="29"/>
      <c r="J5669" s="29"/>
      <c r="K5669" s="29"/>
    </row>
    <row r="5670" spans="6:11" x14ac:dyDescent="0.3">
      <c r="F5670" s="29"/>
      <c r="G5670" s="29"/>
      <c r="H5670" s="29"/>
      <c r="I5670" s="29"/>
      <c r="J5670" s="29"/>
      <c r="K5670" s="29"/>
    </row>
    <row r="5671" spans="6:11" x14ac:dyDescent="0.3">
      <c r="F5671" s="29"/>
      <c r="G5671" s="29"/>
      <c r="H5671" s="29"/>
      <c r="I5671" s="29"/>
      <c r="J5671" s="29"/>
      <c r="K5671" s="29"/>
    </row>
    <row r="5672" spans="6:11" x14ac:dyDescent="0.3">
      <c r="F5672" s="29"/>
      <c r="G5672" s="29"/>
      <c r="H5672" s="29"/>
      <c r="I5672" s="29"/>
      <c r="J5672" s="29"/>
      <c r="K5672" s="29"/>
    </row>
    <row r="5673" spans="6:11" x14ac:dyDescent="0.3">
      <c r="F5673" s="29"/>
      <c r="G5673" s="29"/>
      <c r="H5673" s="29"/>
      <c r="I5673" s="29"/>
      <c r="J5673" s="29"/>
      <c r="K5673" s="29"/>
    </row>
    <row r="5674" spans="6:11" x14ac:dyDescent="0.3">
      <c r="F5674" s="29"/>
      <c r="G5674" s="29"/>
      <c r="H5674" s="29"/>
      <c r="I5674" s="29"/>
      <c r="J5674" s="29"/>
      <c r="K5674" s="29"/>
    </row>
    <row r="5675" spans="6:11" x14ac:dyDescent="0.3">
      <c r="F5675" s="29"/>
      <c r="G5675" s="29"/>
      <c r="H5675" s="29"/>
      <c r="I5675" s="29"/>
      <c r="J5675" s="29"/>
      <c r="K5675" s="29"/>
    </row>
    <row r="5676" spans="6:11" x14ac:dyDescent="0.3">
      <c r="F5676" s="29"/>
      <c r="G5676" s="29"/>
      <c r="H5676" s="29"/>
      <c r="I5676" s="29"/>
      <c r="J5676" s="29"/>
      <c r="K5676" s="29"/>
    </row>
    <row r="5677" spans="6:11" x14ac:dyDescent="0.3">
      <c r="F5677" s="29"/>
      <c r="G5677" s="29"/>
      <c r="H5677" s="29"/>
      <c r="I5677" s="29"/>
      <c r="J5677" s="29"/>
      <c r="K5677" s="29"/>
    </row>
    <row r="5678" spans="6:11" x14ac:dyDescent="0.3">
      <c r="F5678" s="29"/>
      <c r="G5678" s="29"/>
      <c r="H5678" s="29"/>
      <c r="I5678" s="29"/>
      <c r="J5678" s="29"/>
      <c r="K5678" s="29"/>
    </row>
    <row r="5679" spans="6:11" x14ac:dyDescent="0.3">
      <c r="F5679" s="29"/>
      <c r="G5679" s="29"/>
      <c r="H5679" s="29"/>
      <c r="I5679" s="29"/>
      <c r="J5679" s="29"/>
      <c r="K5679" s="29"/>
    </row>
    <row r="5680" spans="6:11" x14ac:dyDescent="0.3">
      <c r="F5680" s="29"/>
      <c r="G5680" s="29"/>
      <c r="H5680" s="29"/>
      <c r="I5680" s="29"/>
      <c r="J5680" s="29"/>
      <c r="K5680" s="29"/>
    </row>
    <row r="5681" spans="6:11" x14ac:dyDescent="0.3">
      <c r="F5681" s="29"/>
      <c r="G5681" s="29"/>
      <c r="H5681" s="29"/>
      <c r="I5681" s="29"/>
      <c r="J5681" s="29"/>
      <c r="K5681" s="29"/>
    </row>
    <row r="5682" spans="6:11" x14ac:dyDescent="0.3">
      <c r="F5682" s="29"/>
      <c r="G5682" s="29"/>
      <c r="H5682" s="29"/>
      <c r="I5682" s="29"/>
      <c r="J5682" s="29"/>
      <c r="K5682" s="29"/>
    </row>
    <row r="5683" spans="6:11" x14ac:dyDescent="0.3">
      <c r="F5683" s="29"/>
      <c r="G5683" s="29"/>
      <c r="H5683" s="29"/>
      <c r="I5683" s="29"/>
      <c r="J5683" s="29"/>
      <c r="K5683" s="29"/>
    </row>
    <row r="5684" spans="6:11" x14ac:dyDescent="0.3">
      <c r="F5684" s="29"/>
      <c r="G5684" s="29"/>
      <c r="H5684" s="29"/>
      <c r="I5684" s="29"/>
      <c r="J5684" s="29"/>
      <c r="K5684" s="29"/>
    </row>
    <row r="5685" spans="6:11" x14ac:dyDescent="0.3">
      <c r="F5685" s="29"/>
      <c r="G5685" s="29"/>
      <c r="H5685" s="29"/>
      <c r="I5685" s="29"/>
      <c r="J5685" s="29"/>
      <c r="K5685" s="29"/>
    </row>
    <row r="5686" spans="6:11" x14ac:dyDescent="0.3">
      <c r="F5686" s="29"/>
      <c r="G5686" s="29"/>
      <c r="H5686" s="29"/>
      <c r="I5686" s="29"/>
      <c r="J5686" s="29"/>
      <c r="K5686" s="29"/>
    </row>
    <row r="5687" spans="6:11" x14ac:dyDescent="0.3">
      <c r="F5687" s="29"/>
      <c r="G5687" s="29"/>
      <c r="H5687" s="29"/>
      <c r="I5687" s="29"/>
      <c r="J5687" s="29"/>
      <c r="K5687" s="29"/>
    </row>
    <row r="5688" spans="6:11" x14ac:dyDescent="0.3">
      <c r="F5688" s="29"/>
      <c r="G5688" s="29"/>
      <c r="H5688" s="29"/>
      <c r="I5688" s="29"/>
      <c r="J5688" s="29"/>
      <c r="K5688" s="29"/>
    </row>
    <row r="5689" spans="6:11" x14ac:dyDescent="0.3">
      <c r="F5689" s="29"/>
      <c r="G5689" s="29"/>
      <c r="H5689" s="29"/>
      <c r="I5689" s="29"/>
      <c r="J5689" s="29"/>
      <c r="K5689" s="29"/>
    </row>
    <row r="5690" spans="6:11" x14ac:dyDescent="0.3">
      <c r="F5690" s="29"/>
      <c r="G5690" s="29"/>
      <c r="H5690" s="29"/>
      <c r="I5690" s="29"/>
      <c r="J5690" s="29"/>
      <c r="K5690" s="29"/>
    </row>
    <row r="5691" spans="6:11" x14ac:dyDescent="0.3">
      <c r="F5691" s="29"/>
      <c r="G5691" s="29"/>
      <c r="H5691" s="29"/>
      <c r="I5691" s="29"/>
      <c r="J5691" s="29"/>
      <c r="K5691" s="29"/>
    </row>
    <row r="5692" spans="6:11" x14ac:dyDescent="0.3">
      <c r="F5692" s="29"/>
      <c r="G5692" s="29"/>
      <c r="H5692" s="29"/>
      <c r="I5692" s="29"/>
      <c r="J5692" s="29"/>
      <c r="K5692" s="29"/>
    </row>
    <row r="5693" spans="6:11" x14ac:dyDescent="0.3">
      <c r="F5693" s="29"/>
      <c r="G5693" s="29"/>
      <c r="H5693" s="29"/>
      <c r="I5693" s="29"/>
      <c r="J5693" s="29"/>
      <c r="K5693" s="29"/>
    </row>
    <row r="5694" spans="6:11" x14ac:dyDescent="0.3">
      <c r="F5694" s="29"/>
      <c r="G5694" s="29"/>
      <c r="H5694" s="29"/>
      <c r="I5694" s="29"/>
      <c r="J5694" s="29"/>
      <c r="K5694" s="29"/>
    </row>
    <row r="5695" spans="6:11" x14ac:dyDescent="0.3">
      <c r="F5695" s="29"/>
      <c r="G5695" s="29"/>
      <c r="H5695" s="29"/>
      <c r="I5695" s="29"/>
      <c r="J5695" s="29"/>
      <c r="K5695" s="29"/>
    </row>
    <row r="5696" spans="6:11" x14ac:dyDescent="0.3">
      <c r="F5696" s="29"/>
      <c r="G5696" s="29"/>
      <c r="H5696" s="29"/>
      <c r="I5696" s="29"/>
      <c r="J5696" s="29"/>
      <c r="K5696" s="29"/>
    </row>
    <row r="5697" spans="6:11" x14ac:dyDescent="0.3">
      <c r="F5697" s="29"/>
      <c r="G5697" s="29"/>
      <c r="H5697" s="29"/>
      <c r="I5697" s="29"/>
      <c r="J5697" s="29"/>
      <c r="K5697" s="29"/>
    </row>
    <row r="5698" spans="6:11" x14ac:dyDescent="0.3">
      <c r="F5698" s="29"/>
      <c r="G5698" s="29"/>
      <c r="H5698" s="29"/>
      <c r="I5698" s="29"/>
      <c r="J5698" s="29"/>
      <c r="K5698" s="29"/>
    </row>
    <row r="5699" spans="6:11" x14ac:dyDescent="0.3">
      <c r="F5699" s="29"/>
      <c r="G5699" s="29"/>
      <c r="H5699" s="29"/>
      <c r="I5699" s="29"/>
      <c r="J5699" s="29"/>
      <c r="K5699" s="29"/>
    </row>
    <row r="5700" spans="6:11" x14ac:dyDescent="0.3">
      <c r="F5700" s="29"/>
      <c r="G5700" s="29"/>
      <c r="H5700" s="29"/>
      <c r="I5700" s="29"/>
      <c r="J5700" s="29"/>
      <c r="K5700" s="29"/>
    </row>
    <row r="5701" spans="6:11" x14ac:dyDescent="0.3">
      <c r="F5701" s="29"/>
      <c r="G5701" s="29"/>
      <c r="H5701" s="29"/>
      <c r="I5701" s="29"/>
      <c r="J5701" s="29"/>
      <c r="K5701" s="29"/>
    </row>
    <row r="5702" spans="6:11" x14ac:dyDescent="0.3">
      <c r="F5702" s="29"/>
      <c r="G5702" s="29"/>
      <c r="H5702" s="29"/>
      <c r="I5702" s="29"/>
      <c r="J5702" s="29"/>
      <c r="K5702" s="29"/>
    </row>
    <row r="5703" spans="6:11" x14ac:dyDescent="0.3">
      <c r="F5703" s="29"/>
      <c r="G5703" s="29"/>
      <c r="H5703" s="29"/>
      <c r="I5703" s="29"/>
      <c r="J5703" s="29"/>
      <c r="K5703" s="29"/>
    </row>
    <row r="5704" spans="6:11" x14ac:dyDescent="0.3">
      <c r="F5704" s="29"/>
      <c r="G5704" s="29"/>
      <c r="H5704" s="29"/>
      <c r="I5704" s="29"/>
      <c r="J5704" s="29"/>
      <c r="K5704" s="29"/>
    </row>
    <row r="5705" spans="6:11" x14ac:dyDescent="0.3">
      <c r="F5705" s="29"/>
      <c r="G5705" s="29"/>
      <c r="H5705" s="29"/>
      <c r="I5705" s="29"/>
      <c r="J5705" s="29"/>
      <c r="K5705" s="29"/>
    </row>
    <row r="5706" spans="6:11" x14ac:dyDescent="0.3">
      <c r="F5706" s="29"/>
      <c r="G5706" s="29"/>
      <c r="H5706" s="29"/>
      <c r="I5706" s="29"/>
      <c r="J5706" s="29"/>
      <c r="K5706" s="29"/>
    </row>
    <row r="5707" spans="6:11" x14ac:dyDescent="0.3">
      <c r="F5707" s="29"/>
      <c r="G5707" s="29"/>
      <c r="H5707" s="29"/>
      <c r="I5707" s="29"/>
      <c r="J5707" s="29"/>
      <c r="K5707" s="29"/>
    </row>
    <row r="5708" spans="6:11" x14ac:dyDescent="0.3">
      <c r="F5708" s="29"/>
      <c r="G5708" s="29"/>
      <c r="H5708" s="29"/>
      <c r="I5708" s="29"/>
      <c r="J5708" s="29"/>
      <c r="K5708" s="29"/>
    </row>
    <row r="5709" spans="6:11" x14ac:dyDescent="0.3">
      <c r="F5709" s="29"/>
      <c r="G5709" s="29"/>
      <c r="H5709" s="29"/>
      <c r="I5709" s="29"/>
      <c r="J5709" s="29"/>
      <c r="K5709" s="29"/>
    </row>
    <row r="5710" spans="6:11" x14ac:dyDescent="0.3">
      <c r="F5710" s="29"/>
      <c r="G5710" s="29"/>
      <c r="H5710" s="29"/>
      <c r="I5710" s="29"/>
      <c r="J5710" s="29"/>
      <c r="K5710" s="29"/>
    </row>
    <row r="5711" spans="6:11" x14ac:dyDescent="0.3">
      <c r="F5711" s="29"/>
      <c r="G5711" s="29"/>
      <c r="H5711" s="29"/>
      <c r="I5711" s="29"/>
      <c r="J5711" s="29"/>
      <c r="K5711" s="29"/>
    </row>
    <row r="5712" spans="6:11" x14ac:dyDescent="0.3">
      <c r="F5712" s="29"/>
      <c r="G5712" s="29"/>
      <c r="H5712" s="29"/>
      <c r="I5712" s="29"/>
      <c r="J5712" s="29"/>
      <c r="K5712" s="29"/>
    </row>
    <row r="5713" spans="6:11" x14ac:dyDescent="0.3">
      <c r="F5713" s="29"/>
      <c r="G5713" s="29"/>
      <c r="H5713" s="29"/>
      <c r="I5713" s="29"/>
      <c r="J5713" s="29"/>
      <c r="K5713" s="29"/>
    </row>
    <row r="5714" spans="6:11" x14ac:dyDescent="0.3">
      <c r="F5714" s="29"/>
      <c r="G5714" s="29"/>
      <c r="H5714" s="29"/>
      <c r="I5714" s="29"/>
      <c r="J5714" s="29"/>
      <c r="K5714" s="29"/>
    </row>
    <row r="5715" spans="6:11" x14ac:dyDescent="0.3">
      <c r="F5715" s="29"/>
      <c r="G5715" s="29"/>
      <c r="H5715" s="29"/>
      <c r="I5715" s="29"/>
      <c r="J5715" s="29"/>
      <c r="K5715" s="29"/>
    </row>
    <row r="5716" spans="6:11" x14ac:dyDescent="0.3">
      <c r="F5716" s="29"/>
      <c r="G5716" s="29"/>
      <c r="H5716" s="29"/>
      <c r="I5716" s="29"/>
      <c r="J5716" s="29"/>
      <c r="K5716" s="29"/>
    </row>
    <row r="5717" spans="6:11" x14ac:dyDescent="0.3">
      <c r="F5717" s="29"/>
      <c r="G5717" s="29"/>
      <c r="H5717" s="29"/>
      <c r="I5717" s="29"/>
      <c r="J5717" s="29"/>
      <c r="K5717" s="29"/>
    </row>
    <row r="5718" spans="6:11" x14ac:dyDescent="0.3">
      <c r="F5718" s="29"/>
      <c r="G5718" s="29"/>
      <c r="H5718" s="29"/>
      <c r="I5718" s="29"/>
      <c r="J5718" s="29"/>
      <c r="K5718" s="29"/>
    </row>
    <row r="5719" spans="6:11" x14ac:dyDescent="0.3">
      <c r="F5719" s="29"/>
      <c r="G5719" s="29"/>
      <c r="H5719" s="29"/>
      <c r="I5719" s="29"/>
      <c r="J5719" s="29"/>
      <c r="K5719" s="29"/>
    </row>
    <row r="5720" spans="6:11" x14ac:dyDescent="0.3">
      <c r="F5720" s="29"/>
      <c r="G5720" s="29"/>
      <c r="H5720" s="29"/>
      <c r="I5720" s="29"/>
      <c r="J5720" s="29"/>
      <c r="K5720" s="29"/>
    </row>
    <row r="5721" spans="6:11" x14ac:dyDescent="0.3">
      <c r="F5721" s="29"/>
      <c r="G5721" s="29"/>
      <c r="H5721" s="29"/>
      <c r="I5721" s="29"/>
      <c r="J5721" s="29"/>
      <c r="K5721" s="29"/>
    </row>
    <row r="5722" spans="6:11" x14ac:dyDescent="0.3">
      <c r="F5722" s="29"/>
      <c r="G5722" s="29"/>
      <c r="H5722" s="29"/>
      <c r="I5722" s="29"/>
      <c r="J5722" s="29"/>
      <c r="K5722" s="29"/>
    </row>
    <row r="5723" spans="6:11" x14ac:dyDescent="0.3">
      <c r="F5723" s="29"/>
      <c r="G5723" s="29"/>
      <c r="H5723" s="29"/>
      <c r="I5723" s="29"/>
      <c r="J5723" s="29"/>
      <c r="K5723" s="29"/>
    </row>
    <row r="5724" spans="6:11" x14ac:dyDescent="0.3">
      <c r="F5724" s="29"/>
      <c r="G5724" s="29"/>
      <c r="H5724" s="29"/>
      <c r="I5724" s="29"/>
      <c r="J5724" s="29"/>
      <c r="K5724" s="29"/>
    </row>
    <row r="5725" spans="6:11" x14ac:dyDescent="0.3">
      <c r="F5725" s="29"/>
      <c r="G5725" s="29"/>
      <c r="H5725" s="29"/>
      <c r="I5725" s="29"/>
      <c r="J5725" s="29"/>
      <c r="K5725" s="29"/>
    </row>
    <row r="5726" spans="6:11" x14ac:dyDescent="0.3">
      <c r="F5726" s="29"/>
      <c r="G5726" s="29"/>
      <c r="H5726" s="29"/>
      <c r="I5726" s="29"/>
      <c r="J5726" s="29"/>
      <c r="K5726" s="29"/>
    </row>
    <row r="5727" spans="6:11" x14ac:dyDescent="0.3">
      <c r="F5727" s="29"/>
      <c r="G5727" s="29"/>
      <c r="H5727" s="29"/>
      <c r="I5727" s="29"/>
      <c r="J5727" s="29"/>
      <c r="K5727" s="29"/>
    </row>
    <row r="5728" spans="6:11" x14ac:dyDescent="0.3">
      <c r="F5728" s="29"/>
      <c r="G5728" s="29"/>
      <c r="H5728" s="29"/>
      <c r="I5728" s="29"/>
      <c r="J5728" s="29"/>
      <c r="K5728" s="29"/>
    </row>
    <row r="5729" spans="6:11" x14ac:dyDescent="0.3">
      <c r="F5729" s="29"/>
      <c r="G5729" s="29"/>
      <c r="H5729" s="29"/>
      <c r="I5729" s="29"/>
      <c r="J5729" s="29"/>
      <c r="K5729" s="29"/>
    </row>
    <row r="5730" spans="6:11" x14ac:dyDescent="0.3">
      <c r="F5730" s="29"/>
      <c r="G5730" s="29"/>
      <c r="H5730" s="29"/>
      <c r="I5730" s="29"/>
      <c r="J5730" s="29"/>
      <c r="K5730" s="29"/>
    </row>
    <row r="5731" spans="6:11" x14ac:dyDescent="0.3">
      <c r="F5731" s="29"/>
      <c r="G5731" s="29"/>
      <c r="H5731" s="29"/>
      <c r="I5731" s="29"/>
      <c r="J5731" s="29"/>
      <c r="K5731" s="29"/>
    </row>
    <row r="5732" spans="6:11" x14ac:dyDescent="0.3">
      <c r="F5732" s="29"/>
      <c r="G5732" s="29"/>
      <c r="H5732" s="29"/>
      <c r="I5732" s="29"/>
      <c r="J5732" s="29"/>
      <c r="K5732" s="29"/>
    </row>
    <row r="5733" spans="6:11" x14ac:dyDescent="0.3">
      <c r="F5733" s="29"/>
      <c r="G5733" s="29"/>
      <c r="H5733" s="29"/>
      <c r="I5733" s="29"/>
      <c r="J5733" s="29"/>
      <c r="K5733" s="29"/>
    </row>
    <row r="5734" spans="6:11" x14ac:dyDescent="0.3">
      <c r="F5734" s="29"/>
      <c r="G5734" s="29"/>
      <c r="H5734" s="29"/>
      <c r="I5734" s="29"/>
      <c r="J5734" s="29"/>
      <c r="K5734" s="29"/>
    </row>
    <row r="5735" spans="6:11" x14ac:dyDescent="0.3">
      <c r="F5735" s="29"/>
      <c r="G5735" s="29"/>
      <c r="H5735" s="29"/>
      <c r="I5735" s="29"/>
      <c r="J5735" s="29"/>
      <c r="K5735" s="29"/>
    </row>
    <row r="5736" spans="6:11" x14ac:dyDescent="0.3">
      <c r="F5736" s="29"/>
      <c r="G5736" s="29"/>
      <c r="H5736" s="29"/>
      <c r="I5736" s="29"/>
      <c r="J5736" s="29"/>
      <c r="K5736" s="29"/>
    </row>
    <row r="5737" spans="6:11" x14ac:dyDescent="0.3">
      <c r="F5737" s="29"/>
      <c r="G5737" s="29"/>
      <c r="H5737" s="29"/>
      <c r="I5737" s="29"/>
      <c r="J5737" s="29"/>
      <c r="K5737" s="29"/>
    </row>
    <row r="5738" spans="6:11" x14ac:dyDescent="0.3">
      <c r="F5738" s="29"/>
      <c r="G5738" s="29"/>
      <c r="H5738" s="29"/>
      <c r="I5738" s="29"/>
      <c r="J5738" s="29"/>
      <c r="K5738" s="29"/>
    </row>
    <row r="5739" spans="6:11" x14ac:dyDescent="0.3">
      <c r="F5739" s="29"/>
      <c r="G5739" s="29"/>
      <c r="H5739" s="29"/>
      <c r="I5739" s="29"/>
      <c r="J5739" s="29"/>
      <c r="K5739" s="29"/>
    </row>
    <row r="5740" spans="6:11" x14ac:dyDescent="0.3">
      <c r="F5740" s="29"/>
      <c r="G5740" s="29"/>
      <c r="H5740" s="29"/>
      <c r="I5740" s="29"/>
      <c r="J5740" s="29"/>
      <c r="K5740" s="29"/>
    </row>
    <row r="5741" spans="6:11" x14ac:dyDescent="0.3">
      <c r="F5741" s="29"/>
      <c r="G5741" s="29"/>
      <c r="H5741" s="29"/>
      <c r="I5741" s="29"/>
      <c r="J5741" s="29"/>
      <c r="K5741" s="29"/>
    </row>
    <row r="5742" spans="6:11" x14ac:dyDescent="0.3">
      <c r="F5742" s="29"/>
      <c r="G5742" s="29"/>
      <c r="H5742" s="29"/>
      <c r="I5742" s="29"/>
      <c r="J5742" s="29"/>
      <c r="K5742" s="29"/>
    </row>
    <row r="5743" spans="6:11" x14ac:dyDescent="0.3">
      <c r="F5743" s="29"/>
      <c r="G5743" s="29"/>
      <c r="H5743" s="29"/>
      <c r="I5743" s="29"/>
      <c r="J5743" s="29"/>
      <c r="K5743" s="29"/>
    </row>
    <row r="5744" spans="6:11" x14ac:dyDescent="0.3">
      <c r="F5744" s="29"/>
      <c r="G5744" s="29"/>
      <c r="H5744" s="29"/>
      <c r="I5744" s="29"/>
      <c r="J5744" s="29"/>
      <c r="K5744" s="29"/>
    </row>
    <row r="5745" spans="6:11" x14ac:dyDescent="0.3">
      <c r="F5745" s="29"/>
      <c r="G5745" s="29"/>
      <c r="H5745" s="29"/>
      <c r="I5745" s="29"/>
      <c r="J5745" s="29"/>
      <c r="K5745" s="29"/>
    </row>
    <row r="5746" spans="6:11" x14ac:dyDescent="0.3">
      <c r="F5746" s="29"/>
      <c r="G5746" s="29"/>
      <c r="H5746" s="29"/>
      <c r="I5746" s="29"/>
      <c r="J5746" s="29"/>
      <c r="K5746" s="29"/>
    </row>
    <row r="5747" spans="6:11" x14ac:dyDescent="0.3">
      <c r="F5747" s="29"/>
      <c r="G5747" s="29"/>
      <c r="H5747" s="29"/>
      <c r="I5747" s="29"/>
      <c r="J5747" s="29"/>
      <c r="K5747" s="29"/>
    </row>
    <row r="5748" spans="6:11" x14ac:dyDescent="0.3">
      <c r="F5748" s="29"/>
      <c r="G5748" s="29"/>
      <c r="H5748" s="29"/>
      <c r="I5748" s="29"/>
      <c r="J5748" s="29"/>
      <c r="K5748" s="29"/>
    </row>
    <row r="5749" spans="6:11" x14ac:dyDescent="0.3">
      <c r="F5749" s="29"/>
      <c r="G5749" s="29"/>
      <c r="H5749" s="29"/>
      <c r="I5749" s="29"/>
      <c r="J5749" s="29"/>
      <c r="K5749" s="29"/>
    </row>
    <row r="5750" spans="6:11" x14ac:dyDescent="0.3">
      <c r="F5750" s="29"/>
      <c r="G5750" s="29"/>
      <c r="H5750" s="29"/>
      <c r="I5750" s="29"/>
      <c r="J5750" s="29"/>
      <c r="K5750" s="29"/>
    </row>
    <row r="5751" spans="6:11" x14ac:dyDescent="0.3">
      <c r="F5751" s="29"/>
      <c r="G5751" s="29"/>
      <c r="H5751" s="29"/>
      <c r="I5751" s="29"/>
      <c r="J5751" s="29"/>
      <c r="K5751" s="29"/>
    </row>
    <row r="5752" spans="6:11" x14ac:dyDescent="0.3">
      <c r="F5752" s="29"/>
      <c r="G5752" s="29"/>
      <c r="H5752" s="29"/>
      <c r="I5752" s="29"/>
      <c r="J5752" s="29"/>
      <c r="K5752" s="29"/>
    </row>
    <row r="5753" spans="6:11" x14ac:dyDescent="0.3">
      <c r="F5753" s="29"/>
      <c r="G5753" s="29"/>
      <c r="H5753" s="29"/>
      <c r="I5753" s="29"/>
      <c r="J5753" s="29"/>
      <c r="K5753" s="29"/>
    </row>
    <row r="5754" spans="6:11" x14ac:dyDescent="0.3">
      <c r="F5754" s="29"/>
      <c r="G5754" s="29"/>
      <c r="H5754" s="29"/>
      <c r="I5754" s="29"/>
      <c r="J5754" s="29"/>
      <c r="K5754" s="29"/>
    </row>
    <row r="5755" spans="6:11" x14ac:dyDescent="0.3">
      <c r="F5755" s="29"/>
      <c r="G5755" s="29"/>
      <c r="H5755" s="29"/>
      <c r="I5755" s="29"/>
      <c r="J5755" s="29"/>
      <c r="K5755" s="29"/>
    </row>
    <row r="5756" spans="6:11" x14ac:dyDescent="0.3">
      <c r="F5756" s="29"/>
      <c r="G5756" s="29"/>
      <c r="H5756" s="29"/>
      <c r="I5756" s="29"/>
      <c r="J5756" s="29"/>
      <c r="K5756" s="29"/>
    </row>
    <row r="5757" spans="6:11" x14ac:dyDescent="0.3">
      <c r="F5757" s="29"/>
      <c r="G5757" s="29"/>
      <c r="H5757" s="29"/>
      <c r="I5757" s="29"/>
      <c r="J5757" s="29"/>
      <c r="K5757" s="29"/>
    </row>
    <row r="5758" spans="6:11" x14ac:dyDescent="0.3">
      <c r="F5758" s="29"/>
      <c r="G5758" s="29"/>
      <c r="H5758" s="29"/>
      <c r="I5758" s="29"/>
      <c r="J5758" s="29"/>
      <c r="K5758" s="29"/>
    </row>
    <row r="5759" spans="6:11" x14ac:dyDescent="0.3">
      <c r="F5759" s="29"/>
      <c r="G5759" s="29"/>
      <c r="H5759" s="29"/>
      <c r="I5759" s="29"/>
      <c r="J5759" s="29"/>
      <c r="K5759" s="29"/>
    </row>
    <row r="5760" spans="6:11" x14ac:dyDescent="0.3">
      <c r="F5760" s="29"/>
      <c r="G5760" s="29"/>
      <c r="H5760" s="29"/>
      <c r="I5760" s="29"/>
      <c r="J5760" s="29"/>
      <c r="K5760" s="29"/>
    </row>
    <row r="5761" spans="6:11" x14ac:dyDescent="0.3">
      <c r="F5761" s="29"/>
      <c r="G5761" s="29"/>
      <c r="H5761" s="29"/>
      <c r="I5761" s="29"/>
      <c r="J5761" s="29"/>
      <c r="K5761" s="29"/>
    </row>
    <row r="5762" spans="6:11" x14ac:dyDescent="0.3">
      <c r="F5762" s="29"/>
      <c r="G5762" s="29"/>
      <c r="H5762" s="29"/>
      <c r="I5762" s="29"/>
      <c r="J5762" s="29"/>
      <c r="K5762" s="29"/>
    </row>
    <row r="5763" spans="6:11" x14ac:dyDescent="0.3">
      <c r="F5763" s="29"/>
      <c r="G5763" s="29"/>
      <c r="H5763" s="29"/>
      <c r="I5763" s="29"/>
      <c r="J5763" s="29"/>
      <c r="K5763" s="29"/>
    </row>
    <row r="5764" spans="6:11" x14ac:dyDescent="0.3">
      <c r="F5764" s="29"/>
      <c r="G5764" s="29"/>
      <c r="H5764" s="29"/>
      <c r="I5764" s="29"/>
      <c r="J5764" s="29"/>
      <c r="K5764" s="29"/>
    </row>
    <row r="5765" spans="6:11" x14ac:dyDescent="0.3">
      <c r="F5765" s="29"/>
      <c r="G5765" s="29"/>
      <c r="H5765" s="29"/>
      <c r="I5765" s="29"/>
      <c r="J5765" s="29"/>
      <c r="K5765" s="29"/>
    </row>
    <row r="5766" spans="6:11" x14ac:dyDescent="0.3">
      <c r="F5766" s="29"/>
      <c r="G5766" s="29"/>
      <c r="H5766" s="29"/>
      <c r="I5766" s="29"/>
      <c r="J5766" s="29"/>
      <c r="K5766" s="29"/>
    </row>
    <row r="5767" spans="6:11" x14ac:dyDescent="0.3">
      <c r="F5767" s="29"/>
      <c r="G5767" s="29"/>
      <c r="H5767" s="29"/>
      <c r="I5767" s="29"/>
      <c r="J5767" s="29"/>
      <c r="K5767" s="29"/>
    </row>
    <row r="5768" spans="6:11" x14ac:dyDescent="0.3">
      <c r="F5768" s="29"/>
      <c r="G5768" s="29"/>
      <c r="H5768" s="29"/>
      <c r="I5768" s="29"/>
      <c r="J5768" s="29"/>
      <c r="K5768" s="29"/>
    </row>
    <row r="5769" spans="6:11" x14ac:dyDescent="0.3">
      <c r="F5769" s="29"/>
      <c r="G5769" s="29"/>
      <c r="H5769" s="29"/>
      <c r="I5769" s="29"/>
      <c r="J5769" s="29"/>
      <c r="K5769" s="29"/>
    </row>
    <row r="5770" spans="6:11" x14ac:dyDescent="0.3">
      <c r="F5770" s="29"/>
      <c r="G5770" s="29"/>
      <c r="H5770" s="29"/>
      <c r="I5770" s="29"/>
      <c r="J5770" s="29"/>
      <c r="K5770" s="29"/>
    </row>
    <row r="5771" spans="6:11" x14ac:dyDescent="0.3">
      <c r="F5771" s="29"/>
      <c r="G5771" s="29"/>
      <c r="H5771" s="29"/>
      <c r="I5771" s="29"/>
      <c r="J5771" s="29"/>
      <c r="K5771" s="29"/>
    </row>
    <row r="5772" spans="6:11" x14ac:dyDescent="0.3">
      <c r="F5772" s="29"/>
      <c r="G5772" s="29"/>
      <c r="H5772" s="29"/>
      <c r="I5772" s="29"/>
      <c r="J5772" s="29"/>
      <c r="K5772" s="29"/>
    </row>
    <row r="5773" spans="6:11" x14ac:dyDescent="0.3">
      <c r="F5773" s="29"/>
      <c r="G5773" s="29"/>
      <c r="H5773" s="29"/>
      <c r="I5773" s="29"/>
      <c r="J5773" s="29"/>
      <c r="K5773" s="29"/>
    </row>
    <row r="5774" spans="6:11" x14ac:dyDescent="0.3">
      <c r="F5774" s="29"/>
      <c r="G5774" s="29"/>
      <c r="H5774" s="29"/>
      <c r="I5774" s="29"/>
      <c r="J5774" s="29"/>
      <c r="K5774" s="29"/>
    </row>
    <row r="5775" spans="6:11" x14ac:dyDescent="0.3">
      <c r="F5775" s="29"/>
      <c r="G5775" s="29"/>
      <c r="H5775" s="29"/>
      <c r="I5775" s="29"/>
      <c r="J5775" s="29"/>
      <c r="K5775" s="29"/>
    </row>
    <row r="5776" spans="6:11" x14ac:dyDescent="0.3">
      <c r="F5776" s="29"/>
      <c r="G5776" s="29"/>
      <c r="H5776" s="29"/>
      <c r="I5776" s="29"/>
      <c r="J5776" s="29"/>
      <c r="K5776" s="29"/>
    </row>
    <row r="5777" spans="6:11" x14ac:dyDescent="0.3">
      <c r="F5777" s="29"/>
      <c r="G5777" s="29"/>
      <c r="H5777" s="29"/>
      <c r="I5777" s="29"/>
      <c r="J5777" s="29"/>
      <c r="K5777" s="29"/>
    </row>
    <row r="5778" spans="6:11" x14ac:dyDescent="0.3">
      <c r="F5778" s="29"/>
      <c r="G5778" s="29"/>
      <c r="H5778" s="29"/>
      <c r="I5778" s="29"/>
      <c r="J5778" s="29"/>
      <c r="K5778" s="29"/>
    </row>
    <row r="5779" spans="6:11" x14ac:dyDescent="0.3">
      <c r="F5779" s="29"/>
      <c r="G5779" s="29"/>
      <c r="H5779" s="29"/>
      <c r="I5779" s="29"/>
      <c r="J5779" s="29"/>
      <c r="K5779" s="29"/>
    </row>
    <row r="5780" spans="6:11" x14ac:dyDescent="0.3">
      <c r="F5780" s="29"/>
      <c r="G5780" s="29"/>
      <c r="H5780" s="29"/>
      <c r="I5780" s="29"/>
      <c r="J5780" s="29"/>
      <c r="K5780" s="29"/>
    </row>
    <row r="5781" spans="6:11" x14ac:dyDescent="0.3">
      <c r="F5781" s="29"/>
      <c r="G5781" s="29"/>
      <c r="H5781" s="29"/>
      <c r="I5781" s="29"/>
      <c r="J5781" s="29"/>
      <c r="K5781" s="29"/>
    </row>
    <row r="5782" spans="6:11" x14ac:dyDescent="0.3">
      <c r="F5782" s="29"/>
      <c r="G5782" s="29"/>
      <c r="H5782" s="29"/>
      <c r="I5782" s="29"/>
      <c r="J5782" s="29"/>
      <c r="K5782" s="29"/>
    </row>
    <row r="5783" spans="6:11" x14ac:dyDescent="0.3">
      <c r="F5783" s="29"/>
      <c r="G5783" s="29"/>
      <c r="H5783" s="29"/>
      <c r="I5783" s="29"/>
      <c r="J5783" s="29"/>
      <c r="K5783" s="29"/>
    </row>
    <row r="5784" spans="6:11" x14ac:dyDescent="0.3">
      <c r="F5784" s="29"/>
      <c r="G5784" s="29"/>
      <c r="H5784" s="29"/>
      <c r="I5784" s="29"/>
      <c r="J5784" s="29"/>
      <c r="K5784" s="29"/>
    </row>
    <row r="5785" spans="6:11" x14ac:dyDescent="0.3">
      <c r="F5785" s="29"/>
      <c r="G5785" s="29"/>
      <c r="H5785" s="29"/>
      <c r="I5785" s="29"/>
      <c r="J5785" s="29"/>
      <c r="K5785" s="29"/>
    </row>
    <row r="5786" spans="6:11" x14ac:dyDescent="0.3">
      <c r="F5786" s="29"/>
      <c r="G5786" s="29"/>
      <c r="H5786" s="29"/>
      <c r="I5786" s="29"/>
      <c r="J5786" s="29"/>
      <c r="K5786" s="29"/>
    </row>
    <row r="5787" spans="6:11" x14ac:dyDescent="0.3">
      <c r="F5787" s="29"/>
      <c r="G5787" s="29"/>
      <c r="H5787" s="29"/>
      <c r="I5787" s="29"/>
      <c r="J5787" s="29"/>
      <c r="K5787" s="29"/>
    </row>
    <row r="5788" spans="6:11" x14ac:dyDescent="0.3">
      <c r="F5788" s="29"/>
      <c r="G5788" s="29"/>
      <c r="H5788" s="29"/>
      <c r="I5788" s="29"/>
      <c r="J5788" s="29"/>
      <c r="K5788" s="29"/>
    </row>
    <row r="5789" spans="6:11" x14ac:dyDescent="0.3">
      <c r="F5789" s="29"/>
      <c r="G5789" s="29"/>
      <c r="H5789" s="29"/>
      <c r="I5789" s="29"/>
      <c r="J5789" s="29"/>
      <c r="K5789" s="29"/>
    </row>
    <row r="5790" spans="6:11" x14ac:dyDescent="0.3">
      <c r="F5790" s="29"/>
      <c r="G5790" s="29"/>
      <c r="H5790" s="29"/>
      <c r="I5790" s="29"/>
      <c r="J5790" s="29"/>
      <c r="K5790" s="29"/>
    </row>
    <row r="5791" spans="6:11" x14ac:dyDescent="0.3">
      <c r="F5791" s="29"/>
      <c r="G5791" s="29"/>
      <c r="H5791" s="29"/>
      <c r="I5791" s="29"/>
      <c r="J5791" s="29"/>
      <c r="K5791" s="29"/>
    </row>
    <row r="5792" spans="6:11" x14ac:dyDescent="0.3">
      <c r="F5792" s="29"/>
      <c r="G5792" s="29"/>
      <c r="H5792" s="29"/>
      <c r="I5792" s="29"/>
      <c r="J5792" s="29"/>
      <c r="K5792" s="29"/>
    </row>
    <row r="5793" spans="6:11" x14ac:dyDescent="0.3">
      <c r="F5793" s="29"/>
      <c r="G5793" s="29"/>
      <c r="H5793" s="29"/>
      <c r="I5793" s="29"/>
      <c r="J5793" s="29"/>
      <c r="K5793" s="29"/>
    </row>
    <row r="5794" spans="6:11" x14ac:dyDescent="0.3">
      <c r="F5794" s="29"/>
      <c r="G5794" s="29"/>
      <c r="H5794" s="29"/>
      <c r="I5794" s="29"/>
      <c r="J5794" s="29"/>
      <c r="K5794" s="29"/>
    </row>
    <row r="5795" spans="6:11" x14ac:dyDescent="0.3">
      <c r="F5795" s="29"/>
      <c r="G5795" s="29"/>
      <c r="H5795" s="29"/>
      <c r="I5795" s="29"/>
      <c r="J5795" s="29"/>
      <c r="K5795" s="29"/>
    </row>
    <row r="5796" spans="6:11" x14ac:dyDescent="0.3">
      <c r="F5796" s="29"/>
      <c r="G5796" s="29"/>
      <c r="H5796" s="29"/>
      <c r="I5796" s="29"/>
      <c r="J5796" s="29"/>
      <c r="K5796" s="29"/>
    </row>
    <row r="5797" spans="6:11" x14ac:dyDescent="0.3">
      <c r="F5797" s="29"/>
      <c r="G5797" s="29"/>
      <c r="H5797" s="29"/>
      <c r="I5797" s="29"/>
      <c r="J5797" s="29"/>
      <c r="K5797" s="29"/>
    </row>
    <row r="5798" spans="6:11" x14ac:dyDescent="0.3">
      <c r="F5798" s="29"/>
      <c r="G5798" s="29"/>
      <c r="H5798" s="29"/>
      <c r="I5798" s="29"/>
      <c r="J5798" s="29"/>
      <c r="K5798" s="29"/>
    </row>
    <row r="5799" spans="6:11" x14ac:dyDescent="0.3">
      <c r="F5799" s="29"/>
      <c r="G5799" s="29"/>
      <c r="H5799" s="29"/>
      <c r="I5799" s="29"/>
      <c r="J5799" s="29"/>
      <c r="K5799" s="29"/>
    </row>
    <row r="5800" spans="6:11" x14ac:dyDescent="0.3">
      <c r="F5800" s="29"/>
      <c r="G5800" s="29"/>
      <c r="H5800" s="29"/>
      <c r="I5800" s="29"/>
      <c r="J5800" s="29"/>
      <c r="K5800" s="29"/>
    </row>
    <row r="5801" spans="6:11" x14ac:dyDescent="0.3">
      <c r="F5801" s="29"/>
      <c r="G5801" s="29"/>
      <c r="H5801" s="29"/>
      <c r="I5801" s="29"/>
      <c r="J5801" s="29"/>
      <c r="K5801" s="29"/>
    </row>
    <row r="5802" spans="6:11" x14ac:dyDescent="0.3">
      <c r="F5802" s="29"/>
      <c r="G5802" s="29"/>
      <c r="H5802" s="29"/>
      <c r="I5802" s="29"/>
      <c r="J5802" s="29"/>
      <c r="K5802" s="29"/>
    </row>
    <row r="5803" spans="6:11" x14ac:dyDescent="0.3">
      <c r="F5803" s="29"/>
      <c r="G5803" s="29"/>
      <c r="H5803" s="29"/>
      <c r="I5803" s="29"/>
      <c r="J5803" s="29"/>
      <c r="K5803" s="29"/>
    </row>
    <row r="5804" spans="6:11" x14ac:dyDescent="0.3">
      <c r="F5804" s="29"/>
      <c r="G5804" s="29"/>
      <c r="H5804" s="29"/>
      <c r="I5804" s="29"/>
      <c r="J5804" s="29"/>
      <c r="K5804" s="29"/>
    </row>
    <row r="5805" spans="6:11" x14ac:dyDescent="0.3">
      <c r="F5805" s="29"/>
      <c r="G5805" s="29"/>
      <c r="H5805" s="29"/>
      <c r="I5805" s="29"/>
      <c r="J5805" s="29"/>
      <c r="K5805" s="29"/>
    </row>
    <row r="5806" spans="6:11" x14ac:dyDescent="0.3">
      <c r="F5806" s="29"/>
      <c r="G5806" s="29"/>
      <c r="H5806" s="29"/>
      <c r="I5806" s="29"/>
      <c r="J5806" s="29"/>
      <c r="K5806" s="29"/>
    </row>
    <row r="5807" spans="6:11" x14ac:dyDescent="0.3">
      <c r="F5807" s="29"/>
      <c r="G5807" s="29"/>
      <c r="H5807" s="29"/>
      <c r="I5807" s="29"/>
      <c r="J5807" s="29"/>
      <c r="K5807" s="29"/>
    </row>
    <row r="5808" spans="6:11" x14ac:dyDescent="0.3">
      <c r="F5808" s="29"/>
      <c r="G5808" s="29"/>
      <c r="H5808" s="29"/>
      <c r="I5808" s="29"/>
      <c r="J5808" s="29"/>
      <c r="K5808" s="29"/>
    </row>
    <row r="5809" spans="6:11" x14ac:dyDescent="0.3">
      <c r="F5809" s="29"/>
      <c r="G5809" s="29"/>
      <c r="H5809" s="29"/>
      <c r="I5809" s="29"/>
      <c r="J5809" s="29"/>
      <c r="K5809" s="29"/>
    </row>
    <row r="5810" spans="6:11" x14ac:dyDescent="0.3">
      <c r="F5810" s="29"/>
      <c r="G5810" s="29"/>
      <c r="H5810" s="29"/>
      <c r="I5810" s="29"/>
      <c r="J5810" s="29"/>
      <c r="K5810" s="29"/>
    </row>
    <row r="5811" spans="6:11" x14ac:dyDescent="0.3">
      <c r="F5811" s="29"/>
      <c r="G5811" s="29"/>
      <c r="H5811" s="29"/>
      <c r="I5811" s="29"/>
      <c r="J5811" s="29"/>
      <c r="K5811" s="29"/>
    </row>
    <row r="5812" spans="6:11" x14ac:dyDescent="0.3">
      <c r="F5812" s="29"/>
      <c r="G5812" s="29"/>
      <c r="H5812" s="29"/>
      <c r="I5812" s="29"/>
      <c r="J5812" s="29"/>
      <c r="K5812" s="29"/>
    </row>
    <row r="5813" spans="6:11" x14ac:dyDescent="0.3">
      <c r="F5813" s="29"/>
      <c r="G5813" s="29"/>
      <c r="H5813" s="29"/>
      <c r="I5813" s="29"/>
      <c r="J5813" s="29"/>
      <c r="K5813" s="29"/>
    </row>
    <row r="5814" spans="6:11" x14ac:dyDescent="0.3">
      <c r="F5814" s="29"/>
      <c r="G5814" s="29"/>
      <c r="H5814" s="29"/>
      <c r="I5814" s="29"/>
      <c r="J5814" s="29"/>
      <c r="K5814" s="29"/>
    </row>
    <row r="5815" spans="6:11" x14ac:dyDescent="0.3">
      <c r="F5815" s="29"/>
      <c r="G5815" s="29"/>
      <c r="H5815" s="29"/>
      <c r="I5815" s="29"/>
      <c r="J5815" s="29"/>
      <c r="K5815" s="29"/>
    </row>
    <row r="5816" spans="6:11" x14ac:dyDescent="0.3">
      <c r="F5816" s="29"/>
      <c r="G5816" s="29"/>
      <c r="H5816" s="29"/>
      <c r="I5816" s="29"/>
      <c r="J5816" s="29"/>
      <c r="K5816" s="29"/>
    </row>
    <row r="5817" spans="6:11" x14ac:dyDescent="0.3">
      <c r="F5817" s="29"/>
      <c r="G5817" s="29"/>
      <c r="H5817" s="29"/>
      <c r="I5817" s="29"/>
      <c r="J5817" s="29"/>
      <c r="K5817" s="29"/>
    </row>
    <row r="5818" spans="6:11" x14ac:dyDescent="0.3">
      <c r="F5818" s="29"/>
      <c r="G5818" s="29"/>
      <c r="H5818" s="29"/>
      <c r="I5818" s="29"/>
      <c r="J5818" s="29"/>
      <c r="K5818" s="29"/>
    </row>
    <row r="5819" spans="6:11" x14ac:dyDescent="0.3">
      <c r="F5819" s="29"/>
      <c r="G5819" s="29"/>
      <c r="H5819" s="29"/>
      <c r="I5819" s="29"/>
      <c r="J5819" s="29"/>
      <c r="K5819" s="29"/>
    </row>
    <row r="5820" spans="6:11" x14ac:dyDescent="0.3">
      <c r="F5820" s="29"/>
      <c r="G5820" s="29"/>
      <c r="H5820" s="29"/>
      <c r="I5820" s="29"/>
      <c r="J5820" s="29"/>
      <c r="K5820" s="29"/>
    </row>
    <row r="5821" spans="6:11" x14ac:dyDescent="0.3">
      <c r="F5821" s="29"/>
      <c r="G5821" s="29"/>
      <c r="H5821" s="29"/>
      <c r="I5821" s="29"/>
      <c r="J5821" s="29"/>
      <c r="K5821" s="29"/>
    </row>
    <row r="5822" spans="6:11" x14ac:dyDescent="0.3">
      <c r="F5822" s="29"/>
      <c r="G5822" s="29"/>
      <c r="H5822" s="29"/>
      <c r="I5822" s="29"/>
      <c r="J5822" s="29"/>
      <c r="K5822" s="29"/>
    </row>
    <row r="5823" spans="6:11" x14ac:dyDescent="0.3">
      <c r="F5823" s="29"/>
      <c r="G5823" s="29"/>
      <c r="H5823" s="29"/>
      <c r="I5823" s="29"/>
      <c r="J5823" s="29"/>
      <c r="K5823" s="29"/>
    </row>
    <row r="5824" spans="6:11" x14ac:dyDescent="0.3">
      <c r="F5824" s="29"/>
      <c r="G5824" s="29"/>
      <c r="H5824" s="29"/>
      <c r="I5824" s="29"/>
      <c r="J5824" s="29"/>
      <c r="K5824" s="29"/>
    </row>
    <row r="5825" spans="6:11" x14ac:dyDescent="0.3">
      <c r="F5825" s="29"/>
      <c r="G5825" s="29"/>
      <c r="H5825" s="29"/>
      <c r="I5825" s="29"/>
      <c r="J5825" s="29"/>
      <c r="K5825" s="29"/>
    </row>
    <row r="5826" spans="6:11" x14ac:dyDescent="0.3">
      <c r="F5826" s="29"/>
      <c r="G5826" s="29"/>
      <c r="H5826" s="29"/>
      <c r="I5826" s="29"/>
      <c r="J5826" s="29"/>
      <c r="K5826" s="29"/>
    </row>
    <row r="5827" spans="6:11" x14ac:dyDescent="0.3">
      <c r="F5827" s="29"/>
      <c r="G5827" s="29"/>
      <c r="H5827" s="29"/>
      <c r="I5827" s="29"/>
      <c r="J5827" s="29"/>
      <c r="K5827" s="29"/>
    </row>
    <row r="5828" spans="6:11" x14ac:dyDescent="0.3">
      <c r="F5828" s="29"/>
      <c r="G5828" s="29"/>
      <c r="H5828" s="29"/>
      <c r="I5828" s="29"/>
      <c r="J5828" s="29"/>
      <c r="K5828" s="29"/>
    </row>
    <row r="5829" spans="6:11" x14ac:dyDescent="0.3">
      <c r="F5829" s="29"/>
      <c r="G5829" s="29"/>
      <c r="H5829" s="29"/>
      <c r="I5829" s="29"/>
      <c r="J5829" s="29"/>
      <c r="K5829" s="29"/>
    </row>
    <row r="5830" spans="6:11" x14ac:dyDescent="0.3">
      <c r="F5830" s="29"/>
      <c r="G5830" s="29"/>
      <c r="H5830" s="29"/>
      <c r="I5830" s="29"/>
      <c r="J5830" s="29"/>
      <c r="K5830" s="29"/>
    </row>
    <row r="5831" spans="6:11" x14ac:dyDescent="0.3">
      <c r="F5831" s="29"/>
      <c r="G5831" s="29"/>
      <c r="H5831" s="29"/>
      <c r="I5831" s="29"/>
      <c r="J5831" s="29"/>
      <c r="K5831" s="29"/>
    </row>
    <row r="5832" spans="6:11" x14ac:dyDescent="0.3">
      <c r="F5832" s="29"/>
      <c r="G5832" s="29"/>
      <c r="H5832" s="29"/>
      <c r="I5832" s="29"/>
      <c r="J5832" s="29"/>
      <c r="K5832" s="29"/>
    </row>
    <row r="5833" spans="6:11" x14ac:dyDescent="0.3">
      <c r="F5833" s="29"/>
      <c r="G5833" s="29"/>
      <c r="H5833" s="29"/>
      <c r="I5833" s="29"/>
      <c r="J5833" s="29"/>
      <c r="K5833" s="29"/>
    </row>
    <row r="5834" spans="6:11" x14ac:dyDescent="0.3">
      <c r="F5834" s="29"/>
      <c r="G5834" s="29"/>
      <c r="H5834" s="29"/>
      <c r="I5834" s="29"/>
      <c r="J5834" s="29"/>
      <c r="K5834" s="29"/>
    </row>
    <row r="5835" spans="6:11" x14ac:dyDescent="0.3">
      <c r="F5835" s="29"/>
      <c r="G5835" s="29"/>
      <c r="H5835" s="29"/>
      <c r="I5835" s="29"/>
      <c r="J5835" s="29"/>
      <c r="K5835" s="29"/>
    </row>
    <row r="5836" spans="6:11" x14ac:dyDescent="0.3">
      <c r="F5836" s="29"/>
      <c r="G5836" s="29"/>
      <c r="H5836" s="29"/>
      <c r="I5836" s="29"/>
      <c r="J5836" s="29"/>
      <c r="K5836" s="29"/>
    </row>
    <row r="5837" spans="6:11" x14ac:dyDescent="0.3">
      <c r="F5837" s="29"/>
      <c r="G5837" s="29"/>
      <c r="H5837" s="29"/>
      <c r="I5837" s="29"/>
      <c r="J5837" s="29"/>
      <c r="K5837" s="29"/>
    </row>
    <row r="5838" spans="6:11" x14ac:dyDescent="0.3">
      <c r="F5838" s="29"/>
      <c r="G5838" s="29"/>
      <c r="H5838" s="29"/>
      <c r="I5838" s="29"/>
      <c r="J5838" s="29"/>
      <c r="K5838" s="29"/>
    </row>
    <row r="5839" spans="6:11" x14ac:dyDescent="0.3">
      <c r="F5839" s="29"/>
      <c r="G5839" s="29"/>
      <c r="H5839" s="29"/>
      <c r="I5839" s="29"/>
      <c r="J5839" s="29"/>
      <c r="K5839" s="29"/>
    </row>
    <row r="5840" spans="6:11" x14ac:dyDescent="0.3">
      <c r="F5840" s="29"/>
      <c r="G5840" s="29"/>
      <c r="H5840" s="29"/>
      <c r="I5840" s="29"/>
      <c r="J5840" s="29"/>
      <c r="K5840" s="29"/>
    </row>
    <row r="5841" spans="6:11" x14ac:dyDescent="0.3">
      <c r="F5841" s="29"/>
      <c r="G5841" s="29"/>
      <c r="H5841" s="29"/>
      <c r="I5841" s="29"/>
      <c r="J5841" s="29"/>
      <c r="K5841" s="29"/>
    </row>
    <row r="5842" spans="6:11" x14ac:dyDescent="0.3">
      <c r="F5842" s="29"/>
      <c r="G5842" s="29"/>
      <c r="H5842" s="29"/>
      <c r="I5842" s="29"/>
      <c r="J5842" s="29"/>
      <c r="K5842" s="29"/>
    </row>
    <row r="5843" spans="6:11" x14ac:dyDescent="0.3">
      <c r="F5843" s="29"/>
      <c r="G5843" s="29"/>
      <c r="H5843" s="29"/>
      <c r="I5843" s="29"/>
      <c r="J5843" s="29"/>
      <c r="K5843" s="29"/>
    </row>
    <row r="5844" spans="6:11" x14ac:dyDescent="0.3">
      <c r="F5844" s="29"/>
      <c r="G5844" s="29"/>
      <c r="H5844" s="29"/>
      <c r="I5844" s="29"/>
      <c r="J5844" s="29"/>
      <c r="K5844" s="29"/>
    </row>
    <row r="5845" spans="6:11" x14ac:dyDescent="0.3">
      <c r="F5845" s="29"/>
      <c r="G5845" s="29"/>
      <c r="H5845" s="29"/>
      <c r="I5845" s="29"/>
      <c r="J5845" s="29"/>
      <c r="K5845" s="29"/>
    </row>
    <row r="5846" spans="6:11" x14ac:dyDescent="0.3">
      <c r="F5846" s="29"/>
      <c r="G5846" s="29"/>
      <c r="H5846" s="29"/>
      <c r="I5846" s="29"/>
      <c r="J5846" s="29"/>
      <c r="K5846" s="29"/>
    </row>
    <row r="5847" spans="6:11" x14ac:dyDescent="0.3">
      <c r="F5847" s="29"/>
      <c r="G5847" s="29"/>
      <c r="H5847" s="29"/>
      <c r="I5847" s="29"/>
      <c r="J5847" s="29"/>
      <c r="K5847" s="29"/>
    </row>
    <row r="5848" spans="6:11" x14ac:dyDescent="0.3">
      <c r="F5848" s="29"/>
      <c r="G5848" s="29"/>
      <c r="H5848" s="29"/>
      <c r="I5848" s="29"/>
      <c r="J5848" s="29"/>
      <c r="K5848" s="29"/>
    </row>
    <row r="5849" spans="6:11" x14ac:dyDescent="0.3">
      <c r="F5849" s="29"/>
      <c r="G5849" s="29"/>
      <c r="H5849" s="29"/>
      <c r="I5849" s="29"/>
      <c r="J5849" s="29"/>
      <c r="K5849" s="29"/>
    </row>
    <row r="5850" spans="6:11" x14ac:dyDescent="0.3">
      <c r="F5850" s="29"/>
      <c r="G5850" s="29"/>
      <c r="H5850" s="29"/>
      <c r="I5850" s="29"/>
      <c r="J5850" s="29"/>
      <c r="K5850" s="29"/>
    </row>
    <row r="5851" spans="6:11" x14ac:dyDescent="0.3">
      <c r="F5851" s="29"/>
      <c r="G5851" s="29"/>
      <c r="H5851" s="29"/>
      <c r="I5851" s="29"/>
      <c r="J5851" s="29"/>
      <c r="K5851" s="29"/>
    </row>
    <row r="5852" spans="6:11" x14ac:dyDescent="0.3">
      <c r="F5852" s="29"/>
      <c r="G5852" s="29"/>
      <c r="H5852" s="29"/>
      <c r="I5852" s="29"/>
      <c r="J5852" s="29"/>
      <c r="K5852" s="29"/>
    </row>
    <row r="5853" spans="6:11" x14ac:dyDescent="0.3">
      <c r="F5853" s="29"/>
      <c r="G5853" s="29"/>
      <c r="H5853" s="29"/>
      <c r="I5853" s="29"/>
      <c r="J5853" s="29"/>
      <c r="K5853" s="29"/>
    </row>
    <row r="5854" spans="6:11" x14ac:dyDescent="0.3">
      <c r="F5854" s="29"/>
      <c r="G5854" s="29"/>
      <c r="H5854" s="29"/>
      <c r="I5854" s="29"/>
      <c r="J5854" s="29"/>
      <c r="K5854" s="29"/>
    </row>
    <row r="5855" spans="6:11" x14ac:dyDescent="0.3">
      <c r="F5855" s="29"/>
      <c r="G5855" s="29"/>
      <c r="H5855" s="29"/>
      <c r="I5855" s="29"/>
      <c r="J5855" s="29"/>
      <c r="K5855" s="29"/>
    </row>
    <row r="5856" spans="6:11" x14ac:dyDescent="0.3">
      <c r="F5856" s="29"/>
      <c r="G5856" s="29"/>
      <c r="H5856" s="29"/>
      <c r="I5856" s="29"/>
      <c r="J5856" s="29"/>
      <c r="K5856" s="29"/>
    </row>
    <row r="5857" spans="6:11" x14ac:dyDescent="0.3">
      <c r="F5857" s="29"/>
      <c r="G5857" s="29"/>
      <c r="H5857" s="29"/>
      <c r="I5857" s="29"/>
      <c r="J5857" s="29"/>
      <c r="K5857" s="29"/>
    </row>
    <row r="5858" spans="6:11" x14ac:dyDescent="0.3">
      <c r="F5858" s="29"/>
      <c r="G5858" s="29"/>
      <c r="H5858" s="29"/>
      <c r="I5858" s="29"/>
      <c r="J5858" s="29"/>
      <c r="K5858" s="29"/>
    </row>
    <row r="5859" spans="6:11" x14ac:dyDescent="0.3">
      <c r="F5859" s="29"/>
      <c r="G5859" s="29"/>
      <c r="H5859" s="29"/>
      <c r="I5859" s="29"/>
      <c r="J5859" s="29"/>
      <c r="K5859" s="29"/>
    </row>
    <row r="5860" spans="6:11" x14ac:dyDescent="0.3">
      <c r="F5860" s="29"/>
      <c r="G5860" s="29"/>
      <c r="H5860" s="29"/>
      <c r="I5860" s="29"/>
      <c r="J5860" s="29"/>
      <c r="K5860" s="29"/>
    </row>
    <row r="5861" spans="6:11" x14ac:dyDescent="0.3">
      <c r="F5861" s="29"/>
      <c r="G5861" s="29"/>
      <c r="H5861" s="29"/>
      <c r="I5861" s="29"/>
      <c r="J5861" s="29"/>
      <c r="K5861" s="29"/>
    </row>
    <row r="5862" spans="6:11" x14ac:dyDescent="0.3">
      <c r="F5862" s="29"/>
      <c r="G5862" s="29"/>
      <c r="H5862" s="29"/>
      <c r="I5862" s="29"/>
      <c r="J5862" s="29"/>
      <c r="K5862" s="29"/>
    </row>
    <row r="5863" spans="6:11" x14ac:dyDescent="0.3">
      <c r="F5863" s="29"/>
      <c r="G5863" s="29"/>
      <c r="H5863" s="29"/>
      <c r="I5863" s="29"/>
      <c r="J5863" s="29"/>
      <c r="K5863" s="29"/>
    </row>
    <row r="5864" spans="6:11" x14ac:dyDescent="0.3">
      <c r="F5864" s="29"/>
      <c r="G5864" s="29"/>
      <c r="H5864" s="29"/>
      <c r="I5864" s="29"/>
      <c r="J5864" s="29"/>
      <c r="K5864" s="29"/>
    </row>
    <row r="5865" spans="6:11" x14ac:dyDescent="0.3">
      <c r="F5865" s="29"/>
      <c r="G5865" s="29"/>
      <c r="H5865" s="29"/>
      <c r="I5865" s="29"/>
      <c r="J5865" s="29"/>
      <c r="K5865" s="29"/>
    </row>
    <row r="5866" spans="6:11" x14ac:dyDescent="0.3">
      <c r="F5866" s="29"/>
      <c r="G5866" s="29"/>
      <c r="H5866" s="29"/>
      <c r="I5866" s="29"/>
      <c r="J5866" s="29"/>
      <c r="K5866" s="29"/>
    </row>
    <row r="5867" spans="6:11" x14ac:dyDescent="0.3">
      <c r="F5867" s="29"/>
      <c r="G5867" s="29"/>
      <c r="H5867" s="29"/>
      <c r="I5867" s="29"/>
      <c r="J5867" s="29"/>
      <c r="K5867" s="29"/>
    </row>
    <row r="5868" spans="6:11" x14ac:dyDescent="0.3">
      <c r="F5868" s="29"/>
      <c r="G5868" s="29"/>
      <c r="H5868" s="29"/>
      <c r="I5868" s="29"/>
      <c r="J5868" s="29"/>
      <c r="K5868" s="29"/>
    </row>
    <row r="5869" spans="6:11" x14ac:dyDescent="0.3">
      <c r="F5869" s="29"/>
      <c r="G5869" s="29"/>
      <c r="H5869" s="29"/>
      <c r="I5869" s="29"/>
      <c r="J5869" s="29"/>
      <c r="K5869" s="29"/>
    </row>
    <row r="5870" spans="6:11" x14ac:dyDescent="0.3">
      <c r="F5870" s="29"/>
      <c r="G5870" s="29"/>
      <c r="H5870" s="29"/>
      <c r="I5870" s="29"/>
      <c r="J5870" s="29"/>
      <c r="K5870" s="29"/>
    </row>
    <row r="5871" spans="6:11" x14ac:dyDescent="0.3">
      <c r="F5871" s="29"/>
      <c r="G5871" s="29"/>
      <c r="H5871" s="29"/>
      <c r="I5871" s="29"/>
      <c r="J5871" s="29"/>
      <c r="K5871" s="29"/>
    </row>
    <row r="5872" spans="6:11" x14ac:dyDescent="0.3">
      <c r="F5872" s="29"/>
      <c r="G5872" s="29"/>
      <c r="H5872" s="29"/>
      <c r="I5872" s="29"/>
      <c r="J5872" s="29"/>
      <c r="K5872" s="29"/>
    </row>
    <row r="5873" spans="6:11" x14ac:dyDescent="0.3">
      <c r="F5873" s="29"/>
      <c r="G5873" s="29"/>
      <c r="H5873" s="29"/>
      <c r="I5873" s="29"/>
      <c r="J5873" s="29"/>
      <c r="K5873" s="29"/>
    </row>
    <row r="5874" spans="6:11" x14ac:dyDescent="0.3">
      <c r="F5874" s="29"/>
      <c r="G5874" s="29"/>
      <c r="H5874" s="29"/>
      <c r="I5874" s="29"/>
      <c r="J5874" s="29"/>
      <c r="K5874" s="29"/>
    </row>
    <row r="5875" spans="6:11" x14ac:dyDescent="0.3">
      <c r="F5875" s="29"/>
      <c r="G5875" s="29"/>
      <c r="H5875" s="29"/>
      <c r="I5875" s="29"/>
      <c r="J5875" s="29"/>
      <c r="K5875" s="29"/>
    </row>
    <row r="5876" spans="6:11" x14ac:dyDescent="0.3">
      <c r="F5876" s="29"/>
      <c r="G5876" s="29"/>
      <c r="H5876" s="29"/>
      <c r="I5876" s="29"/>
      <c r="J5876" s="29"/>
      <c r="K5876" s="29"/>
    </row>
    <row r="5877" spans="6:11" x14ac:dyDescent="0.3">
      <c r="F5877" s="29"/>
      <c r="G5877" s="29"/>
      <c r="H5877" s="29"/>
      <c r="I5877" s="29"/>
      <c r="J5877" s="29"/>
      <c r="K5877" s="29"/>
    </row>
    <row r="5878" spans="6:11" x14ac:dyDescent="0.3">
      <c r="F5878" s="29"/>
      <c r="G5878" s="29"/>
      <c r="H5878" s="29"/>
      <c r="I5878" s="29"/>
      <c r="J5878" s="29"/>
      <c r="K5878" s="29"/>
    </row>
    <row r="5879" spans="6:11" x14ac:dyDescent="0.3">
      <c r="F5879" s="29"/>
      <c r="G5879" s="29"/>
      <c r="H5879" s="29"/>
      <c r="I5879" s="29"/>
      <c r="J5879" s="29"/>
      <c r="K5879" s="29"/>
    </row>
    <row r="5880" spans="6:11" x14ac:dyDescent="0.3">
      <c r="F5880" s="29"/>
      <c r="G5880" s="29"/>
      <c r="H5880" s="29"/>
      <c r="I5880" s="29"/>
      <c r="J5880" s="29"/>
      <c r="K5880" s="29"/>
    </row>
    <row r="5881" spans="6:11" x14ac:dyDescent="0.3">
      <c r="F5881" s="29"/>
      <c r="G5881" s="29"/>
      <c r="H5881" s="29"/>
      <c r="I5881" s="29"/>
      <c r="J5881" s="29"/>
      <c r="K5881" s="29"/>
    </row>
    <row r="5882" spans="6:11" x14ac:dyDescent="0.3">
      <c r="F5882" s="29"/>
      <c r="G5882" s="29"/>
      <c r="H5882" s="29"/>
      <c r="I5882" s="29"/>
      <c r="J5882" s="29"/>
      <c r="K5882" s="29"/>
    </row>
    <row r="5883" spans="6:11" x14ac:dyDescent="0.3">
      <c r="F5883" s="29"/>
      <c r="G5883" s="29"/>
      <c r="H5883" s="29"/>
      <c r="I5883" s="29"/>
      <c r="J5883" s="29"/>
      <c r="K5883" s="29"/>
    </row>
    <row r="5884" spans="6:11" x14ac:dyDescent="0.3">
      <c r="F5884" s="29"/>
      <c r="G5884" s="29"/>
      <c r="H5884" s="29"/>
      <c r="I5884" s="29"/>
      <c r="J5884" s="29"/>
      <c r="K5884" s="29"/>
    </row>
    <row r="5885" spans="6:11" x14ac:dyDescent="0.3">
      <c r="F5885" s="29"/>
      <c r="G5885" s="29"/>
      <c r="H5885" s="29"/>
      <c r="I5885" s="29"/>
      <c r="J5885" s="29"/>
      <c r="K5885" s="29"/>
    </row>
    <row r="5886" spans="6:11" x14ac:dyDescent="0.3">
      <c r="F5886" s="29"/>
      <c r="G5886" s="29"/>
      <c r="H5886" s="29"/>
      <c r="I5886" s="29"/>
      <c r="J5886" s="29"/>
      <c r="K5886" s="29"/>
    </row>
    <row r="5887" spans="6:11" x14ac:dyDescent="0.3">
      <c r="F5887" s="29"/>
      <c r="G5887" s="29"/>
      <c r="H5887" s="29"/>
      <c r="I5887" s="29"/>
      <c r="J5887" s="29"/>
      <c r="K5887" s="29"/>
    </row>
    <row r="5888" spans="6:11" x14ac:dyDescent="0.3">
      <c r="F5888" s="29"/>
      <c r="G5888" s="29"/>
      <c r="H5888" s="29"/>
      <c r="I5888" s="29"/>
      <c r="J5888" s="29"/>
      <c r="K5888" s="29"/>
    </row>
    <row r="5889" spans="6:11" x14ac:dyDescent="0.3">
      <c r="F5889" s="29"/>
      <c r="G5889" s="29"/>
      <c r="H5889" s="29"/>
      <c r="I5889" s="29"/>
      <c r="J5889" s="29"/>
      <c r="K5889" s="29"/>
    </row>
    <row r="5890" spans="6:11" x14ac:dyDescent="0.3">
      <c r="F5890" s="29"/>
      <c r="G5890" s="29"/>
      <c r="H5890" s="29"/>
      <c r="I5890" s="29"/>
      <c r="J5890" s="29"/>
      <c r="K5890" s="29"/>
    </row>
    <row r="5891" spans="6:11" x14ac:dyDescent="0.3">
      <c r="F5891" s="29"/>
      <c r="G5891" s="29"/>
      <c r="H5891" s="29"/>
      <c r="I5891" s="29"/>
      <c r="J5891" s="29"/>
      <c r="K5891" s="29"/>
    </row>
    <row r="5892" spans="6:11" x14ac:dyDescent="0.3">
      <c r="F5892" s="29"/>
      <c r="G5892" s="29"/>
      <c r="H5892" s="29"/>
      <c r="I5892" s="29"/>
      <c r="J5892" s="29"/>
      <c r="K5892" s="29"/>
    </row>
    <row r="5893" spans="6:11" x14ac:dyDescent="0.3">
      <c r="F5893" s="29"/>
      <c r="G5893" s="29"/>
      <c r="H5893" s="29"/>
      <c r="I5893" s="29"/>
      <c r="J5893" s="29"/>
      <c r="K5893" s="29"/>
    </row>
    <row r="5894" spans="6:11" x14ac:dyDescent="0.3">
      <c r="F5894" s="29"/>
      <c r="G5894" s="29"/>
      <c r="H5894" s="29"/>
      <c r="I5894" s="29"/>
      <c r="J5894" s="29"/>
      <c r="K5894" s="29"/>
    </row>
    <row r="5895" spans="6:11" x14ac:dyDescent="0.3">
      <c r="F5895" s="29"/>
      <c r="G5895" s="29"/>
      <c r="H5895" s="29"/>
      <c r="I5895" s="29"/>
      <c r="J5895" s="29"/>
      <c r="K5895" s="29"/>
    </row>
    <row r="5896" spans="6:11" x14ac:dyDescent="0.3">
      <c r="F5896" s="29"/>
      <c r="G5896" s="29"/>
      <c r="H5896" s="29"/>
      <c r="I5896" s="29"/>
      <c r="J5896" s="29"/>
      <c r="K5896" s="29"/>
    </row>
    <row r="5897" spans="6:11" x14ac:dyDescent="0.3">
      <c r="F5897" s="29"/>
      <c r="G5897" s="29"/>
      <c r="H5897" s="29"/>
      <c r="I5897" s="29"/>
      <c r="J5897" s="29"/>
      <c r="K5897" s="29"/>
    </row>
    <row r="5898" spans="6:11" x14ac:dyDescent="0.3">
      <c r="F5898" s="29"/>
      <c r="G5898" s="29"/>
      <c r="H5898" s="29"/>
      <c r="I5898" s="29"/>
      <c r="J5898" s="29"/>
      <c r="K5898" s="29"/>
    </row>
    <row r="5899" spans="6:11" x14ac:dyDescent="0.3">
      <c r="F5899" s="29"/>
      <c r="G5899" s="29"/>
      <c r="H5899" s="29"/>
      <c r="I5899" s="29"/>
      <c r="J5899" s="29"/>
      <c r="K5899" s="29"/>
    </row>
    <row r="5900" spans="6:11" x14ac:dyDescent="0.3">
      <c r="F5900" s="29"/>
      <c r="G5900" s="29"/>
      <c r="H5900" s="29"/>
      <c r="I5900" s="29"/>
      <c r="J5900" s="29"/>
      <c r="K5900" s="29"/>
    </row>
    <row r="5901" spans="6:11" x14ac:dyDescent="0.3">
      <c r="F5901" s="29"/>
      <c r="G5901" s="29"/>
      <c r="H5901" s="29"/>
      <c r="I5901" s="29"/>
      <c r="J5901" s="29"/>
      <c r="K5901" s="29"/>
    </row>
    <row r="5902" spans="6:11" x14ac:dyDescent="0.3">
      <c r="F5902" s="29"/>
      <c r="G5902" s="29"/>
      <c r="H5902" s="29"/>
      <c r="I5902" s="29"/>
      <c r="J5902" s="29"/>
      <c r="K5902" s="29"/>
    </row>
    <row r="5903" spans="6:11" x14ac:dyDescent="0.3">
      <c r="F5903" s="29"/>
      <c r="G5903" s="29"/>
      <c r="H5903" s="29"/>
      <c r="I5903" s="29"/>
      <c r="J5903" s="29"/>
      <c r="K5903" s="29"/>
    </row>
    <row r="5904" spans="6:11" x14ac:dyDescent="0.3">
      <c r="F5904" s="29"/>
      <c r="G5904" s="29"/>
      <c r="H5904" s="29"/>
      <c r="I5904" s="29"/>
      <c r="J5904" s="29"/>
      <c r="K5904" s="29"/>
    </row>
    <row r="5905" spans="6:11" x14ac:dyDescent="0.3">
      <c r="F5905" s="29"/>
      <c r="G5905" s="29"/>
      <c r="H5905" s="29"/>
      <c r="I5905" s="29"/>
      <c r="J5905" s="29"/>
      <c r="K5905" s="29"/>
    </row>
    <row r="5906" spans="6:11" x14ac:dyDescent="0.3">
      <c r="F5906" s="29"/>
      <c r="G5906" s="29"/>
      <c r="H5906" s="29"/>
      <c r="I5906" s="29"/>
      <c r="J5906" s="29"/>
      <c r="K5906" s="29"/>
    </row>
    <row r="5907" spans="6:11" x14ac:dyDescent="0.3">
      <c r="F5907" s="29"/>
      <c r="G5907" s="29"/>
      <c r="H5907" s="29"/>
      <c r="I5907" s="29"/>
      <c r="J5907" s="29"/>
      <c r="K5907" s="29"/>
    </row>
    <row r="5908" spans="6:11" x14ac:dyDescent="0.3">
      <c r="F5908" s="29"/>
      <c r="G5908" s="29"/>
      <c r="H5908" s="29"/>
      <c r="I5908" s="29"/>
      <c r="J5908" s="29"/>
      <c r="K5908" s="29"/>
    </row>
    <row r="5909" spans="6:11" x14ac:dyDescent="0.3">
      <c r="F5909" s="29"/>
      <c r="G5909" s="29"/>
      <c r="H5909" s="29"/>
      <c r="I5909" s="29"/>
      <c r="J5909" s="29"/>
      <c r="K5909" s="29"/>
    </row>
    <row r="5910" spans="6:11" x14ac:dyDescent="0.3">
      <c r="F5910" s="29"/>
      <c r="G5910" s="29"/>
      <c r="H5910" s="29"/>
      <c r="I5910" s="29"/>
      <c r="J5910" s="29"/>
      <c r="K5910" s="29"/>
    </row>
    <row r="5911" spans="6:11" x14ac:dyDescent="0.3">
      <c r="F5911" s="29"/>
      <c r="G5911" s="29"/>
      <c r="H5911" s="29"/>
      <c r="I5911" s="29"/>
      <c r="J5911" s="29"/>
      <c r="K5911" s="29"/>
    </row>
    <row r="5912" spans="6:11" x14ac:dyDescent="0.3">
      <c r="F5912" s="29"/>
      <c r="G5912" s="29"/>
      <c r="H5912" s="29"/>
      <c r="I5912" s="29"/>
      <c r="J5912" s="29"/>
      <c r="K5912" s="29"/>
    </row>
    <row r="5913" spans="6:11" x14ac:dyDescent="0.3">
      <c r="F5913" s="29"/>
      <c r="G5913" s="29"/>
      <c r="H5913" s="29"/>
      <c r="I5913" s="29"/>
      <c r="J5913" s="29"/>
      <c r="K5913" s="29"/>
    </row>
    <row r="5914" spans="6:11" x14ac:dyDescent="0.3">
      <c r="F5914" s="29"/>
      <c r="G5914" s="29"/>
      <c r="H5914" s="29"/>
      <c r="I5914" s="29"/>
      <c r="J5914" s="29"/>
      <c r="K5914" s="29"/>
    </row>
    <row r="5915" spans="6:11" x14ac:dyDescent="0.3">
      <c r="F5915" s="29"/>
      <c r="G5915" s="29"/>
      <c r="H5915" s="29"/>
      <c r="I5915" s="29"/>
      <c r="J5915" s="29"/>
      <c r="K5915" s="29"/>
    </row>
    <row r="5916" spans="6:11" x14ac:dyDescent="0.3">
      <c r="F5916" s="29"/>
      <c r="G5916" s="29"/>
      <c r="H5916" s="29"/>
      <c r="I5916" s="29"/>
      <c r="J5916" s="29"/>
      <c r="K5916" s="29"/>
    </row>
    <row r="5917" spans="6:11" x14ac:dyDescent="0.3">
      <c r="F5917" s="29"/>
      <c r="G5917" s="29"/>
      <c r="H5917" s="29"/>
      <c r="I5917" s="29"/>
      <c r="J5917" s="29"/>
      <c r="K5917" s="29"/>
    </row>
    <row r="5918" spans="6:11" x14ac:dyDescent="0.3">
      <c r="F5918" s="29"/>
      <c r="G5918" s="29"/>
      <c r="H5918" s="29"/>
      <c r="I5918" s="29"/>
      <c r="J5918" s="29"/>
      <c r="K5918" s="29"/>
    </row>
    <row r="5919" spans="6:11" x14ac:dyDescent="0.3">
      <c r="F5919" s="29"/>
      <c r="G5919" s="29"/>
      <c r="H5919" s="29"/>
      <c r="I5919" s="29"/>
      <c r="J5919" s="29"/>
      <c r="K5919" s="29"/>
    </row>
    <row r="5920" spans="6:11" x14ac:dyDescent="0.3">
      <c r="F5920" s="29"/>
      <c r="G5920" s="29"/>
      <c r="H5920" s="29"/>
      <c r="I5920" s="29"/>
      <c r="J5920" s="29"/>
      <c r="K5920" s="29"/>
    </row>
    <row r="5921" spans="6:11" x14ac:dyDescent="0.3">
      <c r="F5921" s="29"/>
      <c r="G5921" s="29"/>
      <c r="H5921" s="29"/>
      <c r="I5921" s="29"/>
      <c r="J5921" s="29"/>
      <c r="K5921" s="29"/>
    </row>
    <row r="5922" spans="6:11" x14ac:dyDescent="0.3">
      <c r="F5922" s="29"/>
      <c r="G5922" s="29"/>
      <c r="H5922" s="29"/>
      <c r="I5922" s="29"/>
      <c r="J5922" s="29"/>
      <c r="K5922" s="29"/>
    </row>
    <row r="5923" spans="6:11" x14ac:dyDescent="0.3">
      <c r="F5923" s="29"/>
      <c r="G5923" s="29"/>
      <c r="H5923" s="29"/>
      <c r="I5923" s="29"/>
      <c r="J5923" s="29"/>
      <c r="K5923" s="29"/>
    </row>
    <row r="5924" spans="6:11" x14ac:dyDescent="0.3">
      <c r="F5924" s="29"/>
      <c r="G5924" s="29"/>
      <c r="H5924" s="29"/>
      <c r="I5924" s="29"/>
      <c r="J5924" s="29"/>
      <c r="K5924" s="29"/>
    </row>
    <row r="5925" spans="6:11" x14ac:dyDescent="0.3">
      <c r="F5925" s="29"/>
      <c r="G5925" s="29"/>
      <c r="H5925" s="29"/>
      <c r="I5925" s="29"/>
      <c r="J5925" s="29"/>
      <c r="K5925" s="29"/>
    </row>
    <row r="5926" spans="6:11" x14ac:dyDescent="0.3">
      <c r="F5926" s="29"/>
      <c r="G5926" s="29"/>
      <c r="H5926" s="29"/>
      <c r="I5926" s="29"/>
      <c r="J5926" s="29"/>
      <c r="K5926" s="29"/>
    </row>
    <row r="5927" spans="6:11" x14ac:dyDescent="0.3">
      <c r="F5927" s="29"/>
      <c r="G5927" s="29"/>
      <c r="H5927" s="29"/>
      <c r="I5927" s="29"/>
      <c r="J5927" s="29"/>
      <c r="K5927" s="29"/>
    </row>
    <row r="5928" spans="6:11" x14ac:dyDescent="0.3">
      <c r="F5928" s="29"/>
      <c r="G5928" s="29"/>
      <c r="H5928" s="29"/>
      <c r="I5928" s="29"/>
      <c r="J5928" s="29"/>
      <c r="K5928" s="29"/>
    </row>
    <row r="5929" spans="6:11" x14ac:dyDescent="0.3">
      <c r="F5929" s="29"/>
      <c r="G5929" s="29"/>
      <c r="H5929" s="29"/>
      <c r="I5929" s="29"/>
      <c r="J5929" s="29"/>
      <c r="K5929" s="29"/>
    </row>
    <row r="5930" spans="6:11" x14ac:dyDescent="0.3">
      <c r="F5930" s="29"/>
      <c r="G5930" s="29"/>
      <c r="H5930" s="29"/>
      <c r="I5930" s="29"/>
      <c r="J5930" s="29"/>
      <c r="K5930" s="29"/>
    </row>
    <row r="5931" spans="6:11" x14ac:dyDescent="0.3">
      <c r="F5931" s="29"/>
      <c r="G5931" s="29"/>
      <c r="H5931" s="29"/>
      <c r="I5931" s="29"/>
      <c r="J5931" s="29"/>
      <c r="K5931" s="29"/>
    </row>
    <row r="5932" spans="6:11" x14ac:dyDescent="0.3">
      <c r="F5932" s="29"/>
      <c r="G5932" s="29"/>
      <c r="H5932" s="29"/>
      <c r="I5932" s="29"/>
      <c r="J5932" s="29"/>
      <c r="K5932" s="29"/>
    </row>
    <row r="5933" spans="6:11" x14ac:dyDescent="0.3">
      <c r="F5933" s="29"/>
      <c r="G5933" s="29"/>
      <c r="H5933" s="29"/>
      <c r="I5933" s="29"/>
      <c r="J5933" s="29"/>
      <c r="K5933" s="29"/>
    </row>
    <row r="5934" spans="6:11" x14ac:dyDescent="0.3">
      <c r="F5934" s="29"/>
      <c r="G5934" s="29"/>
      <c r="H5934" s="29"/>
      <c r="I5934" s="29"/>
      <c r="J5934" s="29"/>
      <c r="K5934" s="29"/>
    </row>
    <row r="5935" spans="6:11" x14ac:dyDescent="0.3">
      <c r="F5935" s="29"/>
      <c r="G5935" s="29"/>
      <c r="H5935" s="29"/>
      <c r="I5935" s="29"/>
      <c r="J5935" s="29"/>
      <c r="K5935" s="29"/>
    </row>
    <row r="5936" spans="6:11" x14ac:dyDescent="0.3">
      <c r="F5936" s="29"/>
      <c r="G5936" s="29"/>
      <c r="H5936" s="29"/>
      <c r="I5936" s="29"/>
      <c r="J5936" s="29"/>
      <c r="K5936" s="29"/>
    </row>
    <row r="5937" spans="6:11" x14ac:dyDescent="0.3">
      <c r="F5937" s="29"/>
      <c r="G5937" s="29"/>
      <c r="H5937" s="29"/>
      <c r="I5937" s="29"/>
      <c r="J5937" s="29"/>
      <c r="K5937" s="29"/>
    </row>
    <row r="5938" spans="6:11" x14ac:dyDescent="0.3">
      <c r="F5938" s="29"/>
      <c r="G5938" s="29"/>
      <c r="H5938" s="29"/>
      <c r="I5938" s="29"/>
      <c r="J5938" s="29"/>
      <c r="K5938" s="29"/>
    </row>
    <row r="5939" spans="6:11" x14ac:dyDescent="0.3">
      <c r="F5939" s="29"/>
      <c r="G5939" s="29"/>
      <c r="H5939" s="29"/>
      <c r="I5939" s="29"/>
      <c r="J5939" s="29"/>
      <c r="K5939" s="29"/>
    </row>
    <row r="5940" spans="6:11" x14ac:dyDescent="0.3">
      <c r="F5940" s="29"/>
      <c r="G5940" s="29"/>
      <c r="H5940" s="29"/>
      <c r="I5940" s="29"/>
      <c r="J5940" s="29"/>
      <c r="K5940" s="29"/>
    </row>
    <row r="5941" spans="6:11" x14ac:dyDescent="0.3">
      <c r="F5941" s="29"/>
      <c r="G5941" s="29"/>
      <c r="H5941" s="29"/>
      <c r="I5941" s="29"/>
      <c r="J5941" s="29"/>
      <c r="K5941" s="29"/>
    </row>
    <row r="5942" spans="6:11" x14ac:dyDescent="0.3">
      <c r="F5942" s="29"/>
      <c r="G5942" s="29"/>
      <c r="H5942" s="29"/>
      <c r="I5942" s="29"/>
      <c r="J5942" s="29"/>
      <c r="K5942" s="29"/>
    </row>
    <row r="5943" spans="6:11" x14ac:dyDescent="0.3">
      <c r="F5943" s="29"/>
      <c r="G5943" s="29"/>
      <c r="H5943" s="29"/>
      <c r="I5943" s="29"/>
      <c r="J5943" s="29"/>
      <c r="K5943" s="29"/>
    </row>
    <row r="5944" spans="6:11" x14ac:dyDescent="0.3">
      <c r="F5944" s="29"/>
      <c r="G5944" s="29"/>
      <c r="H5944" s="29"/>
      <c r="I5944" s="29"/>
      <c r="J5944" s="29"/>
      <c r="K5944" s="29"/>
    </row>
    <row r="5945" spans="6:11" x14ac:dyDescent="0.3">
      <c r="F5945" s="29"/>
      <c r="G5945" s="29"/>
      <c r="H5945" s="29"/>
      <c r="I5945" s="29"/>
      <c r="J5945" s="29"/>
      <c r="K5945" s="29"/>
    </row>
    <row r="5946" spans="6:11" x14ac:dyDescent="0.3">
      <c r="F5946" s="29"/>
      <c r="G5946" s="29"/>
      <c r="H5946" s="29"/>
      <c r="I5946" s="29"/>
      <c r="J5946" s="29"/>
      <c r="K5946" s="29"/>
    </row>
    <row r="5947" spans="6:11" x14ac:dyDescent="0.3">
      <c r="F5947" s="29"/>
      <c r="G5947" s="29"/>
      <c r="H5947" s="29"/>
      <c r="I5947" s="29"/>
      <c r="J5947" s="29"/>
      <c r="K5947" s="29"/>
    </row>
    <row r="5948" spans="6:11" x14ac:dyDescent="0.3">
      <c r="F5948" s="29"/>
      <c r="G5948" s="29"/>
      <c r="H5948" s="29"/>
      <c r="I5948" s="29"/>
      <c r="J5948" s="29"/>
      <c r="K5948" s="29"/>
    </row>
    <row r="5949" spans="6:11" x14ac:dyDescent="0.3">
      <c r="F5949" s="29"/>
      <c r="G5949" s="29"/>
      <c r="H5949" s="29"/>
      <c r="I5949" s="29"/>
      <c r="J5949" s="29"/>
      <c r="K5949" s="29"/>
    </row>
    <row r="5950" spans="6:11" x14ac:dyDescent="0.3">
      <c r="F5950" s="29"/>
      <c r="G5950" s="29"/>
      <c r="H5950" s="29"/>
      <c r="I5950" s="29"/>
      <c r="J5950" s="29"/>
      <c r="K5950" s="29"/>
    </row>
    <row r="5951" spans="6:11" x14ac:dyDescent="0.3">
      <c r="F5951" s="29"/>
      <c r="G5951" s="29"/>
      <c r="H5951" s="29"/>
      <c r="I5951" s="29"/>
      <c r="J5951" s="29"/>
      <c r="K5951" s="29"/>
    </row>
    <row r="5952" spans="6:11" x14ac:dyDescent="0.3">
      <c r="F5952" s="29"/>
      <c r="G5952" s="29"/>
      <c r="H5952" s="29"/>
      <c r="I5952" s="29"/>
      <c r="J5952" s="29"/>
      <c r="K5952" s="29"/>
    </row>
    <row r="5953" spans="6:11" x14ac:dyDescent="0.3">
      <c r="F5953" s="29"/>
      <c r="G5953" s="29"/>
      <c r="H5953" s="29"/>
      <c r="I5953" s="29"/>
      <c r="J5953" s="29"/>
      <c r="K5953" s="29"/>
    </row>
    <row r="5954" spans="6:11" x14ac:dyDescent="0.3">
      <c r="F5954" s="29"/>
      <c r="G5954" s="29"/>
      <c r="H5954" s="29"/>
      <c r="I5954" s="29"/>
      <c r="J5954" s="29"/>
      <c r="K5954" s="29"/>
    </row>
    <row r="5955" spans="6:11" x14ac:dyDescent="0.3">
      <c r="F5955" s="29"/>
      <c r="G5955" s="29"/>
      <c r="H5955" s="29"/>
      <c r="I5955" s="29"/>
      <c r="J5955" s="29"/>
      <c r="K5955" s="29"/>
    </row>
    <row r="5956" spans="6:11" x14ac:dyDescent="0.3">
      <c r="F5956" s="29"/>
      <c r="G5956" s="29"/>
      <c r="H5956" s="29"/>
      <c r="I5956" s="29"/>
      <c r="J5956" s="29"/>
      <c r="K5956" s="29"/>
    </row>
    <row r="5957" spans="6:11" x14ac:dyDescent="0.3">
      <c r="F5957" s="29"/>
      <c r="G5957" s="29"/>
      <c r="H5957" s="29"/>
      <c r="I5957" s="29"/>
      <c r="J5957" s="29"/>
      <c r="K5957" s="29"/>
    </row>
    <row r="5958" spans="6:11" x14ac:dyDescent="0.3">
      <c r="F5958" s="29"/>
      <c r="G5958" s="29"/>
      <c r="H5958" s="29"/>
      <c r="I5958" s="29"/>
      <c r="J5958" s="29"/>
      <c r="K5958" s="29"/>
    </row>
    <row r="5959" spans="6:11" x14ac:dyDescent="0.3">
      <c r="F5959" s="29"/>
      <c r="G5959" s="29"/>
      <c r="H5959" s="29"/>
      <c r="I5959" s="29"/>
      <c r="J5959" s="29"/>
      <c r="K5959" s="29"/>
    </row>
    <row r="5960" spans="6:11" x14ac:dyDescent="0.3">
      <c r="F5960" s="29"/>
      <c r="G5960" s="29"/>
      <c r="H5960" s="29"/>
      <c r="I5960" s="29"/>
      <c r="J5960" s="29"/>
      <c r="K5960" s="29"/>
    </row>
    <row r="5961" spans="6:11" x14ac:dyDescent="0.3">
      <c r="F5961" s="29"/>
      <c r="G5961" s="29"/>
      <c r="H5961" s="29"/>
      <c r="I5961" s="29"/>
      <c r="J5961" s="29"/>
      <c r="K5961" s="29"/>
    </row>
    <row r="5962" spans="6:11" x14ac:dyDescent="0.3">
      <c r="F5962" s="29"/>
      <c r="G5962" s="29"/>
      <c r="H5962" s="29"/>
      <c r="I5962" s="29"/>
      <c r="J5962" s="29"/>
      <c r="K5962" s="29"/>
    </row>
    <row r="5963" spans="6:11" x14ac:dyDescent="0.3">
      <c r="F5963" s="29"/>
      <c r="G5963" s="29"/>
      <c r="H5963" s="29"/>
      <c r="I5963" s="29"/>
      <c r="J5963" s="29"/>
      <c r="K5963" s="29"/>
    </row>
    <row r="5964" spans="6:11" x14ac:dyDescent="0.3">
      <c r="F5964" s="29"/>
      <c r="G5964" s="29"/>
      <c r="H5964" s="29"/>
      <c r="I5964" s="29"/>
      <c r="J5964" s="29"/>
      <c r="K5964" s="29"/>
    </row>
    <row r="5965" spans="6:11" x14ac:dyDescent="0.3">
      <c r="F5965" s="29"/>
      <c r="G5965" s="29"/>
      <c r="H5965" s="29"/>
      <c r="I5965" s="29"/>
      <c r="J5965" s="29"/>
      <c r="K5965" s="29"/>
    </row>
    <row r="5966" spans="6:11" x14ac:dyDescent="0.3">
      <c r="F5966" s="29"/>
      <c r="G5966" s="29"/>
      <c r="H5966" s="29"/>
      <c r="I5966" s="29"/>
      <c r="J5966" s="29"/>
      <c r="K5966" s="29"/>
    </row>
    <row r="5967" spans="6:11" x14ac:dyDescent="0.3">
      <c r="F5967" s="29"/>
      <c r="G5967" s="29"/>
      <c r="H5967" s="29"/>
      <c r="I5967" s="29"/>
      <c r="J5967" s="29"/>
      <c r="K5967" s="29"/>
    </row>
    <row r="5968" spans="6:11" x14ac:dyDescent="0.3">
      <c r="F5968" s="29"/>
      <c r="G5968" s="29"/>
      <c r="H5968" s="29"/>
      <c r="I5968" s="29"/>
      <c r="J5968" s="29"/>
      <c r="K5968" s="29"/>
    </row>
    <row r="5969" spans="6:11" x14ac:dyDescent="0.3">
      <c r="F5969" s="29"/>
      <c r="G5969" s="29"/>
      <c r="H5969" s="29"/>
      <c r="I5969" s="29"/>
      <c r="J5969" s="29"/>
      <c r="K5969" s="29"/>
    </row>
    <row r="5970" spans="6:11" x14ac:dyDescent="0.3">
      <c r="F5970" s="29"/>
      <c r="G5970" s="29"/>
      <c r="H5970" s="29"/>
      <c r="I5970" s="29"/>
      <c r="J5970" s="29"/>
      <c r="K5970" s="29"/>
    </row>
    <row r="5971" spans="6:11" x14ac:dyDescent="0.3">
      <c r="F5971" s="29"/>
      <c r="G5971" s="29"/>
      <c r="H5971" s="29"/>
      <c r="I5971" s="29"/>
      <c r="J5971" s="29"/>
      <c r="K5971" s="29"/>
    </row>
    <row r="5972" spans="6:11" x14ac:dyDescent="0.3">
      <c r="F5972" s="29"/>
      <c r="G5972" s="29"/>
      <c r="H5972" s="29"/>
      <c r="I5972" s="29"/>
      <c r="J5972" s="29"/>
      <c r="K5972" s="29"/>
    </row>
    <row r="5973" spans="6:11" x14ac:dyDescent="0.3">
      <c r="F5973" s="29"/>
      <c r="G5973" s="29"/>
      <c r="H5973" s="29"/>
      <c r="I5973" s="29"/>
      <c r="J5973" s="29"/>
      <c r="K5973" s="29"/>
    </row>
    <row r="5974" spans="6:11" x14ac:dyDescent="0.3">
      <c r="F5974" s="29"/>
      <c r="G5974" s="29"/>
      <c r="H5974" s="29"/>
      <c r="I5974" s="29"/>
      <c r="J5974" s="29"/>
      <c r="K5974" s="29"/>
    </row>
    <row r="5975" spans="6:11" x14ac:dyDescent="0.3">
      <c r="F5975" s="29"/>
      <c r="G5975" s="29"/>
      <c r="H5975" s="29"/>
      <c r="I5975" s="29"/>
      <c r="J5975" s="29"/>
      <c r="K5975" s="29"/>
    </row>
    <row r="5976" spans="6:11" x14ac:dyDescent="0.3">
      <c r="F5976" s="29"/>
      <c r="G5976" s="29"/>
      <c r="H5976" s="29"/>
      <c r="I5976" s="29"/>
      <c r="J5976" s="29"/>
      <c r="K5976" s="29"/>
    </row>
    <row r="5977" spans="6:11" x14ac:dyDescent="0.3">
      <c r="F5977" s="29"/>
      <c r="G5977" s="29"/>
      <c r="H5977" s="29"/>
      <c r="I5977" s="29"/>
      <c r="J5977" s="29"/>
      <c r="K5977" s="29"/>
    </row>
    <row r="5978" spans="6:11" x14ac:dyDescent="0.3">
      <c r="F5978" s="29"/>
      <c r="G5978" s="29"/>
      <c r="H5978" s="29"/>
      <c r="I5978" s="29"/>
      <c r="J5978" s="29"/>
      <c r="K5978" s="29"/>
    </row>
    <row r="5979" spans="6:11" x14ac:dyDescent="0.3">
      <c r="F5979" s="29"/>
      <c r="G5979" s="29"/>
      <c r="H5979" s="29"/>
      <c r="I5979" s="29"/>
      <c r="J5979" s="29"/>
      <c r="K5979" s="29"/>
    </row>
    <row r="5980" spans="6:11" x14ac:dyDescent="0.3">
      <c r="F5980" s="29"/>
      <c r="G5980" s="29"/>
      <c r="H5980" s="29"/>
      <c r="I5980" s="29"/>
      <c r="J5980" s="29"/>
      <c r="K5980" s="29"/>
    </row>
    <row r="5981" spans="6:11" x14ac:dyDescent="0.3">
      <c r="F5981" s="29"/>
      <c r="G5981" s="29"/>
      <c r="H5981" s="29"/>
      <c r="I5981" s="29"/>
      <c r="J5981" s="29"/>
      <c r="K5981" s="29"/>
    </row>
    <row r="5982" spans="6:11" x14ac:dyDescent="0.3">
      <c r="F5982" s="29"/>
      <c r="G5982" s="29"/>
      <c r="H5982" s="29"/>
      <c r="I5982" s="29"/>
      <c r="J5982" s="29"/>
      <c r="K5982" s="29"/>
    </row>
    <row r="5983" spans="6:11" x14ac:dyDescent="0.3">
      <c r="F5983" s="29"/>
      <c r="G5983" s="29"/>
      <c r="H5983" s="29"/>
      <c r="I5983" s="29"/>
      <c r="J5983" s="29"/>
      <c r="K5983" s="29"/>
    </row>
    <row r="5984" spans="6:11" x14ac:dyDescent="0.3">
      <c r="F5984" s="29"/>
      <c r="G5984" s="29"/>
      <c r="H5984" s="29"/>
      <c r="I5984" s="29"/>
      <c r="J5984" s="29"/>
      <c r="K5984" s="29"/>
    </row>
    <row r="5985" spans="6:11" x14ac:dyDescent="0.3">
      <c r="F5985" s="29"/>
      <c r="G5985" s="29"/>
      <c r="H5985" s="29"/>
      <c r="I5985" s="29"/>
      <c r="J5985" s="29"/>
      <c r="K5985" s="29"/>
    </row>
    <row r="5986" spans="6:11" x14ac:dyDescent="0.3">
      <c r="F5986" s="29"/>
      <c r="G5986" s="29"/>
      <c r="H5986" s="29"/>
      <c r="I5986" s="29"/>
      <c r="J5986" s="29"/>
      <c r="K5986" s="29"/>
    </row>
    <row r="5987" spans="6:11" x14ac:dyDescent="0.3">
      <c r="F5987" s="29"/>
      <c r="G5987" s="29"/>
      <c r="H5987" s="29"/>
      <c r="I5987" s="29"/>
      <c r="J5987" s="29"/>
      <c r="K5987" s="29"/>
    </row>
    <row r="5988" spans="6:11" x14ac:dyDescent="0.3">
      <c r="F5988" s="29"/>
      <c r="G5988" s="29"/>
      <c r="H5988" s="29"/>
      <c r="I5988" s="29"/>
      <c r="J5988" s="29"/>
      <c r="K5988" s="29"/>
    </row>
    <row r="5989" spans="6:11" x14ac:dyDescent="0.3">
      <c r="F5989" s="29"/>
      <c r="G5989" s="29"/>
      <c r="H5989" s="29"/>
      <c r="I5989" s="29"/>
      <c r="J5989" s="29"/>
      <c r="K5989" s="29"/>
    </row>
    <row r="5990" spans="6:11" x14ac:dyDescent="0.3">
      <c r="F5990" s="29"/>
      <c r="G5990" s="29"/>
      <c r="H5990" s="29"/>
      <c r="I5990" s="29"/>
      <c r="J5990" s="29"/>
      <c r="K5990" s="29"/>
    </row>
    <row r="5991" spans="6:11" x14ac:dyDescent="0.3">
      <c r="F5991" s="29"/>
      <c r="G5991" s="29"/>
      <c r="H5991" s="29"/>
      <c r="I5991" s="29"/>
      <c r="J5991" s="29"/>
      <c r="K5991" s="29"/>
    </row>
    <row r="5992" spans="6:11" x14ac:dyDescent="0.3">
      <c r="F5992" s="29"/>
      <c r="G5992" s="29"/>
      <c r="H5992" s="29"/>
      <c r="I5992" s="29"/>
      <c r="J5992" s="29"/>
      <c r="K5992" s="29"/>
    </row>
    <row r="5993" spans="6:11" x14ac:dyDescent="0.3">
      <c r="F5993" s="29"/>
      <c r="G5993" s="29"/>
      <c r="H5993" s="29"/>
      <c r="I5993" s="29"/>
      <c r="J5993" s="29"/>
      <c r="K5993" s="29"/>
    </row>
    <row r="5994" spans="6:11" x14ac:dyDescent="0.3">
      <c r="F5994" s="29"/>
      <c r="G5994" s="29"/>
      <c r="H5994" s="29"/>
      <c r="I5994" s="29"/>
      <c r="J5994" s="29"/>
      <c r="K5994" s="29"/>
    </row>
    <row r="5995" spans="6:11" x14ac:dyDescent="0.3">
      <c r="F5995" s="29"/>
      <c r="G5995" s="29"/>
      <c r="H5995" s="29"/>
      <c r="I5995" s="29"/>
      <c r="J5995" s="29"/>
      <c r="K5995" s="29"/>
    </row>
    <row r="5996" spans="6:11" x14ac:dyDescent="0.3">
      <c r="F5996" s="29"/>
      <c r="G5996" s="29"/>
      <c r="H5996" s="29"/>
      <c r="I5996" s="29"/>
      <c r="J5996" s="29"/>
      <c r="K5996" s="29"/>
    </row>
    <row r="5997" spans="6:11" x14ac:dyDescent="0.3">
      <c r="F5997" s="29"/>
      <c r="G5997" s="29"/>
      <c r="H5997" s="29"/>
      <c r="I5997" s="29"/>
      <c r="J5997" s="29"/>
      <c r="K5997" s="29"/>
    </row>
    <row r="5998" spans="6:11" x14ac:dyDescent="0.3">
      <c r="F5998" s="29"/>
      <c r="G5998" s="29"/>
      <c r="H5998" s="29"/>
      <c r="I5998" s="29"/>
      <c r="J5998" s="29"/>
      <c r="K5998" s="29"/>
    </row>
    <row r="5999" spans="6:11" x14ac:dyDescent="0.3">
      <c r="F5999" s="29"/>
      <c r="G5999" s="29"/>
      <c r="H5999" s="29"/>
      <c r="I5999" s="29"/>
      <c r="J5999" s="29"/>
      <c r="K5999" s="29"/>
    </row>
    <row r="6000" spans="6:11" x14ac:dyDescent="0.3">
      <c r="F6000" s="29"/>
      <c r="G6000" s="29"/>
      <c r="H6000" s="29"/>
      <c r="I6000" s="29"/>
      <c r="J6000" s="29"/>
      <c r="K6000" s="29"/>
    </row>
    <row r="6001" spans="6:11" x14ac:dyDescent="0.3">
      <c r="F6001" s="29"/>
      <c r="G6001" s="29"/>
      <c r="H6001" s="29"/>
      <c r="I6001" s="29"/>
      <c r="J6001" s="29"/>
      <c r="K6001" s="29"/>
    </row>
    <row r="6002" spans="6:11" x14ac:dyDescent="0.3">
      <c r="F6002" s="29"/>
      <c r="G6002" s="29"/>
      <c r="H6002" s="29"/>
      <c r="I6002" s="29"/>
      <c r="J6002" s="29"/>
      <c r="K6002" s="29"/>
    </row>
    <row r="6003" spans="6:11" x14ac:dyDescent="0.3">
      <c r="F6003" s="29"/>
      <c r="G6003" s="29"/>
      <c r="H6003" s="29"/>
      <c r="I6003" s="29"/>
      <c r="J6003" s="29"/>
      <c r="K6003" s="29"/>
    </row>
    <row r="6004" spans="6:11" x14ac:dyDescent="0.3">
      <c r="F6004" s="29"/>
      <c r="G6004" s="29"/>
      <c r="H6004" s="29"/>
      <c r="I6004" s="29"/>
      <c r="J6004" s="29"/>
      <c r="K6004" s="29"/>
    </row>
    <row r="6005" spans="6:11" x14ac:dyDescent="0.3">
      <c r="F6005" s="29"/>
      <c r="G6005" s="29"/>
      <c r="H6005" s="29"/>
      <c r="I6005" s="29"/>
      <c r="J6005" s="29"/>
      <c r="K6005" s="29"/>
    </row>
    <row r="6006" spans="6:11" x14ac:dyDescent="0.3">
      <c r="F6006" s="29"/>
      <c r="G6006" s="29"/>
      <c r="H6006" s="29"/>
      <c r="I6006" s="29"/>
      <c r="J6006" s="29"/>
      <c r="K6006" s="29"/>
    </row>
    <row r="6007" spans="6:11" x14ac:dyDescent="0.3">
      <c r="F6007" s="29"/>
      <c r="G6007" s="29"/>
      <c r="H6007" s="29"/>
      <c r="I6007" s="29"/>
      <c r="J6007" s="29"/>
      <c r="K6007" s="29"/>
    </row>
    <row r="6008" spans="6:11" x14ac:dyDescent="0.3">
      <c r="F6008" s="29"/>
      <c r="G6008" s="29"/>
      <c r="H6008" s="29"/>
      <c r="I6008" s="29"/>
      <c r="J6008" s="29"/>
      <c r="K6008" s="29"/>
    </row>
    <row r="6009" spans="6:11" x14ac:dyDescent="0.3">
      <c r="F6009" s="29"/>
      <c r="G6009" s="29"/>
      <c r="H6009" s="29"/>
      <c r="I6009" s="29"/>
      <c r="J6009" s="29"/>
      <c r="K6009" s="29"/>
    </row>
    <row r="6010" spans="6:11" x14ac:dyDescent="0.3">
      <c r="F6010" s="29"/>
      <c r="G6010" s="29"/>
      <c r="H6010" s="29"/>
      <c r="I6010" s="29"/>
      <c r="J6010" s="29"/>
      <c r="K6010" s="29"/>
    </row>
    <row r="6011" spans="6:11" x14ac:dyDescent="0.3">
      <c r="F6011" s="29"/>
      <c r="G6011" s="29"/>
      <c r="H6011" s="29"/>
      <c r="I6011" s="29"/>
      <c r="J6011" s="29"/>
      <c r="K6011" s="29"/>
    </row>
    <row r="6012" spans="6:11" x14ac:dyDescent="0.3">
      <c r="F6012" s="29"/>
      <c r="G6012" s="29"/>
      <c r="H6012" s="29"/>
      <c r="I6012" s="29"/>
      <c r="J6012" s="29"/>
      <c r="K6012" s="29"/>
    </row>
    <row r="6013" spans="6:11" x14ac:dyDescent="0.3">
      <c r="F6013" s="29"/>
      <c r="G6013" s="29"/>
      <c r="H6013" s="29"/>
      <c r="I6013" s="29"/>
      <c r="J6013" s="29"/>
      <c r="K6013" s="29"/>
    </row>
    <row r="6014" spans="6:11" x14ac:dyDescent="0.3">
      <c r="F6014" s="29"/>
      <c r="G6014" s="29"/>
      <c r="H6014" s="29"/>
      <c r="I6014" s="29"/>
      <c r="J6014" s="29"/>
      <c r="K6014" s="29"/>
    </row>
    <row r="6015" spans="6:11" x14ac:dyDescent="0.3">
      <c r="F6015" s="29"/>
      <c r="G6015" s="29"/>
      <c r="H6015" s="29"/>
      <c r="I6015" s="29"/>
      <c r="J6015" s="29"/>
      <c r="K6015" s="29"/>
    </row>
    <row r="6016" spans="6:11" x14ac:dyDescent="0.3">
      <c r="F6016" s="29"/>
      <c r="G6016" s="29"/>
      <c r="H6016" s="29"/>
      <c r="I6016" s="29"/>
      <c r="J6016" s="29"/>
      <c r="K6016" s="29"/>
    </row>
    <row r="6017" spans="6:11" x14ac:dyDescent="0.3">
      <c r="F6017" s="29"/>
      <c r="G6017" s="29"/>
      <c r="H6017" s="29"/>
      <c r="I6017" s="29"/>
      <c r="J6017" s="29"/>
      <c r="K6017" s="29"/>
    </row>
    <row r="6018" spans="6:11" x14ac:dyDescent="0.3">
      <c r="F6018" s="29"/>
      <c r="G6018" s="29"/>
      <c r="H6018" s="29"/>
      <c r="I6018" s="29"/>
      <c r="J6018" s="29"/>
      <c r="K6018" s="29"/>
    </row>
    <row r="6019" spans="6:11" x14ac:dyDescent="0.3">
      <c r="F6019" s="29"/>
      <c r="G6019" s="29"/>
      <c r="H6019" s="29"/>
      <c r="I6019" s="29"/>
      <c r="J6019" s="29"/>
      <c r="K6019" s="29"/>
    </row>
    <row r="6020" spans="6:11" x14ac:dyDescent="0.3">
      <c r="F6020" s="29"/>
      <c r="G6020" s="29"/>
      <c r="H6020" s="29"/>
      <c r="I6020" s="29"/>
      <c r="J6020" s="29"/>
      <c r="K6020" s="29"/>
    </row>
    <row r="6021" spans="6:11" x14ac:dyDescent="0.3">
      <c r="F6021" s="29"/>
      <c r="G6021" s="29"/>
      <c r="H6021" s="29"/>
      <c r="I6021" s="29"/>
      <c r="J6021" s="29"/>
      <c r="K6021" s="29"/>
    </row>
    <row r="6022" spans="6:11" x14ac:dyDescent="0.3">
      <c r="F6022" s="29"/>
      <c r="G6022" s="29"/>
      <c r="H6022" s="29"/>
      <c r="I6022" s="29"/>
      <c r="J6022" s="29"/>
      <c r="K6022" s="29"/>
    </row>
    <row r="6023" spans="6:11" x14ac:dyDescent="0.3">
      <c r="F6023" s="29"/>
      <c r="G6023" s="29"/>
      <c r="H6023" s="29"/>
      <c r="I6023" s="29"/>
      <c r="J6023" s="29"/>
      <c r="K6023" s="29"/>
    </row>
    <row r="6024" spans="6:11" x14ac:dyDescent="0.3">
      <c r="F6024" s="29"/>
      <c r="G6024" s="29"/>
      <c r="H6024" s="29"/>
      <c r="I6024" s="29"/>
      <c r="J6024" s="29"/>
      <c r="K6024" s="29"/>
    </row>
    <row r="6025" spans="6:11" x14ac:dyDescent="0.3">
      <c r="F6025" s="29"/>
      <c r="G6025" s="29"/>
      <c r="H6025" s="29"/>
      <c r="I6025" s="29"/>
      <c r="J6025" s="29"/>
      <c r="K6025" s="29"/>
    </row>
    <row r="6026" spans="6:11" x14ac:dyDescent="0.3">
      <c r="F6026" s="29"/>
      <c r="G6026" s="29"/>
      <c r="H6026" s="29"/>
      <c r="I6026" s="29"/>
      <c r="J6026" s="29"/>
      <c r="K6026" s="29"/>
    </row>
    <row r="6027" spans="6:11" x14ac:dyDescent="0.3">
      <c r="F6027" s="29"/>
      <c r="G6027" s="29"/>
      <c r="H6027" s="29"/>
      <c r="I6027" s="29"/>
      <c r="J6027" s="29"/>
      <c r="K6027" s="29"/>
    </row>
    <row r="6028" spans="6:11" x14ac:dyDescent="0.3">
      <c r="F6028" s="29"/>
      <c r="G6028" s="29"/>
      <c r="H6028" s="29"/>
      <c r="I6028" s="29"/>
      <c r="J6028" s="29"/>
      <c r="K6028" s="29"/>
    </row>
    <row r="6029" spans="6:11" x14ac:dyDescent="0.3">
      <c r="F6029" s="29"/>
      <c r="G6029" s="29"/>
      <c r="H6029" s="29"/>
      <c r="I6029" s="29"/>
      <c r="J6029" s="29"/>
      <c r="K6029" s="29"/>
    </row>
    <row r="6030" spans="6:11" x14ac:dyDescent="0.3">
      <c r="F6030" s="29"/>
      <c r="G6030" s="29"/>
      <c r="H6030" s="29"/>
      <c r="I6030" s="29"/>
      <c r="J6030" s="29"/>
      <c r="K6030" s="29"/>
    </row>
    <row r="6031" spans="6:11" x14ac:dyDescent="0.3">
      <c r="F6031" s="29"/>
      <c r="G6031" s="29"/>
      <c r="H6031" s="29"/>
      <c r="I6031" s="29"/>
      <c r="J6031" s="29"/>
      <c r="K6031" s="29"/>
    </row>
    <row r="6032" spans="6:11" x14ac:dyDescent="0.3">
      <c r="F6032" s="29"/>
      <c r="G6032" s="29"/>
      <c r="H6032" s="29"/>
      <c r="I6032" s="29"/>
      <c r="J6032" s="29"/>
      <c r="K6032" s="29"/>
    </row>
    <row r="6033" spans="6:11" x14ac:dyDescent="0.3">
      <c r="F6033" s="29"/>
      <c r="G6033" s="29"/>
      <c r="H6033" s="29"/>
      <c r="I6033" s="29"/>
      <c r="J6033" s="29"/>
      <c r="K6033" s="29"/>
    </row>
    <row r="6034" spans="6:11" x14ac:dyDescent="0.3">
      <c r="F6034" s="29"/>
      <c r="G6034" s="29"/>
      <c r="H6034" s="29"/>
      <c r="I6034" s="29"/>
      <c r="J6034" s="29"/>
      <c r="K6034" s="29"/>
    </row>
    <row r="6035" spans="6:11" x14ac:dyDescent="0.3">
      <c r="F6035" s="29"/>
      <c r="G6035" s="29"/>
      <c r="H6035" s="29"/>
      <c r="I6035" s="29"/>
      <c r="J6035" s="29"/>
      <c r="K6035" s="29"/>
    </row>
    <row r="6036" spans="6:11" x14ac:dyDescent="0.3">
      <c r="F6036" s="29"/>
      <c r="G6036" s="29"/>
      <c r="H6036" s="29"/>
      <c r="I6036" s="29"/>
      <c r="J6036" s="29"/>
      <c r="K6036" s="29"/>
    </row>
    <row r="6037" spans="6:11" x14ac:dyDescent="0.3">
      <c r="F6037" s="29"/>
      <c r="G6037" s="29"/>
      <c r="H6037" s="29"/>
      <c r="I6037" s="29"/>
      <c r="J6037" s="29"/>
      <c r="K6037" s="29"/>
    </row>
    <row r="6038" spans="6:11" x14ac:dyDescent="0.3">
      <c r="F6038" s="29"/>
      <c r="G6038" s="29"/>
      <c r="H6038" s="29"/>
      <c r="I6038" s="29"/>
      <c r="J6038" s="29"/>
      <c r="K6038" s="29"/>
    </row>
    <row r="6039" spans="6:11" x14ac:dyDescent="0.3">
      <c r="F6039" s="29"/>
      <c r="G6039" s="29"/>
      <c r="H6039" s="29"/>
      <c r="I6039" s="29"/>
      <c r="J6039" s="29"/>
      <c r="K6039" s="29"/>
    </row>
    <row r="6040" spans="6:11" x14ac:dyDescent="0.3">
      <c r="F6040" s="29"/>
      <c r="G6040" s="29"/>
      <c r="H6040" s="29"/>
      <c r="I6040" s="29"/>
      <c r="J6040" s="29"/>
      <c r="K6040" s="29"/>
    </row>
    <row r="6041" spans="6:11" x14ac:dyDescent="0.3">
      <c r="F6041" s="29"/>
      <c r="G6041" s="29"/>
      <c r="H6041" s="29"/>
      <c r="I6041" s="29"/>
      <c r="J6041" s="29"/>
      <c r="K6041" s="29"/>
    </row>
    <row r="6042" spans="6:11" x14ac:dyDescent="0.3">
      <c r="F6042" s="29"/>
      <c r="G6042" s="29"/>
      <c r="H6042" s="29"/>
      <c r="I6042" s="29"/>
      <c r="J6042" s="29"/>
      <c r="K6042" s="29"/>
    </row>
    <row r="6043" spans="6:11" x14ac:dyDescent="0.3">
      <c r="F6043" s="29"/>
      <c r="G6043" s="29"/>
      <c r="H6043" s="29"/>
      <c r="I6043" s="29"/>
      <c r="J6043" s="29"/>
      <c r="K6043" s="29"/>
    </row>
    <row r="6044" spans="6:11" x14ac:dyDescent="0.3">
      <c r="F6044" s="29"/>
      <c r="G6044" s="29"/>
      <c r="H6044" s="29"/>
      <c r="I6044" s="29"/>
      <c r="J6044" s="29"/>
      <c r="K6044" s="29"/>
    </row>
    <row r="6045" spans="6:11" x14ac:dyDescent="0.3">
      <c r="F6045" s="29"/>
      <c r="G6045" s="29"/>
      <c r="H6045" s="29"/>
      <c r="I6045" s="29"/>
      <c r="J6045" s="29"/>
      <c r="K6045" s="29"/>
    </row>
    <row r="6046" spans="6:11" x14ac:dyDescent="0.3">
      <c r="F6046" s="29"/>
      <c r="G6046" s="29"/>
      <c r="H6046" s="29"/>
      <c r="I6046" s="29"/>
      <c r="J6046" s="29"/>
      <c r="K6046" s="29"/>
    </row>
    <row r="6047" spans="6:11" x14ac:dyDescent="0.3">
      <c r="F6047" s="29"/>
      <c r="G6047" s="29"/>
      <c r="H6047" s="29"/>
      <c r="I6047" s="29"/>
      <c r="J6047" s="29"/>
      <c r="K6047" s="29"/>
    </row>
    <row r="6048" spans="6:11" x14ac:dyDescent="0.3">
      <c r="F6048" s="29"/>
      <c r="G6048" s="29"/>
      <c r="H6048" s="29"/>
      <c r="I6048" s="29"/>
      <c r="J6048" s="29"/>
      <c r="K6048" s="29"/>
    </row>
    <row r="6049" spans="6:11" x14ac:dyDescent="0.3">
      <c r="F6049" s="29"/>
      <c r="G6049" s="29"/>
      <c r="H6049" s="29"/>
      <c r="I6049" s="29"/>
      <c r="J6049" s="29"/>
      <c r="K6049" s="29"/>
    </row>
    <row r="6050" spans="6:11" x14ac:dyDescent="0.3">
      <c r="F6050" s="29"/>
      <c r="G6050" s="29"/>
      <c r="H6050" s="29"/>
      <c r="I6050" s="29"/>
      <c r="J6050" s="29"/>
      <c r="K6050" s="29"/>
    </row>
    <row r="6051" spans="6:11" x14ac:dyDescent="0.3">
      <c r="F6051" s="29"/>
      <c r="G6051" s="29"/>
      <c r="H6051" s="29"/>
      <c r="I6051" s="29"/>
      <c r="J6051" s="29"/>
      <c r="K6051" s="29"/>
    </row>
    <row r="6052" spans="6:11" x14ac:dyDescent="0.3">
      <c r="F6052" s="29"/>
      <c r="G6052" s="29"/>
      <c r="H6052" s="29"/>
      <c r="I6052" s="29"/>
      <c r="J6052" s="29"/>
      <c r="K6052" s="29"/>
    </row>
    <row r="6053" spans="6:11" x14ac:dyDescent="0.3">
      <c r="F6053" s="29"/>
      <c r="G6053" s="29"/>
      <c r="H6053" s="29"/>
      <c r="I6053" s="29"/>
      <c r="J6053" s="29"/>
      <c r="K6053" s="29"/>
    </row>
    <row r="6054" spans="6:11" x14ac:dyDescent="0.3">
      <c r="F6054" s="29"/>
      <c r="G6054" s="29"/>
      <c r="H6054" s="29"/>
      <c r="I6054" s="29"/>
      <c r="J6054" s="29"/>
      <c r="K6054" s="29"/>
    </row>
    <row r="6055" spans="6:11" x14ac:dyDescent="0.3">
      <c r="F6055" s="29"/>
      <c r="G6055" s="29"/>
      <c r="H6055" s="29"/>
      <c r="I6055" s="29"/>
      <c r="J6055" s="29"/>
      <c r="K6055" s="29"/>
    </row>
    <row r="6056" spans="6:11" x14ac:dyDescent="0.3">
      <c r="F6056" s="29"/>
      <c r="G6056" s="29"/>
      <c r="H6056" s="29"/>
      <c r="I6056" s="29"/>
      <c r="J6056" s="29"/>
      <c r="K6056" s="29"/>
    </row>
    <row r="6057" spans="6:11" x14ac:dyDescent="0.3">
      <c r="F6057" s="29"/>
      <c r="G6057" s="29"/>
      <c r="H6057" s="29"/>
      <c r="I6057" s="29"/>
      <c r="J6057" s="29"/>
      <c r="K6057" s="29"/>
    </row>
    <row r="6058" spans="6:11" x14ac:dyDescent="0.3">
      <c r="F6058" s="29"/>
      <c r="G6058" s="29"/>
      <c r="H6058" s="29"/>
      <c r="I6058" s="29"/>
      <c r="J6058" s="29"/>
      <c r="K6058" s="29"/>
    </row>
    <row r="6059" spans="6:11" x14ac:dyDescent="0.3">
      <c r="F6059" s="29"/>
      <c r="G6059" s="29"/>
      <c r="H6059" s="29"/>
      <c r="I6059" s="29"/>
      <c r="J6059" s="29"/>
      <c r="K6059" s="29"/>
    </row>
    <row r="6060" spans="6:11" x14ac:dyDescent="0.3">
      <c r="F6060" s="29"/>
      <c r="G6060" s="29"/>
      <c r="H6060" s="29"/>
      <c r="I6060" s="29"/>
      <c r="J6060" s="29"/>
      <c r="K6060" s="29"/>
    </row>
    <row r="6061" spans="6:11" x14ac:dyDescent="0.3">
      <c r="F6061" s="29"/>
      <c r="G6061" s="29"/>
      <c r="H6061" s="29"/>
      <c r="I6061" s="29"/>
      <c r="J6061" s="29"/>
      <c r="K6061" s="29"/>
    </row>
    <row r="6062" spans="6:11" x14ac:dyDescent="0.3">
      <c r="F6062" s="29"/>
      <c r="G6062" s="29"/>
      <c r="H6062" s="29"/>
      <c r="I6062" s="29"/>
      <c r="J6062" s="29"/>
      <c r="K6062" s="29"/>
    </row>
    <row r="6063" spans="6:11" x14ac:dyDescent="0.3">
      <c r="F6063" s="29"/>
      <c r="G6063" s="29"/>
      <c r="H6063" s="29"/>
      <c r="I6063" s="29"/>
      <c r="J6063" s="29"/>
      <c r="K6063" s="29"/>
    </row>
    <row r="6064" spans="6:11" x14ac:dyDescent="0.3">
      <c r="F6064" s="29"/>
      <c r="G6064" s="29"/>
      <c r="H6064" s="29"/>
      <c r="I6064" s="29"/>
      <c r="J6064" s="29"/>
      <c r="K6064" s="29"/>
    </row>
    <row r="6065" spans="6:11" x14ac:dyDescent="0.3">
      <c r="F6065" s="29"/>
      <c r="G6065" s="29"/>
      <c r="H6065" s="29"/>
      <c r="I6065" s="29"/>
      <c r="J6065" s="29"/>
      <c r="K6065" s="29"/>
    </row>
    <row r="6066" spans="6:11" x14ac:dyDescent="0.3">
      <c r="F6066" s="29"/>
      <c r="G6066" s="29"/>
      <c r="H6066" s="29"/>
      <c r="I6066" s="29"/>
      <c r="J6066" s="29"/>
      <c r="K6066" s="29"/>
    </row>
    <row r="6067" spans="6:11" x14ac:dyDescent="0.3">
      <c r="F6067" s="29"/>
      <c r="G6067" s="29"/>
      <c r="H6067" s="29"/>
      <c r="I6067" s="29"/>
      <c r="J6067" s="29"/>
      <c r="K6067" s="29"/>
    </row>
    <row r="6068" spans="6:11" x14ac:dyDescent="0.3">
      <c r="F6068" s="29"/>
      <c r="G6068" s="29"/>
      <c r="H6068" s="29"/>
      <c r="I6068" s="29"/>
      <c r="J6068" s="29"/>
      <c r="K6068" s="29"/>
    </row>
    <row r="6069" spans="6:11" x14ac:dyDescent="0.3">
      <c r="F6069" s="29"/>
      <c r="G6069" s="29"/>
      <c r="H6069" s="29"/>
      <c r="I6069" s="29"/>
      <c r="J6069" s="29"/>
      <c r="K6069" s="29"/>
    </row>
    <row r="6070" spans="6:11" x14ac:dyDescent="0.3">
      <c r="F6070" s="29"/>
      <c r="G6070" s="29"/>
      <c r="H6070" s="29"/>
      <c r="I6070" s="29"/>
      <c r="J6070" s="29"/>
      <c r="K6070" s="29"/>
    </row>
    <row r="6071" spans="6:11" x14ac:dyDescent="0.3">
      <c r="F6071" s="29"/>
      <c r="G6071" s="29"/>
      <c r="H6071" s="29"/>
      <c r="I6071" s="29"/>
      <c r="J6071" s="29"/>
      <c r="K6071" s="29"/>
    </row>
    <row r="6072" spans="6:11" x14ac:dyDescent="0.3">
      <c r="F6072" s="29"/>
      <c r="G6072" s="29"/>
      <c r="H6072" s="29"/>
      <c r="I6072" s="29"/>
      <c r="J6072" s="29"/>
      <c r="K6072" s="29"/>
    </row>
    <row r="6073" spans="6:11" x14ac:dyDescent="0.3">
      <c r="F6073" s="29"/>
      <c r="G6073" s="29"/>
      <c r="H6073" s="29"/>
      <c r="I6073" s="29"/>
      <c r="J6073" s="29"/>
      <c r="K6073" s="29"/>
    </row>
    <row r="6074" spans="6:11" x14ac:dyDescent="0.3">
      <c r="F6074" s="29"/>
      <c r="G6074" s="29"/>
      <c r="H6074" s="29"/>
      <c r="I6074" s="29"/>
      <c r="J6074" s="29"/>
      <c r="K6074" s="29"/>
    </row>
    <row r="6075" spans="6:11" x14ac:dyDescent="0.3">
      <c r="F6075" s="29"/>
      <c r="G6075" s="29"/>
      <c r="H6075" s="29"/>
      <c r="I6075" s="29"/>
      <c r="J6075" s="29"/>
      <c r="K6075" s="29"/>
    </row>
    <row r="6076" spans="6:11" x14ac:dyDescent="0.3">
      <c r="F6076" s="29"/>
      <c r="G6076" s="29"/>
      <c r="H6076" s="29"/>
      <c r="I6076" s="29"/>
      <c r="J6076" s="29"/>
      <c r="K6076" s="29"/>
    </row>
    <row r="6077" spans="6:11" x14ac:dyDescent="0.3">
      <c r="F6077" s="29"/>
      <c r="G6077" s="29"/>
      <c r="H6077" s="29"/>
      <c r="I6077" s="29"/>
      <c r="J6077" s="29"/>
      <c r="K6077" s="29"/>
    </row>
    <row r="6078" spans="6:11" x14ac:dyDescent="0.3">
      <c r="F6078" s="29"/>
      <c r="G6078" s="29"/>
      <c r="H6078" s="29"/>
      <c r="I6078" s="29"/>
      <c r="J6078" s="29"/>
      <c r="K6078" s="29"/>
    </row>
    <row r="6079" spans="6:11" x14ac:dyDescent="0.3">
      <c r="F6079" s="29"/>
      <c r="G6079" s="29"/>
      <c r="H6079" s="29"/>
      <c r="I6079" s="29"/>
      <c r="J6079" s="29"/>
      <c r="K6079" s="29"/>
    </row>
    <row r="6080" spans="6:11" x14ac:dyDescent="0.3">
      <c r="F6080" s="29"/>
      <c r="G6080" s="29"/>
      <c r="H6080" s="29"/>
      <c r="I6080" s="29"/>
      <c r="J6080" s="29"/>
      <c r="K6080" s="29"/>
    </row>
    <row r="6081" spans="6:11" x14ac:dyDescent="0.3">
      <c r="F6081" s="29"/>
      <c r="G6081" s="29"/>
      <c r="H6081" s="29"/>
      <c r="I6081" s="29"/>
      <c r="J6081" s="29"/>
      <c r="K6081" s="29"/>
    </row>
    <row r="6082" spans="6:11" x14ac:dyDescent="0.3">
      <c r="F6082" s="29"/>
      <c r="G6082" s="29"/>
      <c r="H6082" s="29"/>
      <c r="I6082" s="29"/>
      <c r="J6082" s="29"/>
      <c r="K6082" s="29"/>
    </row>
    <row r="6083" spans="6:11" x14ac:dyDescent="0.3">
      <c r="F6083" s="29"/>
      <c r="G6083" s="29"/>
      <c r="H6083" s="29"/>
      <c r="I6083" s="29"/>
      <c r="J6083" s="29"/>
      <c r="K6083" s="29"/>
    </row>
    <row r="6084" spans="6:11" x14ac:dyDescent="0.3">
      <c r="F6084" s="29"/>
      <c r="G6084" s="29"/>
      <c r="H6084" s="29"/>
      <c r="I6084" s="29"/>
      <c r="J6084" s="29"/>
      <c r="K6084" s="29"/>
    </row>
    <row r="6085" spans="6:11" x14ac:dyDescent="0.3">
      <c r="F6085" s="29"/>
      <c r="G6085" s="29"/>
      <c r="H6085" s="29"/>
      <c r="I6085" s="29"/>
      <c r="J6085" s="29"/>
      <c r="K6085" s="29"/>
    </row>
    <row r="6086" spans="6:11" x14ac:dyDescent="0.3">
      <c r="F6086" s="29"/>
      <c r="G6086" s="29"/>
      <c r="H6086" s="29"/>
      <c r="I6086" s="29"/>
      <c r="J6086" s="29"/>
      <c r="K6086" s="29"/>
    </row>
    <row r="6087" spans="6:11" x14ac:dyDescent="0.3">
      <c r="F6087" s="29"/>
      <c r="G6087" s="29"/>
      <c r="H6087" s="29"/>
      <c r="I6087" s="29"/>
      <c r="J6087" s="29"/>
      <c r="K6087" s="29"/>
    </row>
    <row r="6088" spans="6:11" x14ac:dyDescent="0.3">
      <c r="F6088" s="29"/>
      <c r="G6088" s="29"/>
      <c r="H6088" s="29"/>
      <c r="I6088" s="29"/>
      <c r="J6088" s="29"/>
      <c r="K6088" s="29"/>
    </row>
    <row r="6089" spans="6:11" x14ac:dyDescent="0.3">
      <c r="F6089" s="29"/>
      <c r="G6089" s="29"/>
      <c r="H6089" s="29"/>
      <c r="I6089" s="29"/>
      <c r="J6089" s="29"/>
      <c r="K6089" s="29"/>
    </row>
    <row r="6090" spans="6:11" x14ac:dyDescent="0.3">
      <c r="F6090" s="29"/>
      <c r="G6090" s="29"/>
      <c r="H6090" s="29"/>
      <c r="I6090" s="29"/>
      <c r="J6090" s="29"/>
      <c r="K6090" s="29"/>
    </row>
    <row r="6091" spans="6:11" x14ac:dyDescent="0.3">
      <c r="F6091" s="29"/>
      <c r="G6091" s="29"/>
      <c r="H6091" s="29"/>
      <c r="I6091" s="29"/>
      <c r="J6091" s="29"/>
      <c r="K6091" s="29"/>
    </row>
    <row r="6092" spans="6:11" x14ac:dyDescent="0.3">
      <c r="F6092" s="29"/>
      <c r="G6092" s="29"/>
      <c r="H6092" s="29"/>
      <c r="I6092" s="29"/>
      <c r="J6092" s="29"/>
      <c r="K6092" s="29"/>
    </row>
    <row r="6093" spans="6:11" x14ac:dyDescent="0.3">
      <c r="F6093" s="29"/>
      <c r="G6093" s="29"/>
      <c r="H6093" s="29"/>
      <c r="I6093" s="29"/>
      <c r="J6093" s="29"/>
      <c r="K6093" s="29"/>
    </row>
    <row r="6094" spans="6:11" x14ac:dyDescent="0.3">
      <c r="F6094" s="29"/>
      <c r="G6094" s="29"/>
      <c r="H6094" s="29"/>
      <c r="I6094" s="29"/>
      <c r="J6094" s="29"/>
      <c r="K6094" s="29"/>
    </row>
    <row r="6095" spans="6:11" x14ac:dyDescent="0.3">
      <c r="F6095" s="29"/>
      <c r="G6095" s="29"/>
      <c r="H6095" s="29"/>
      <c r="I6095" s="29"/>
      <c r="J6095" s="29"/>
      <c r="K6095" s="29"/>
    </row>
    <row r="6096" spans="6:11" x14ac:dyDescent="0.3">
      <c r="F6096" s="29"/>
      <c r="G6096" s="29"/>
      <c r="H6096" s="29"/>
      <c r="I6096" s="29"/>
      <c r="J6096" s="29"/>
      <c r="K6096" s="29"/>
    </row>
    <row r="6097" spans="6:11" x14ac:dyDescent="0.3">
      <c r="F6097" s="29"/>
      <c r="G6097" s="29"/>
      <c r="H6097" s="29"/>
      <c r="I6097" s="29"/>
      <c r="J6097" s="29"/>
      <c r="K6097" s="29"/>
    </row>
    <row r="6098" spans="6:11" x14ac:dyDescent="0.3">
      <c r="F6098" s="29"/>
      <c r="G6098" s="29"/>
      <c r="H6098" s="29"/>
      <c r="I6098" s="29"/>
      <c r="J6098" s="29"/>
      <c r="K6098" s="29"/>
    </row>
    <row r="6099" spans="6:11" x14ac:dyDescent="0.3">
      <c r="F6099" s="29"/>
      <c r="G6099" s="29"/>
      <c r="H6099" s="29"/>
      <c r="I6099" s="29"/>
      <c r="J6099" s="29"/>
      <c r="K6099" s="29"/>
    </row>
    <row r="6100" spans="6:11" x14ac:dyDescent="0.3">
      <c r="F6100" s="29"/>
      <c r="G6100" s="29"/>
      <c r="H6100" s="29"/>
      <c r="I6100" s="29"/>
      <c r="J6100" s="29"/>
      <c r="K6100" s="29"/>
    </row>
    <row r="6101" spans="6:11" x14ac:dyDescent="0.3">
      <c r="F6101" s="29"/>
      <c r="G6101" s="29"/>
      <c r="H6101" s="29"/>
      <c r="I6101" s="29"/>
      <c r="J6101" s="29"/>
      <c r="K6101" s="29"/>
    </row>
    <row r="6102" spans="6:11" x14ac:dyDescent="0.3">
      <c r="F6102" s="29"/>
      <c r="G6102" s="29"/>
      <c r="H6102" s="29"/>
      <c r="I6102" s="29"/>
      <c r="J6102" s="29"/>
      <c r="K6102" s="29"/>
    </row>
    <row r="6103" spans="6:11" x14ac:dyDescent="0.3">
      <c r="F6103" s="29"/>
      <c r="G6103" s="29"/>
      <c r="H6103" s="29"/>
      <c r="I6103" s="29"/>
      <c r="J6103" s="29"/>
      <c r="K6103" s="29"/>
    </row>
    <row r="6104" spans="6:11" x14ac:dyDescent="0.3">
      <c r="F6104" s="29"/>
      <c r="G6104" s="29"/>
      <c r="H6104" s="29"/>
      <c r="I6104" s="29"/>
      <c r="J6104" s="29"/>
      <c r="K6104" s="29"/>
    </row>
    <row r="6105" spans="6:11" x14ac:dyDescent="0.3">
      <c r="F6105" s="29"/>
      <c r="G6105" s="29"/>
      <c r="H6105" s="29"/>
      <c r="I6105" s="29"/>
      <c r="J6105" s="29"/>
      <c r="K6105" s="29"/>
    </row>
    <row r="6106" spans="6:11" x14ac:dyDescent="0.3">
      <c r="F6106" s="29"/>
      <c r="G6106" s="29"/>
      <c r="H6106" s="29"/>
      <c r="I6106" s="29"/>
      <c r="J6106" s="29"/>
      <c r="K6106" s="29"/>
    </row>
    <row r="6107" spans="6:11" x14ac:dyDescent="0.3">
      <c r="F6107" s="29"/>
      <c r="G6107" s="29"/>
      <c r="H6107" s="29"/>
      <c r="I6107" s="29"/>
      <c r="J6107" s="29"/>
      <c r="K6107" s="29"/>
    </row>
    <row r="6108" spans="6:11" x14ac:dyDescent="0.3">
      <c r="F6108" s="29"/>
      <c r="G6108" s="29"/>
      <c r="H6108" s="29"/>
      <c r="I6108" s="29"/>
      <c r="J6108" s="29"/>
      <c r="K6108" s="29"/>
    </row>
    <row r="6109" spans="6:11" x14ac:dyDescent="0.3">
      <c r="F6109" s="29"/>
      <c r="G6109" s="29"/>
      <c r="H6109" s="29"/>
      <c r="I6109" s="29"/>
      <c r="J6109" s="29"/>
      <c r="K6109" s="29"/>
    </row>
    <row r="6110" spans="6:11" x14ac:dyDescent="0.3">
      <c r="F6110" s="29"/>
      <c r="G6110" s="29"/>
      <c r="H6110" s="29"/>
      <c r="I6110" s="29"/>
      <c r="J6110" s="29"/>
      <c r="K6110" s="29"/>
    </row>
    <row r="6111" spans="6:11" x14ac:dyDescent="0.3">
      <c r="F6111" s="29"/>
      <c r="G6111" s="29"/>
      <c r="H6111" s="29"/>
      <c r="I6111" s="29"/>
      <c r="J6111" s="29"/>
      <c r="K6111" s="29"/>
    </row>
    <row r="6112" spans="6:11" x14ac:dyDescent="0.3">
      <c r="F6112" s="29"/>
      <c r="G6112" s="29"/>
      <c r="H6112" s="29"/>
      <c r="I6112" s="29"/>
      <c r="J6112" s="29"/>
      <c r="K6112" s="29"/>
    </row>
    <row r="6113" spans="6:11" x14ac:dyDescent="0.3">
      <c r="F6113" s="29"/>
      <c r="G6113" s="29"/>
      <c r="H6113" s="29"/>
      <c r="I6113" s="29"/>
      <c r="J6113" s="29"/>
      <c r="K6113" s="29"/>
    </row>
    <row r="6114" spans="6:11" x14ac:dyDescent="0.3">
      <c r="F6114" s="29"/>
      <c r="G6114" s="29"/>
      <c r="H6114" s="29"/>
      <c r="I6114" s="29"/>
      <c r="J6114" s="29"/>
      <c r="K6114" s="29"/>
    </row>
    <row r="6115" spans="6:11" x14ac:dyDescent="0.3">
      <c r="F6115" s="29"/>
      <c r="G6115" s="29"/>
      <c r="H6115" s="29"/>
      <c r="I6115" s="29"/>
      <c r="J6115" s="29"/>
      <c r="K6115" s="29"/>
    </row>
    <row r="6116" spans="6:11" x14ac:dyDescent="0.3">
      <c r="F6116" s="29"/>
      <c r="G6116" s="29"/>
      <c r="H6116" s="29"/>
      <c r="I6116" s="29"/>
      <c r="J6116" s="29"/>
      <c r="K6116" s="29"/>
    </row>
    <row r="6117" spans="6:11" x14ac:dyDescent="0.3">
      <c r="F6117" s="29"/>
      <c r="G6117" s="29"/>
      <c r="H6117" s="29"/>
      <c r="I6117" s="29"/>
      <c r="J6117" s="29"/>
      <c r="K6117" s="29"/>
    </row>
    <row r="6118" spans="6:11" x14ac:dyDescent="0.3">
      <c r="F6118" s="29"/>
      <c r="G6118" s="29"/>
      <c r="H6118" s="29"/>
      <c r="I6118" s="29"/>
      <c r="J6118" s="29"/>
      <c r="K6118" s="29"/>
    </row>
    <row r="6119" spans="6:11" x14ac:dyDescent="0.3">
      <c r="F6119" s="29"/>
      <c r="G6119" s="29"/>
      <c r="H6119" s="29"/>
      <c r="I6119" s="29"/>
      <c r="J6119" s="29"/>
      <c r="K6119" s="29"/>
    </row>
    <row r="6120" spans="6:11" x14ac:dyDescent="0.3">
      <c r="F6120" s="29"/>
      <c r="G6120" s="29"/>
      <c r="H6120" s="29"/>
      <c r="I6120" s="29"/>
      <c r="J6120" s="29"/>
      <c r="K6120" s="29"/>
    </row>
    <row r="6121" spans="6:11" x14ac:dyDescent="0.3">
      <c r="F6121" s="29"/>
      <c r="G6121" s="29"/>
      <c r="H6121" s="29"/>
      <c r="I6121" s="29"/>
      <c r="J6121" s="29"/>
      <c r="K6121" s="29"/>
    </row>
    <row r="6122" spans="6:11" x14ac:dyDescent="0.3">
      <c r="F6122" s="29"/>
      <c r="G6122" s="29"/>
      <c r="H6122" s="29"/>
      <c r="I6122" s="29"/>
      <c r="J6122" s="29"/>
      <c r="K6122" s="29"/>
    </row>
    <row r="6123" spans="6:11" x14ac:dyDescent="0.3">
      <c r="F6123" s="29"/>
      <c r="G6123" s="29"/>
      <c r="H6123" s="29"/>
      <c r="I6123" s="29"/>
      <c r="J6123" s="29"/>
      <c r="K6123" s="29"/>
    </row>
    <row r="6124" spans="6:11" x14ac:dyDescent="0.3">
      <c r="F6124" s="29"/>
      <c r="G6124" s="29"/>
      <c r="H6124" s="29"/>
      <c r="I6124" s="29"/>
      <c r="J6124" s="29"/>
      <c r="K6124" s="29"/>
    </row>
    <row r="6125" spans="6:11" x14ac:dyDescent="0.3">
      <c r="F6125" s="29"/>
      <c r="G6125" s="29"/>
      <c r="H6125" s="29"/>
      <c r="I6125" s="29"/>
      <c r="J6125" s="29"/>
      <c r="K6125" s="29"/>
    </row>
    <row r="6126" spans="6:11" x14ac:dyDescent="0.3">
      <c r="F6126" s="29"/>
      <c r="G6126" s="29"/>
      <c r="H6126" s="29"/>
      <c r="I6126" s="29"/>
      <c r="J6126" s="29"/>
      <c r="K6126" s="29"/>
    </row>
    <row r="6127" spans="6:11" x14ac:dyDescent="0.3">
      <c r="F6127" s="29"/>
      <c r="G6127" s="29"/>
      <c r="H6127" s="29"/>
      <c r="I6127" s="29"/>
      <c r="J6127" s="29"/>
      <c r="K6127" s="29"/>
    </row>
    <row r="6128" spans="6:11" x14ac:dyDescent="0.3">
      <c r="F6128" s="29"/>
      <c r="G6128" s="29"/>
      <c r="H6128" s="29"/>
      <c r="I6128" s="29"/>
      <c r="J6128" s="29"/>
      <c r="K6128" s="29"/>
    </row>
    <row r="6129" spans="6:11" x14ac:dyDescent="0.3">
      <c r="F6129" s="29"/>
      <c r="G6129" s="29"/>
      <c r="H6129" s="29"/>
      <c r="I6129" s="29"/>
      <c r="J6129" s="29"/>
      <c r="K6129" s="29"/>
    </row>
    <row r="6130" spans="6:11" x14ac:dyDescent="0.3">
      <c r="F6130" s="29"/>
      <c r="G6130" s="29"/>
      <c r="H6130" s="29"/>
      <c r="I6130" s="29"/>
      <c r="J6130" s="29"/>
      <c r="K6130" s="29"/>
    </row>
    <row r="6131" spans="6:11" x14ac:dyDescent="0.3">
      <c r="F6131" s="29"/>
      <c r="G6131" s="29"/>
      <c r="H6131" s="29"/>
      <c r="I6131" s="29"/>
      <c r="J6131" s="29"/>
      <c r="K6131" s="29"/>
    </row>
    <row r="6132" spans="6:11" x14ac:dyDescent="0.3">
      <c r="F6132" s="29"/>
      <c r="G6132" s="29"/>
      <c r="H6132" s="29"/>
      <c r="I6132" s="29"/>
      <c r="J6132" s="29"/>
      <c r="K6132" s="29"/>
    </row>
    <row r="6133" spans="6:11" x14ac:dyDescent="0.3">
      <c r="F6133" s="29"/>
      <c r="G6133" s="29"/>
      <c r="H6133" s="29"/>
      <c r="I6133" s="29"/>
      <c r="J6133" s="29"/>
      <c r="K6133" s="29"/>
    </row>
    <row r="6134" spans="6:11" x14ac:dyDescent="0.3">
      <c r="F6134" s="29"/>
      <c r="G6134" s="29"/>
      <c r="H6134" s="29"/>
      <c r="I6134" s="29"/>
      <c r="J6134" s="29"/>
      <c r="K6134" s="29"/>
    </row>
    <row r="6135" spans="6:11" x14ac:dyDescent="0.3">
      <c r="F6135" s="29"/>
      <c r="G6135" s="29"/>
      <c r="H6135" s="29"/>
      <c r="I6135" s="29"/>
      <c r="J6135" s="29"/>
      <c r="K6135" s="29"/>
    </row>
    <row r="6136" spans="6:11" x14ac:dyDescent="0.3">
      <c r="F6136" s="29"/>
      <c r="G6136" s="29"/>
      <c r="H6136" s="29"/>
      <c r="I6136" s="29"/>
      <c r="J6136" s="29"/>
      <c r="K6136" s="29"/>
    </row>
    <row r="6137" spans="6:11" x14ac:dyDescent="0.3">
      <c r="F6137" s="29"/>
      <c r="G6137" s="29"/>
      <c r="H6137" s="29"/>
      <c r="I6137" s="29"/>
      <c r="J6137" s="29"/>
      <c r="K6137" s="29"/>
    </row>
    <row r="6138" spans="6:11" x14ac:dyDescent="0.3">
      <c r="F6138" s="29"/>
      <c r="G6138" s="29"/>
      <c r="H6138" s="29"/>
      <c r="I6138" s="29"/>
      <c r="J6138" s="29"/>
      <c r="K6138" s="29"/>
    </row>
    <row r="6139" spans="6:11" x14ac:dyDescent="0.3">
      <c r="F6139" s="29"/>
      <c r="G6139" s="29"/>
      <c r="H6139" s="29"/>
      <c r="I6139" s="29"/>
      <c r="J6139" s="29"/>
      <c r="K6139" s="29"/>
    </row>
    <row r="6140" spans="6:11" x14ac:dyDescent="0.3">
      <c r="F6140" s="29"/>
      <c r="G6140" s="29"/>
      <c r="H6140" s="29"/>
      <c r="I6140" s="29"/>
      <c r="J6140" s="29"/>
      <c r="K6140" s="29"/>
    </row>
    <row r="6141" spans="6:11" x14ac:dyDescent="0.3">
      <c r="F6141" s="29"/>
      <c r="G6141" s="29"/>
      <c r="H6141" s="29"/>
      <c r="I6141" s="29"/>
      <c r="J6141" s="29"/>
      <c r="K6141" s="29"/>
    </row>
    <row r="6142" spans="6:11" x14ac:dyDescent="0.3">
      <c r="F6142" s="29"/>
      <c r="G6142" s="29"/>
      <c r="H6142" s="29"/>
      <c r="I6142" s="29"/>
      <c r="J6142" s="29"/>
      <c r="K6142" s="29"/>
    </row>
    <row r="6143" spans="6:11" x14ac:dyDescent="0.3">
      <c r="F6143" s="29"/>
      <c r="G6143" s="29"/>
      <c r="H6143" s="29"/>
      <c r="I6143" s="29"/>
      <c r="J6143" s="29"/>
      <c r="K6143" s="29"/>
    </row>
    <row r="6144" spans="6:11" x14ac:dyDescent="0.3">
      <c r="F6144" s="29"/>
      <c r="G6144" s="29"/>
      <c r="H6144" s="29"/>
      <c r="I6144" s="29"/>
      <c r="J6144" s="29"/>
      <c r="K6144" s="29"/>
    </row>
    <row r="6145" spans="6:11" x14ac:dyDescent="0.3">
      <c r="F6145" s="29"/>
      <c r="G6145" s="29"/>
      <c r="H6145" s="29"/>
      <c r="I6145" s="29"/>
      <c r="J6145" s="29"/>
      <c r="K6145" s="29"/>
    </row>
    <row r="6146" spans="6:11" x14ac:dyDescent="0.3">
      <c r="F6146" s="29"/>
      <c r="G6146" s="29"/>
      <c r="H6146" s="29"/>
      <c r="I6146" s="29"/>
      <c r="J6146" s="29"/>
      <c r="K6146" s="29"/>
    </row>
    <row r="6147" spans="6:11" x14ac:dyDescent="0.3">
      <c r="F6147" s="29"/>
      <c r="G6147" s="29"/>
      <c r="H6147" s="29"/>
      <c r="I6147" s="29"/>
      <c r="J6147" s="29"/>
      <c r="K6147" s="29"/>
    </row>
    <row r="6148" spans="6:11" x14ac:dyDescent="0.3">
      <c r="F6148" s="29"/>
      <c r="G6148" s="29"/>
      <c r="H6148" s="29"/>
      <c r="I6148" s="29"/>
      <c r="J6148" s="29"/>
      <c r="K6148" s="29"/>
    </row>
    <row r="6149" spans="6:11" x14ac:dyDescent="0.3">
      <c r="F6149" s="29"/>
      <c r="G6149" s="29"/>
      <c r="H6149" s="29"/>
      <c r="I6149" s="29"/>
      <c r="J6149" s="29"/>
      <c r="K6149" s="29"/>
    </row>
    <row r="6150" spans="6:11" x14ac:dyDescent="0.3">
      <c r="F6150" s="29"/>
      <c r="G6150" s="29"/>
      <c r="H6150" s="29"/>
      <c r="I6150" s="29"/>
      <c r="J6150" s="29"/>
      <c r="K6150" s="29"/>
    </row>
    <row r="6151" spans="6:11" x14ac:dyDescent="0.3">
      <c r="F6151" s="29"/>
      <c r="G6151" s="29"/>
      <c r="H6151" s="29"/>
      <c r="I6151" s="29"/>
      <c r="J6151" s="29"/>
      <c r="K6151" s="29"/>
    </row>
    <row r="6152" spans="6:11" x14ac:dyDescent="0.3">
      <c r="F6152" s="29"/>
      <c r="G6152" s="29"/>
      <c r="H6152" s="29"/>
      <c r="I6152" s="29"/>
      <c r="J6152" s="29"/>
      <c r="K6152" s="29"/>
    </row>
    <row r="6153" spans="6:11" x14ac:dyDescent="0.3">
      <c r="F6153" s="29"/>
      <c r="G6153" s="29"/>
      <c r="H6153" s="29"/>
      <c r="I6153" s="29"/>
      <c r="J6153" s="29"/>
      <c r="K6153" s="29"/>
    </row>
    <row r="6154" spans="6:11" x14ac:dyDescent="0.3">
      <c r="F6154" s="29"/>
      <c r="G6154" s="29"/>
      <c r="H6154" s="29"/>
      <c r="I6154" s="29"/>
      <c r="J6154" s="29"/>
      <c r="K6154" s="29"/>
    </row>
    <row r="6155" spans="6:11" x14ac:dyDescent="0.3">
      <c r="F6155" s="29"/>
      <c r="G6155" s="29"/>
      <c r="H6155" s="29"/>
      <c r="I6155" s="29"/>
      <c r="J6155" s="29"/>
      <c r="K6155" s="29"/>
    </row>
    <row r="6156" spans="6:11" x14ac:dyDescent="0.3">
      <c r="F6156" s="29"/>
      <c r="G6156" s="29"/>
      <c r="H6156" s="29"/>
      <c r="I6156" s="29"/>
      <c r="J6156" s="29"/>
      <c r="K6156" s="29"/>
    </row>
    <row r="6157" spans="6:11" x14ac:dyDescent="0.3">
      <c r="F6157" s="29"/>
      <c r="G6157" s="29"/>
      <c r="H6157" s="29"/>
      <c r="I6157" s="29"/>
      <c r="J6157" s="29"/>
      <c r="K6157" s="29"/>
    </row>
    <row r="6158" spans="6:11" x14ac:dyDescent="0.3">
      <c r="F6158" s="29"/>
      <c r="G6158" s="29"/>
      <c r="H6158" s="29"/>
      <c r="I6158" s="29"/>
      <c r="J6158" s="29"/>
      <c r="K6158" s="29"/>
    </row>
    <row r="6159" spans="6:11" x14ac:dyDescent="0.3">
      <c r="F6159" s="29"/>
      <c r="G6159" s="29"/>
      <c r="H6159" s="29"/>
      <c r="I6159" s="29"/>
      <c r="J6159" s="29"/>
      <c r="K6159" s="29"/>
    </row>
    <row r="6160" spans="6:11" x14ac:dyDescent="0.3">
      <c r="F6160" s="29"/>
      <c r="G6160" s="29"/>
      <c r="H6160" s="29"/>
      <c r="I6160" s="29"/>
      <c r="J6160" s="29"/>
      <c r="K6160" s="29"/>
    </row>
    <row r="6161" spans="6:11" x14ac:dyDescent="0.3">
      <c r="F6161" s="29"/>
      <c r="G6161" s="29"/>
      <c r="H6161" s="29"/>
      <c r="I6161" s="29"/>
      <c r="J6161" s="29"/>
      <c r="K6161" s="29"/>
    </row>
    <row r="6162" spans="6:11" x14ac:dyDescent="0.3">
      <c r="F6162" s="29"/>
      <c r="G6162" s="29"/>
      <c r="H6162" s="29"/>
      <c r="I6162" s="29"/>
      <c r="J6162" s="29"/>
      <c r="K6162" s="29"/>
    </row>
    <row r="6163" spans="6:11" x14ac:dyDescent="0.3">
      <c r="F6163" s="29"/>
      <c r="G6163" s="29"/>
      <c r="H6163" s="29"/>
      <c r="I6163" s="29"/>
      <c r="J6163" s="29"/>
      <c r="K6163" s="29"/>
    </row>
    <row r="6164" spans="6:11" x14ac:dyDescent="0.3">
      <c r="F6164" s="29"/>
      <c r="G6164" s="29"/>
      <c r="H6164" s="29"/>
      <c r="I6164" s="29"/>
      <c r="J6164" s="29"/>
      <c r="K6164" s="29"/>
    </row>
    <row r="6165" spans="6:11" x14ac:dyDescent="0.3">
      <c r="F6165" s="29"/>
      <c r="G6165" s="29"/>
      <c r="H6165" s="29"/>
      <c r="I6165" s="29"/>
      <c r="J6165" s="29"/>
      <c r="K6165" s="29"/>
    </row>
    <row r="6166" spans="6:11" x14ac:dyDescent="0.3">
      <c r="F6166" s="29"/>
      <c r="G6166" s="29"/>
      <c r="H6166" s="29"/>
      <c r="I6166" s="29"/>
      <c r="J6166" s="29"/>
      <c r="K6166" s="29"/>
    </row>
    <row r="6167" spans="6:11" x14ac:dyDescent="0.3">
      <c r="F6167" s="29"/>
      <c r="G6167" s="29"/>
      <c r="H6167" s="29"/>
      <c r="I6167" s="29"/>
      <c r="J6167" s="29"/>
      <c r="K6167" s="29"/>
    </row>
    <row r="6168" spans="6:11" x14ac:dyDescent="0.3">
      <c r="F6168" s="29"/>
      <c r="G6168" s="29"/>
      <c r="H6168" s="29"/>
      <c r="I6168" s="29"/>
      <c r="J6168" s="29"/>
      <c r="K6168" s="29"/>
    </row>
    <row r="6169" spans="6:11" x14ac:dyDescent="0.3">
      <c r="F6169" s="29"/>
      <c r="G6169" s="29"/>
      <c r="H6169" s="29"/>
      <c r="I6169" s="29"/>
      <c r="J6169" s="29"/>
      <c r="K6169" s="29"/>
    </row>
    <row r="6170" spans="6:11" x14ac:dyDescent="0.3">
      <c r="F6170" s="29"/>
      <c r="G6170" s="29"/>
      <c r="H6170" s="29"/>
      <c r="I6170" s="29"/>
      <c r="J6170" s="29"/>
      <c r="K6170" s="29"/>
    </row>
    <row r="6171" spans="6:11" x14ac:dyDescent="0.3">
      <c r="F6171" s="29"/>
      <c r="G6171" s="29"/>
      <c r="H6171" s="29"/>
      <c r="I6171" s="29"/>
      <c r="J6171" s="29"/>
      <c r="K6171" s="29"/>
    </row>
    <row r="6172" spans="6:11" x14ac:dyDescent="0.3">
      <c r="F6172" s="29"/>
      <c r="G6172" s="29"/>
      <c r="H6172" s="29"/>
      <c r="I6172" s="29"/>
      <c r="J6172" s="29"/>
      <c r="K6172" s="29"/>
    </row>
    <row r="6173" spans="6:11" x14ac:dyDescent="0.3">
      <c r="F6173" s="29"/>
      <c r="G6173" s="29"/>
      <c r="H6173" s="29"/>
      <c r="I6173" s="29"/>
      <c r="J6173" s="29"/>
      <c r="K6173" s="29"/>
    </row>
    <row r="6174" spans="6:11" x14ac:dyDescent="0.3">
      <c r="F6174" s="29"/>
      <c r="G6174" s="29"/>
      <c r="H6174" s="29"/>
      <c r="I6174" s="29"/>
      <c r="J6174" s="29"/>
      <c r="K6174" s="29"/>
    </row>
    <row r="6175" spans="6:11" x14ac:dyDescent="0.3">
      <c r="F6175" s="29"/>
      <c r="G6175" s="29"/>
      <c r="H6175" s="29"/>
      <c r="I6175" s="29"/>
      <c r="J6175" s="29"/>
      <c r="K6175" s="29"/>
    </row>
    <row r="6176" spans="6:11" x14ac:dyDescent="0.3">
      <c r="F6176" s="29"/>
      <c r="G6176" s="29"/>
      <c r="H6176" s="29"/>
      <c r="I6176" s="29"/>
      <c r="J6176" s="29"/>
      <c r="K6176" s="29"/>
    </row>
    <row r="6177" spans="6:11" x14ac:dyDescent="0.3">
      <c r="F6177" s="29"/>
      <c r="G6177" s="29"/>
      <c r="H6177" s="29"/>
      <c r="I6177" s="29"/>
      <c r="J6177" s="29"/>
      <c r="K6177" s="29"/>
    </row>
    <row r="6178" spans="6:11" x14ac:dyDescent="0.3">
      <c r="F6178" s="29"/>
      <c r="G6178" s="29"/>
      <c r="H6178" s="29"/>
      <c r="I6178" s="29"/>
      <c r="J6178" s="29"/>
      <c r="K6178" s="29"/>
    </row>
    <row r="6179" spans="6:11" x14ac:dyDescent="0.3">
      <c r="F6179" s="29"/>
      <c r="G6179" s="29"/>
      <c r="H6179" s="29"/>
      <c r="I6179" s="29"/>
      <c r="J6179" s="29"/>
      <c r="K6179" s="29"/>
    </row>
    <row r="6180" spans="6:11" x14ac:dyDescent="0.3">
      <c r="F6180" s="29"/>
      <c r="G6180" s="29"/>
      <c r="H6180" s="29"/>
      <c r="I6180" s="29"/>
      <c r="J6180" s="29"/>
      <c r="K6180" s="29"/>
    </row>
    <row r="6181" spans="6:11" x14ac:dyDescent="0.3">
      <c r="F6181" s="29"/>
      <c r="G6181" s="29"/>
      <c r="H6181" s="29"/>
      <c r="I6181" s="29"/>
      <c r="J6181" s="29"/>
      <c r="K6181" s="29"/>
    </row>
    <row r="6182" spans="6:11" x14ac:dyDescent="0.3">
      <c r="F6182" s="29"/>
      <c r="G6182" s="29"/>
      <c r="H6182" s="29"/>
      <c r="I6182" s="29"/>
      <c r="J6182" s="29"/>
      <c r="K6182" s="29"/>
    </row>
    <row r="6183" spans="6:11" x14ac:dyDescent="0.3">
      <c r="F6183" s="29"/>
      <c r="G6183" s="29"/>
      <c r="H6183" s="29"/>
      <c r="I6183" s="29"/>
      <c r="J6183" s="29"/>
      <c r="K6183" s="29"/>
    </row>
    <row r="6184" spans="6:11" x14ac:dyDescent="0.3">
      <c r="F6184" s="29"/>
      <c r="G6184" s="29"/>
      <c r="H6184" s="29"/>
      <c r="I6184" s="29"/>
      <c r="J6184" s="29"/>
      <c r="K6184" s="29"/>
    </row>
    <row r="6185" spans="6:11" x14ac:dyDescent="0.3">
      <c r="F6185" s="29"/>
      <c r="G6185" s="29"/>
      <c r="H6185" s="29"/>
      <c r="I6185" s="29"/>
      <c r="J6185" s="29"/>
      <c r="K6185" s="29"/>
    </row>
    <row r="6186" spans="6:11" x14ac:dyDescent="0.3">
      <c r="F6186" s="29"/>
      <c r="G6186" s="29"/>
      <c r="H6186" s="29"/>
      <c r="I6186" s="29"/>
      <c r="J6186" s="29"/>
      <c r="K6186" s="29"/>
    </row>
    <row r="6187" spans="6:11" x14ac:dyDescent="0.3">
      <c r="F6187" s="29"/>
      <c r="G6187" s="29"/>
      <c r="H6187" s="29"/>
      <c r="I6187" s="29"/>
      <c r="J6187" s="29"/>
      <c r="K6187" s="29"/>
    </row>
    <row r="6188" spans="6:11" x14ac:dyDescent="0.3">
      <c r="F6188" s="29"/>
      <c r="G6188" s="29"/>
      <c r="H6188" s="29"/>
      <c r="I6188" s="29"/>
      <c r="J6188" s="29"/>
      <c r="K6188" s="29"/>
    </row>
    <row r="6189" spans="6:11" x14ac:dyDescent="0.3">
      <c r="F6189" s="29"/>
      <c r="G6189" s="29"/>
      <c r="H6189" s="29"/>
      <c r="I6189" s="29"/>
      <c r="J6189" s="29"/>
      <c r="K6189" s="29"/>
    </row>
    <row r="6190" spans="6:11" x14ac:dyDescent="0.3">
      <c r="F6190" s="29"/>
      <c r="G6190" s="29"/>
      <c r="H6190" s="29"/>
      <c r="I6190" s="29"/>
      <c r="J6190" s="29"/>
      <c r="K6190" s="29"/>
    </row>
    <row r="6191" spans="6:11" x14ac:dyDescent="0.3">
      <c r="F6191" s="29"/>
      <c r="G6191" s="29"/>
      <c r="H6191" s="29"/>
      <c r="I6191" s="29"/>
      <c r="J6191" s="29"/>
      <c r="K6191" s="29"/>
    </row>
    <row r="6192" spans="6:11" x14ac:dyDescent="0.3">
      <c r="F6192" s="29"/>
      <c r="G6192" s="29"/>
      <c r="H6192" s="29"/>
      <c r="I6192" s="29"/>
      <c r="J6192" s="29"/>
      <c r="K6192" s="29"/>
    </row>
    <row r="6193" spans="6:11" x14ac:dyDescent="0.3">
      <c r="F6193" s="29"/>
      <c r="G6193" s="29"/>
      <c r="H6193" s="29"/>
      <c r="I6193" s="29"/>
      <c r="J6193" s="29"/>
      <c r="K6193" s="29"/>
    </row>
    <row r="6194" spans="6:11" x14ac:dyDescent="0.3">
      <c r="F6194" s="29"/>
      <c r="G6194" s="29"/>
      <c r="H6194" s="29"/>
      <c r="I6194" s="29"/>
      <c r="J6194" s="29"/>
      <c r="K6194" s="29"/>
    </row>
    <row r="6195" spans="6:11" x14ac:dyDescent="0.3">
      <c r="F6195" s="29"/>
      <c r="G6195" s="29"/>
      <c r="H6195" s="29"/>
      <c r="I6195" s="29"/>
      <c r="J6195" s="29"/>
      <c r="K6195" s="29"/>
    </row>
    <row r="6196" spans="6:11" x14ac:dyDescent="0.3">
      <c r="F6196" s="29"/>
      <c r="G6196" s="29"/>
      <c r="H6196" s="29"/>
      <c r="I6196" s="29"/>
      <c r="J6196" s="29"/>
      <c r="K6196" s="29"/>
    </row>
    <row r="6197" spans="6:11" x14ac:dyDescent="0.3">
      <c r="F6197" s="29"/>
      <c r="G6197" s="29"/>
      <c r="H6197" s="29"/>
      <c r="I6197" s="29"/>
      <c r="J6197" s="29"/>
      <c r="K6197" s="29"/>
    </row>
    <row r="6198" spans="6:11" x14ac:dyDescent="0.3">
      <c r="F6198" s="29"/>
      <c r="G6198" s="29"/>
      <c r="H6198" s="29"/>
      <c r="I6198" s="29"/>
      <c r="J6198" s="29"/>
      <c r="K6198" s="29"/>
    </row>
    <row r="6199" spans="6:11" x14ac:dyDescent="0.3">
      <c r="F6199" s="29"/>
      <c r="G6199" s="29"/>
      <c r="H6199" s="29"/>
      <c r="I6199" s="29"/>
      <c r="J6199" s="29"/>
      <c r="K6199" s="29"/>
    </row>
    <row r="6200" spans="6:11" x14ac:dyDescent="0.3">
      <c r="F6200" s="29"/>
      <c r="G6200" s="29"/>
      <c r="H6200" s="29"/>
      <c r="I6200" s="29"/>
      <c r="J6200" s="29"/>
      <c r="K6200" s="29"/>
    </row>
    <row r="6201" spans="6:11" x14ac:dyDescent="0.3">
      <c r="F6201" s="29"/>
      <c r="G6201" s="29"/>
      <c r="H6201" s="29"/>
      <c r="I6201" s="29"/>
      <c r="J6201" s="29"/>
      <c r="K6201" s="29"/>
    </row>
    <row r="6202" spans="6:11" x14ac:dyDescent="0.3">
      <c r="F6202" s="29"/>
      <c r="G6202" s="29"/>
      <c r="H6202" s="29"/>
      <c r="I6202" s="29"/>
      <c r="J6202" s="29"/>
      <c r="K6202" s="29"/>
    </row>
    <row r="6203" spans="6:11" x14ac:dyDescent="0.3">
      <c r="F6203" s="29"/>
      <c r="G6203" s="29"/>
      <c r="H6203" s="29"/>
      <c r="I6203" s="29"/>
      <c r="J6203" s="29"/>
      <c r="K6203" s="29"/>
    </row>
    <row r="6204" spans="6:11" x14ac:dyDescent="0.3">
      <c r="F6204" s="29"/>
      <c r="G6204" s="29"/>
      <c r="H6204" s="29"/>
      <c r="I6204" s="29"/>
      <c r="J6204" s="29"/>
      <c r="K6204" s="29"/>
    </row>
    <row r="6205" spans="6:11" x14ac:dyDescent="0.3">
      <c r="F6205" s="29"/>
      <c r="G6205" s="29"/>
      <c r="H6205" s="29"/>
      <c r="I6205" s="29"/>
      <c r="J6205" s="29"/>
      <c r="K6205" s="29"/>
    </row>
    <row r="6206" spans="6:11" x14ac:dyDescent="0.3">
      <c r="F6206" s="29"/>
      <c r="G6206" s="29"/>
      <c r="H6206" s="29"/>
      <c r="I6206" s="29"/>
      <c r="J6206" s="29"/>
      <c r="K6206" s="29"/>
    </row>
    <row r="6207" spans="6:11" x14ac:dyDescent="0.3">
      <c r="F6207" s="29"/>
      <c r="G6207" s="29"/>
      <c r="H6207" s="29"/>
      <c r="I6207" s="29"/>
      <c r="J6207" s="29"/>
      <c r="K6207" s="29"/>
    </row>
    <row r="6208" spans="6:11" x14ac:dyDescent="0.3">
      <c r="F6208" s="29"/>
      <c r="G6208" s="29"/>
      <c r="H6208" s="29"/>
      <c r="I6208" s="29"/>
      <c r="J6208" s="29"/>
      <c r="K6208" s="29"/>
    </row>
    <row r="6209" spans="6:11" x14ac:dyDescent="0.3">
      <c r="F6209" s="29"/>
      <c r="G6209" s="29"/>
      <c r="H6209" s="29"/>
      <c r="I6209" s="29"/>
      <c r="J6209" s="29"/>
      <c r="K6209" s="29"/>
    </row>
    <row r="6210" spans="6:11" x14ac:dyDescent="0.3">
      <c r="F6210" s="29"/>
      <c r="G6210" s="29"/>
      <c r="H6210" s="29"/>
      <c r="I6210" s="29"/>
      <c r="J6210" s="29"/>
      <c r="K6210" s="29"/>
    </row>
    <row r="6211" spans="6:11" x14ac:dyDescent="0.3">
      <c r="F6211" s="29"/>
      <c r="G6211" s="29"/>
      <c r="H6211" s="29"/>
      <c r="I6211" s="29"/>
      <c r="J6211" s="29"/>
      <c r="K6211" s="29"/>
    </row>
    <row r="6212" spans="6:11" x14ac:dyDescent="0.3">
      <c r="F6212" s="29"/>
      <c r="G6212" s="29"/>
      <c r="H6212" s="29"/>
      <c r="I6212" s="29"/>
      <c r="J6212" s="29"/>
      <c r="K6212" s="29"/>
    </row>
    <row r="6213" spans="6:11" x14ac:dyDescent="0.3">
      <c r="F6213" s="29"/>
      <c r="G6213" s="29"/>
      <c r="H6213" s="29"/>
      <c r="I6213" s="29"/>
      <c r="J6213" s="29"/>
      <c r="K6213" s="29"/>
    </row>
    <row r="6214" spans="6:11" x14ac:dyDescent="0.3">
      <c r="F6214" s="29"/>
      <c r="G6214" s="29"/>
      <c r="H6214" s="29"/>
      <c r="I6214" s="29"/>
      <c r="J6214" s="29"/>
      <c r="K6214" s="29"/>
    </row>
    <row r="6215" spans="6:11" x14ac:dyDescent="0.3">
      <c r="F6215" s="29"/>
      <c r="G6215" s="29"/>
      <c r="H6215" s="29"/>
      <c r="I6215" s="29"/>
      <c r="J6215" s="29"/>
      <c r="K6215" s="29"/>
    </row>
    <row r="6216" spans="6:11" x14ac:dyDescent="0.3">
      <c r="F6216" s="29"/>
      <c r="G6216" s="29"/>
      <c r="H6216" s="29"/>
      <c r="I6216" s="29"/>
      <c r="J6216" s="29"/>
      <c r="K6216" s="29"/>
    </row>
    <row r="6217" spans="6:11" x14ac:dyDescent="0.3">
      <c r="F6217" s="29"/>
      <c r="G6217" s="29"/>
      <c r="H6217" s="29"/>
      <c r="I6217" s="29"/>
      <c r="J6217" s="29"/>
      <c r="K6217" s="29"/>
    </row>
    <row r="6218" spans="6:11" x14ac:dyDescent="0.3">
      <c r="F6218" s="29"/>
      <c r="G6218" s="29"/>
      <c r="H6218" s="29"/>
      <c r="I6218" s="29"/>
      <c r="J6218" s="29"/>
      <c r="K6218" s="29"/>
    </row>
    <row r="6219" spans="6:11" x14ac:dyDescent="0.3">
      <c r="F6219" s="29"/>
      <c r="G6219" s="29"/>
      <c r="H6219" s="29"/>
      <c r="I6219" s="29"/>
      <c r="J6219" s="29"/>
      <c r="K6219" s="29"/>
    </row>
    <row r="6220" spans="6:11" x14ac:dyDescent="0.3">
      <c r="F6220" s="29"/>
      <c r="G6220" s="29"/>
      <c r="H6220" s="29"/>
      <c r="I6220" s="29"/>
      <c r="J6220" s="29"/>
      <c r="K6220" s="29"/>
    </row>
    <row r="6221" spans="6:11" x14ac:dyDescent="0.3">
      <c r="F6221" s="29"/>
      <c r="G6221" s="29"/>
      <c r="H6221" s="29"/>
      <c r="I6221" s="29"/>
      <c r="J6221" s="29"/>
      <c r="K6221" s="29"/>
    </row>
    <row r="6222" spans="6:11" x14ac:dyDescent="0.3">
      <c r="F6222" s="29"/>
      <c r="G6222" s="29"/>
      <c r="H6222" s="29"/>
      <c r="I6222" s="29"/>
      <c r="J6222" s="29"/>
      <c r="K6222" s="29"/>
    </row>
    <row r="6223" spans="6:11" x14ac:dyDescent="0.3">
      <c r="F6223" s="29"/>
      <c r="G6223" s="29"/>
      <c r="H6223" s="29"/>
      <c r="I6223" s="29"/>
      <c r="J6223" s="29"/>
      <c r="K6223" s="29"/>
    </row>
    <row r="6224" spans="6:11" x14ac:dyDescent="0.3">
      <c r="F6224" s="29"/>
      <c r="G6224" s="29"/>
      <c r="H6224" s="29"/>
      <c r="I6224" s="29"/>
      <c r="J6224" s="29"/>
      <c r="K6224" s="29"/>
    </row>
    <row r="6225" spans="6:11" x14ac:dyDescent="0.3">
      <c r="F6225" s="29"/>
      <c r="G6225" s="29"/>
      <c r="H6225" s="29"/>
      <c r="I6225" s="29"/>
      <c r="J6225" s="29"/>
      <c r="K6225" s="29"/>
    </row>
    <row r="6226" spans="6:11" x14ac:dyDescent="0.3">
      <c r="F6226" s="29"/>
      <c r="G6226" s="29"/>
      <c r="H6226" s="29"/>
      <c r="I6226" s="29"/>
      <c r="J6226" s="29"/>
      <c r="K6226" s="29"/>
    </row>
    <row r="6227" spans="6:11" x14ac:dyDescent="0.3">
      <c r="F6227" s="29"/>
      <c r="G6227" s="29"/>
      <c r="H6227" s="29"/>
      <c r="I6227" s="29"/>
      <c r="J6227" s="29"/>
      <c r="K6227" s="29"/>
    </row>
    <row r="6228" spans="6:11" x14ac:dyDescent="0.3">
      <c r="F6228" s="29"/>
      <c r="G6228" s="29"/>
      <c r="H6228" s="29"/>
      <c r="I6228" s="29"/>
      <c r="J6228" s="29"/>
      <c r="K6228" s="29"/>
    </row>
    <row r="6229" spans="6:11" x14ac:dyDescent="0.3">
      <c r="F6229" s="29"/>
      <c r="G6229" s="29"/>
      <c r="H6229" s="29"/>
      <c r="I6229" s="29"/>
      <c r="J6229" s="29"/>
      <c r="K6229" s="29"/>
    </row>
    <row r="6230" spans="6:11" x14ac:dyDescent="0.3">
      <c r="F6230" s="29"/>
      <c r="G6230" s="29"/>
      <c r="H6230" s="29"/>
      <c r="I6230" s="29"/>
      <c r="J6230" s="29"/>
      <c r="K6230" s="29"/>
    </row>
    <row r="6231" spans="6:11" x14ac:dyDescent="0.3">
      <c r="F6231" s="29"/>
      <c r="G6231" s="29"/>
      <c r="H6231" s="29"/>
      <c r="I6231" s="29"/>
      <c r="J6231" s="29"/>
      <c r="K6231" s="29"/>
    </row>
    <row r="6232" spans="6:11" x14ac:dyDescent="0.3">
      <c r="F6232" s="29"/>
      <c r="G6232" s="29"/>
      <c r="H6232" s="29"/>
      <c r="I6232" s="29"/>
      <c r="J6232" s="29"/>
      <c r="K6232" s="29"/>
    </row>
    <row r="6233" spans="6:11" x14ac:dyDescent="0.3">
      <c r="F6233" s="29"/>
      <c r="G6233" s="29"/>
      <c r="H6233" s="29"/>
      <c r="I6233" s="29"/>
      <c r="J6233" s="29"/>
      <c r="K6233" s="29"/>
    </row>
    <row r="6234" spans="6:11" x14ac:dyDescent="0.3">
      <c r="F6234" s="29"/>
      <c r="G6234" s="29"/>
      <c r="H6234" s="29"/>
      <c r="I6234" s="29"/>
      <c r="J6234" s="29"/>
      <c r="K6234" s="29"/>
    </row>
    <row r="6235" spans="6:11" x14ac:dyDescent="0.3">
      <c r="F6235" s="29"/>
      <c r="G6235" s="29"/>
      <c r="H6235" s="29"/>
      <c r="I6235" s="29"/>
      <c r="J6235" s="29"/>
      <c r="K6235" s="29"/>
    </row>
    <row r="6236" spans="6:11" x14ac:dyDescent="0.3">
      <c r="F6236" s="29"/>
      <c r="G6236" s="29"/>
      <c r="H6236" s="29"/>
      <c r="I6236" s="29"/>
      <c r="J6236" s="29"/>
      <c r="K6236" s="29"/>
    </row>
    <row r="6237" spans="6:11" x14ac:dyDescent="0.3">
      <c r="F6237" s="29"/>
      <c r="G6237" s="29"/>
      <c r="H6237" s="29"/>
      <c r="I6237" s="29"/>
      <c r="J6237" s="29"/>
      <c r="K6237" s="29"/>
    </row>
    <row r="6238" spans="6:11" x14ac:dyDescent="0.3">
      <c r="F6238" s="29"/>
      <c r="G6238" s="29"/>
      <c r="H6238" s="29"/>
      <c r="I6238" s="29"/>
      <c r="J6238" s="29"/>
      <c r="K6238" s="29"/>
    </row>
    <row r="6239" spans="6:11" x14ac:dyDescent="0.3">
      <c r="F6239" s="29"/>
      <c r="G6239" s="29"/>
      <c r="H6239" s="29"/>
      <c r="I6239" s="29"/>
      <c r="J6239" s="29"/>
      <c r="K6239" s="29"/>
    </row>
    <row r="6240" spans="6:11" x14ac:dyDescent="0.3">
      <c r="F6240" s="29"/>
      <c r="G6240" s="29"/>
      <c r="H6240" s="29"/>
      <c r="I6240" s="29"/>
      <c r="J6240" s="29"/>
      <c r="K6240" s="29"/>
    </row>
    <row r="6241" spans="6:11" x14ac:dyDescent="0.3">
      <c r="F6241" s="29"/>
      <c r="G6241" s="29"/>
      <c r="H6241" s="29"/>
      <c r="I6241" s="29"/>
      <c r="J6241" s="29"/>
      <c r="K6241" s="29"/>
    </row>
    <row r="6242" spans="6:11" x14ac:dyDescent="0.3">
      <c r="F6242" s="29"/>
      <c r="G6242" s="29"/>
      <c r="H6242" s="29"/>
      <c r="I6242" s="29"/>
      <c r="J6242" s="29"/>
      <c r="K6242" s="29"/>
    </row>
    <row r="6243" spans="6:11" x14ac:dyDescent="0.3">
      <c r="F6243" s="29"/>
      <c r="G6243" s="29"/>
      <c r="H6243" s="29"/>
      <c r="I6243" s="29"/>
      <c r="J6243" s="29"/>
      <c r="K6243" s="29"/>
    </row>
    <row r="6244" spans="6:11" x14ac:dyDescent="0.3">
      <c r="F6244" s="29"/>
      <c r="G6244" s="29"/>
      <c r="H6244" s="29"/>
      <c r="I6244" s="29"/>
      <c r="J6244" s="29"/>
      <c r="K6244" s="29"/>
    </row>
    <row r="6245" spans="6:11" x14ac:dyDescent="0.3">
      <c r="F6245" s="29"/>
      <c r="G6245" s="29"/>
      <c r="H6245" s="29"/>
      <c r="I6245" s="29"/>
      <c r="J6245" s="29"/>
      <c r="K6245" s="29"/>
    </row>
    <row r="6246" spans="6:11" x14ac:dyDescent="0.3">
      <c r="F6246" s="29"/>
      <c r="G6246" s="29"/>
      <c r="H6246" s="29"/>
      <c r="I6246" s="29"/>
      <c r="J6246" s="29"/>
      <c r="K6246" s="29"/>
    </row>
    <row r="6247" spans="6:11" x14ac:dyDescent="0.3">
      <c r="F6247" s="29"/>
      <c r="G6247" s="29"/>
      <c r="H6247" s="29"/>
      <c r="I6247" s="29"/>
      <c r="J6247" s="29"/>
      <c r="K6247" s="29"/>
    </row>
    <row r="6248" spans="6:11" x14ac:dyDescent="0.3">
      <c r="F6248" s="29"/>
      <c r="G6248" s="29"/>
      <c r="H6248" s="29"/>
      <c r="I6248" s="29"/>
      <c r="J6248" s="29"/>
      <c r="K6248" s="29"/>
    </row>
    <row r="6249" spans="6:11" x14ac:dyDescent="0.3">
      <c r="F6249" s="29"/>
      <c r="G6249" s="29"/>
      <c r="H6249" s="29"/>
      <c r="I6249" s="29"/>
      <c r="J6249" s="29"/>
      <c r="K6249" s="29"/>
    </row>
    <row r="6250" spans="6:11" x14ac:dyDescent="0.3">
      <c r="F6250" s="29"/>
      <c r="G6250" s="29"/>
      <c r="H6250" s="29"/>
      <c r="I6250" s="29"/>
      <c r="J6250" s="29"/>
      <c r="K6250" s="29"/>
    </row>
    <row r="6251" spans="6:11" x14ac:dyDescent="0.3">
      <c r="F6251" s="29"/>
      <c r="G6251" s="29"/>
      <c r="H6251" s="29"/>
      <c r="I6251" s="29"/>
      <c r="J6251" s="29"/>
      <c r="K6251" s="29"/>
    </row>
    <row r="6252" spans="6:11" x14ac:dyDescent="0.3">
      <c r="F6252" s="29"/>
      <c r="G6252" s="29"/>
      <c r="H6252" s="29"/>
      <c r="I6252" s="29"/>
      <c r="J6252" s="29"/>
      <c r="K6252" s="29"/>
    </row>
    <row r="6253" spans="6:11" x14ac:dyDescent="0.3">
      <c r="F6253" s="29"/>
      <c r="G6253" s="29"/>
      <c r="H6253" s="29"/>
      <c r="I6253" s="29"/>
      <c r="J6253" s="29"/>
      <c r="K6253" s="29"/>
    </row>
    <row r="6254" spans="6:11" x14ac:dyDescent="0.3">
      <c r="F6254" s="29"/>
      <c r="G6254" s="29"/>
      <c r="H6254" s="29"/>
      <c r="I6254" s="29"/>
      <c r="J6254" s="29"/>
      <c r="K6254" s="29"/>
    </row>
    <row r="6255" spans="6:11" x14ac:dyDescent="0.3">
      <c r="F6255" s="29"/>
      <c r="G6255" s="29"/>
      <c r="H6255" s="29"/>
      <c r="I6255" s="29"/>
      <c r="J6255" s="29"/>
      <c r="K6255" s="29"/>
    </row>
    <row r="6256" spans="6:11" x14ac:dyDescent="0.3">
      <c r="F6256" s="29"/>
      <c r="G6256" s="29"/>
      <c r="H6256" s="29"/>
      <c r="I6256" s="29"/>
      <c r="J6256" s="29"/>
      <c r="K6256" s="29"/>
    </row>
    <row r="6257" spans="6:11" x14ac:dyDescent="0.3">
      <c r="F6257" s="29"/>
      <c r="G6257" s="29"/>
      <c r="H6257" s="29"/>
      <c r="I6257" s="29"/>
      <c r="J6257" s="29"/>
      <c r="K6257" s="29"/>
    </row>
    <row r="6258" spans="6:11" x14ac:dyDescent="0.3">
      <c r="F6258" s="29"/>
      <c r="G6258" s="29"/>
      <c r="H6258" s="29"/>
      <c r="I6258" s="29"/>
      <c r="J6258" s="29"/>
      <c r="K6258" s="29"/>
    </row>
    <row r="6259" spans="6:11" x14ac:dyDescent="0.3">
      <c r="F6259" s="29"/>
      <c r="G6259" s="29"/>
      <c r="H6259" s="29"/>
      <c r="I6259" s="29"/>
      <c r="J6259" s="29"/>
      <c r="K6259" s="29"/>
    </row>
    <row r="6260" spans="6:11" x14ac:dyDescent="0.3">
      <c r="F6260" s="29"/>
      <c r="G6260" s="29"/>
      <c r="H6260" s="29"/>
      <c r="I6260" s="29"/>
      <c r="J6260" s="29"/>
      <c r="K6260" s="29"/>
    </row>
    <row r="6261" spans="6:11" x14ac:dyDescent="0.3">
      <c r="F6261" s="29"/>
      <c r="G6261" s="29"/>
      <c r="H6261" s="29"/>
      <c r="I6261" s="29"/>
      <c r="J6261" s="29"/>
      <c r="K6261" s="29"/>
    </row>
    <row r="6262" spans="6:11" x14ac:dyDescent="0.3">
      <c r="F6262" s="29"/>
      <c r="G6262" s="29"/>
      <c r="H6262" s="29"/>
      <c r="I6262" s="29"/>
      <c r="J6262" s="29"/>
      <c r="K6262" s="29"/>
    </row>
    <row r="6263" spans="6:11" x14ac:dyDescent="0.3">
      <c r="F6263" s="29"/>
      <c r="G6263" s="29"/>
      <c r="H6263" s="29"/>
      <c r="I6263" s="29"/>
      <c r="J6263" s="29"/>
      <c r="K6263" s="29"/>
    </row>
    <row r="6264" spans="6:11" x14ac:dyDescent="0.3">
      <c r="F6264" s="29"/>
      <c r="G6264" s="29"/>
      <c r="H6264" s="29"/>
      <c r="I6264" s="29"/>
      <c r="J6264" s="29"/>
      <c r="K6264" s="29"/>
    </row>
    <row r="6265" spans="6:11" x14ac:dyDescent="0.3">
      <c r="F6265" s="29"/>
      <c r="G6265" s="29"/>
      <c r="H6265" s="29"/>
      <c r="I6265" s="29"/>
      <c r="J6265" s="29"/>
      <c r="K6265" s="29"/>
    </row>
    <row r="6266" spans="6:11" x14ac:dyDescent="0.3">
      <c r="F6266" s="29"/>
      <c r="G6266" s="29"/>
      <c r="H6266" s="29"/>
      <c r="I6266" s="29"/>
      <c r="J6266" s="29"/>
      <c r="K6266" s="29"/>
    </row>
    <row r="6267" spans="6:11" x14ac:dyDescent="0.3">
      <c r="F6267" s="29"/>
      <c r="G6267" s="29"/>
      <c r="H6267" s="29"/>
      <c r="I6267" s="29"/>
      <c r="J6267" s="29"/>
      <c r="K6267" s="29"/>
    </row>
    <row r="6268" spans="6:11" x14ac:dyDescent="0.3">
      <c r="F6268" s="29"/>
      <c r="G6268" s="29"/>
      <c r="H6268" s="29"/>
      <c r="I6268" s="29"/>
      <c r="J6268" s="29"/>
      <c r="K6268" s="29"/>
    </row>
    <row r="6269" spans="6:11" x14ac:dyDescent="0.3">
      <c r="F6269" s="29"/>
      <c r="G6269" s="29"/>
      <c r="H6269" s="29"/>
      <c r="I6269" s="29"/>
      <c r="J6269" s="29"/>
      <c r="K6269" s="29"/>
    </row>
    <row r="6270" spans="6:11" x14ac:dyDescent="0.3">
      <c r="F6270" s="29"/>
      <c r="G6270" s="29"/>
      <c r="H6270" s="29"/>
      <c r="I6270" s="29"/>
      <c r="J6270" s="29"/>
      <c r="K6270" s="29"/>
    </row>
    <row r="6271" spans="6:11" x14ac:dyDescent="0.3">
      <c r="F6271" s="29"/>
      <c r="G6271" s="29"/>
      <c r="H6271" s="29"/>
      <c r="I6271" s="29"/>
      <c r="J6271" s="29"/>
      <c r="K6271" s="29"/>
    </row>
    <row r="6272" spans="6:11" x14ac:dyDescent="0.3">
      <c r="F6272" s="29"/>
      <c r="G6272" s="29"/>
      <c r="H6272" s="29"/>
      <c r="I6272" s="29"/>
      <c r="J6272" s="29"/>
      <c r="K6272" s="29"/>
    </row>
    <row r="6273" spans="6:11" x14ac:dyDescent="0.3">
      <c r="F6273" s="29"/>
      <c r="G6273" s="29"/>
      <c r="H6273" s="29"/>
      <c r="I6273" s="29"/>
      <c r="J6273" s="29"/>
      <c r="K6273" s="29"/>
    </row>
    <row r="6274" spans="6:11" x14ac:dyDescent="0.3">
      <c r="F6274" s="29"/>
      <c r="G6274" s="29"/>
      <c r="H6274" s="29"/>
      <c r="I6274" s="29"/>
      <c r="J6274" s="29"/>
      <c r="K6274" s="29"/>
    </row>
    <row r="6275" spans="6:11" x14ac:dyDescent="0.3">
      <c r="F6275" s="29"/>
      <c r="G6275" s="29"/>
      <c r="H6275" s="29"/>
      <c r="I6275" s="29"/>
      <c r="J6275" s="29"/>
      <c r="K6275" s="29"/>
    </row>
    <row r="6276" spans="6:11" x14ac:dyDescent="0.3">
      <c r="F6276" s="29"/>
      <c r="G6276" s="29"/>
      <c r="H6276" s="29"/>
      <c r="I6276" s="29"/>
      <c r="J6276" s="29"/>
      <c r="K6276" s="29"/>
    </row>
    <row r="6277" spans="6:11" x14ac:dyDescent="0.3">
      <c r="F6277" s="29"/>
      <c r="G6277" s="29"/>
      <c r="H6277" s="29"/>
      <c r="I6277" s="29"/>
      <c r="J6277" s="29"/>
      <c r="K6277" s="29"/>
    </row>
    <row r="6278" spans="6:11" x14ac:dyDescent="0.3">
      <c r="F6278" s="29"/>
      <c r="G6278" s="29"/>
      <c r="H6278" s="29"/>
      <c r="I6278" s="29"/>
      <c r="J6278" s="29"/>
      <c r="K6278" s="29"/>
    </row>
    <row r="6279" spans="6:11" x14ac:dyDescent="0.3">
      <c r="F6279" s="29"/>
      <c r="G6279" s="29"/>
      <c r="H6279" s="29"/>
      <c r="I6279" s="29"/>
      <c r="J6279" s="29"/>
      <c r="K6279" s="29"/>
    </row>
    <row r="6280" spans="6:11" x14ac:dyDescent="0.3">
      <c r="F6280" s="29"/>
      <c r="G6280" s="29"/>
      <c r="H6280" s="29"/>
      <c r="I6280" s="29"/>
      <c r="J6280" s="29"/>
      <c r="K6280" s="29"/>
    </row>
    <row r="6281" spans="6:11" x14ac:dyDescent="0.3">
      <c r="F6281" s="29"/>
      <c r="G6281" s="29"/>
      <c r="H6281" s="29"/>
      <c r="I6281" s="29"/>
      <c r="J6281" s="29"/>
      <c r="K6281" s="29"/>
    </row>
    <row r="6282" spans="6:11" x14ac:dyDescent="0.3">
      <c r="F6282" s="29"/>
      <c r="G6282" s="29"/>
      <c r="H6282" s="29"/>
      <c r="I6282" s="29"/>
      <c r="J6282" s="29"/>
      <c r="K6282" s="29"/>
    </row>
    <row r="6283" spans="6:11" x14ac:dyDescent="0.3">
      <c r="F6283" s="29"/>
      <c r="G6283" s="29"/>
      <c r="H6283" s="29"/>
      <c r="I6283" s="29"/>
      <c r="J6283" s="29"/>
      <c r="K6283" s="29"/>
    </row>
    <row r="6284" spans="6:11" x14ac:dyDescent="0.3">
      <c r="F6284" s="29"/>
      <c r="G6284" s="29"/>
      <c r="H6284" s="29"/>
      <c r="I6284" s="29"/>
      <c r="J6284" s="29"/>
      <c r="K6284" s="29"/>
    </row>
    <row r="6285" spans="6:11" x14ac:dyDescent="0.3">
      <c r="F6285" s="29"/>
      <c r="G6285" s="29"/>
      <c r="H6285" s="29"/>
      <c r="I6285" s="29"/>
      <c r="J6285" s="29"/>
      <c r="K6285" s="29"/>
    </row>
    <row r="6286" spans="6:11" x14ac:dyDescent="0.3">
      <c r="F6286" s="29"/>
      <c r="G6286" s="29"/>
      <c r="H6286" s="29"/>
      <c r="I6286" s="29"/>
      <c r="J6286" s="29"/>
      <c r="K6286" s="29"/>
    </row>
    <row r="6287" spans="6:11" x14ac:dyDescent="0.3">
      <c r="F6287" s="29"/>
      <c r="G6287" s="29"/>
      <c r="H6287" s="29"/>
      <c r="I6287" s="29"/>
      <c r="J6287" s="29"/>
      <c r="K6287" s="29"/>
    </row>
    <row r="6288" spans="6:11" x14ac:dyDescent="0.3">
      <c r="F6288" s="29"/>
      <c r="G6288" s="29"/>
      <c r="H6288" s="29"/>
      <c r="I6288" s="29"/>
      <c r="J6288" s="29"/>
      <c r="K6288" s="29"/>
    </row>
    <row r="6289" spans="6:11" x14ac:dyDescent="0.3">
      <c r="F6289" s="29"/>
      <c r="G6289" s="29"/>
      <c r="H6289" s="29"/>
      <c r="I6289" s="29"/>
      <c r="J6289" s="29"/>
      <c r="K6289" s="29"/>
    </row>
    <row r="6290" spans="6:11" x14ac:dyDescent="0.3">
      <c r="F6290" s="29"/>
      <c r="G6290" s="29"/>
      <c r="H6290" s="29"/>
      <c r="I6290" s="29"/>
      <c r="J6290" s="29"/>
      <c r="K6290" s="29"/>
    </row>
    <row r="6291" spans="6:11" x14ac:dyDescent="0.3">
      <c r="F6291" s="29"/>
      <c r="G6291" s="29"/>
      <c r="H6291" s="29"/>
      <c r="I6291" s="29"/>
      <c r="J6291" s="29"/>
      <c r="K6291" s="29"/>
    </row>
    <row r="6292" spans="6:11" x14ac:dyDescent="0.3">
      <c r="F6292" s="29"/>
      <c r="G6292" s="29"/>
      <c r="H6292" s="29"/>
      <c r="I6292" s="29"/>
      <c r="J6292" s="29"/>
      <c r="K6292" s="29"/>
    </row>
    <row r="6293" spans="6:11" x14ac:dyDescent="0.3">
      <c r="F6293" s="29"/>
      <c r="G6293" s="29"/>
      <c r="H6293" s="29"/>
      <c r="I6293" s="29"/>
      <c r="J6293" s="29"/>
      <c r="K6293" s="29"/>
    </row>
    <row r="6294" spans="6:11" x14ac:dyDescent="0.3">
      <c r="F6294" s="29"/>
      <c r="G6294" s="29"/>
      <c r="H6294" s="29"/>
      <c r="I6294" s="29"/>
      <c r="J6294" s="29"/>
      <c r="K6294" s="29"/>
    </row>
    <row r="6295" spans="6:11" x14ac:dyDescent="0.3">
      <c r="F6295" s="29"/>
      <c r="G6295" s="29"/>
      <c r="H6295" s="29"/>
      <c r="I6295" s="29"/>
      <c r="J6295" s="29"/>
      <c r="K6295" s="29"/>
    </row>
    <row r="6296" spans="6:11" x14ac:dyDescent="0.3">
      <c r="F6296" s="29"/>
      <c r="G6296" s="29"/>
      <c r="H6296" s="29"/>
      <c r="I6296" s="29"/>
      <c r="J6296" s="29"/>
      <c r="K6296" s="29"/>
    </row>
    <row r="6297" spans="6:11" x14ac:dyDescent="0.3">
      <c r="F6297" s="29"/>
      <c r="G6297" s="29"/>
      <c r="H6297" s="29"/>
      <c r="I6297" s="29"/>
      <c r="J6297" s="29"/>
      <c r="K6297" s="29"/>
    </row>
    <row r="6298" spans="6:11" x14ac:dyDescent="0.3">
      <c r="F6298" s="29"/>
      <c r="G6298" s="29"/>
      <c r="H6298" s="29"/>
      <c r="I6298" s="29"/>
      <c r="J6298" s="29"/>
      <c r="K6298" s="29"/>
    </row>
    <row r="6299" spans="6:11" x14ac:dyDescent="0.3">
      <c r="F6299" s="29"/>
      <c r="G6299" s="29"/>
      <c r="H6299" s="29"/>
      <c r="I6299" s="29"/>
      <c r="J6299" s="29"/>
      <c r="K6299" s="29"/>
    </row>
    <row r="6300" spans="6:11" x14ac:dyDescent="0.3">
      <c r="F6300" s="29"/>
      <c r="G6300" s="29"/>
      <c r="H6300" s="29"/>
      <c r="I6300" s="29"/>
      <c r="J6300" s="29"/>
      <c r="K6300" s="29"/>
    </row>
    <row r="6301" spans="6:11" x14ac:dyDescent="0.3">
      <c r="F6301" s="29"/>
      <c r="G6301" s="29"/>
      <c r="H6301" s="29"/>
      <c r="I6301" s="29"/>
      <c r="J6301" s="29"/>
      <c r="K6301" s="29"/>
    </row>
    <row r="6302" spans="6:11" x14ac:dyDescent="0.3">
      <c r="F6302" s="29"/>
      <c r="G6302" s="29"/>
      <c r="H6302" s="29"/>
      <c r="I6302" s="29"/>
      <c r="J6302" s="29"/>
      <c r="K6302" s="29"/>
    </row>
    <row r="6303" spans="6:11" x14ac:dyDescent="0.3">
      <c r="F6303" s="29"/>
      <c r="G6303" s="29"/>
      <c r="H6303" s="29"/>
      <c r="I6303" s="29"/>
      <c r="J6303" s="29"/>
      <c r="K6303" s="29"/>
    </row>
    <row r="6304" spans="6:11" x14ac:dyDescent="0.3">
      <c r="F6304" s="29"/>
      <c r="G6304" s="29"/>
      <c r="H6304" s="29"/>
      <c r="I6304" s="29"/>
      <c r="J6304" s="29"/>
      <c r="K6304" s="29"/>
    </row>
    <row r="6305" spans="6:11" x14ac:dyDescent="0.3">
      <c r="F6305" s="29"/>
      <c r="G6305" s="29"/>
      <c r="H6305" s="29"/>
      <c r="I6305" s="29"/>
      <c r="J6305" s="29"/>
      <c r="K6305" s="29"/>
    </row>
    <row r="6306" spans="6:11" x14ac:dyDescent="0.3">
      <c r="F6306" s="29"/>
      <c r="G6306" s="29"/>
      <c r="H6306" s="29"/>
      <c r="I6306" s="29"/>
      <c r="J6306" s="29"/>
      <c r="K6306" s="29"/>
    </row>
    <row r="6307" spans="6:11" x14ac:dyDescent="0.3">
      <c r="F6307" s="29"/>
      <c r="G6307" s="29"/>
      <c r="H6307" s="29"/>
      <c r="I6307" s="29"/>
      <c r="J6307" s="29"/>
      <c r="K6307" s="29"/>
    </row>
    <row r="6308" spans="6:11" x14ac:dyDescent="0.3">
      <c r="F6308" s="29"/>
      <c r="G6308" s="29"/>
      <c r="H6308" s="29"/>
      <c r="I6308" s="29"/>
      <c r="J6308" s="29"/>
      <c r="K6308" s="29"/>
    </row>
    <row r="6309" spans="6:11" x14ac:dyDescent="0.3">
      <c r="F6309" s="29"/>
      <c r="G6309" s="29"/>
      <c r="H6309" s="29"/>
      <c r="I6309" s="29"/>
      <c r="J6309" s="29"/>
      <c r="K6309" s="29"/>
    </row>
    <row r="6310" spans="6:11" x14ac:dyDescent="0.3">
      <c r="F6310" s="29"/>
      <c r="G6310" s="29"/>
      <c r="H6310" s="29"/>
      <c r="I6310" s="29"/>
      <c r="J6310" s="29"/>
      <c r="K6310" s="29"/>
    </row>
    <row r="6311" spans="6:11" x14ac:dyDescent="0.3">
      <c r="F6311" s="29"/>
      <c r="G6311" s="29"/>
      <c r="H6311" s="29"/>
      <c r="I6311" s="29"/>
      <c r="J6311" s="29"/>
      <c r="K6311" s="29"/>
    </row>
    <row r="6312" spans="6:11" x14ac:dyDescent="0.3">
      <c r="F6312" s="29"/>
      <c r="G6312" s="29"/>
      <c r="H6312" s="29"/>
      <c r="I6312" s="29"/>
      <c r="J6312" s="29"/>
      <c r="K6312" s="29"/>
    </row>
    <row r="6313" spans="6:11" x14ac:dyDescent="0.3">
      <c r="F6313" s="29"/>
      <c r="G6313" s="29"/>
      <c r="H6313" s="29"/>
      <c r="I6313" s="29"/>
      <c r="J6313" s="29"/>
      <c r="K6313" s="29"/>
    </row>
    <row r="6314" spans="6:11" x14ac:dyDescent="0.3">
      <c r="F6314" s="29"/>
      <c r="G6314" s="29"/>
      <c r="H6314" s="29"/>
      <c r="I6314" s="29"/>
      <c r="J6314" s="29"/>
      <c r="K6314" s="29"/>
    </row>
    <row r="6315" spans="6:11" x14ac:dyDescent="0.3">
      <c r="F6315" s="29"/>
      <c r="G6315" s="29"/>
      <c r="H6315" s="29"/>
      <c r="I6315" s="29"/>
      <c r="J6315" s="29"/>
      <c r="K6315" s="29"/>
    </row>
    <row r="6316" spans="6:11" x14ac:dyDescent="0.3">
      <c r="F6316" s="29"/>
      <c r="G6316" s="29"/>
      <c r="H6316" s="29"/>
      <c r="I6316" s="29"/>
      <c r="J6316" s="29"/>
      <c r="K6316" s="29"/>
    </row>
    <row r="6317" spans="6:11" x14ac:dyDescent="0.3">
      <c r="F6317" s="29"/>
      <c r="G6317" s="29"/>
      <c r="H6317" s="29"/>
      <c r="I6317" s="29"/>
      <c r="J6317" s="29"/>
      <c r="K6317" s="29"/>
    </row>
    <row r="6318" spans="6:11" x14ac:dyDescent="0.3">
      <c r="F6318" s="29"/>
      <c r="G6318" s="29"/>
      <c r="H6318" s="29"/>
      <c r="I6318" s="29"/>
      <c r="J6318" s="29"/>
      <c r="K6318" s="29"/>
    </row>
    <row r="6319" spans="6:11" x14ac:dyDescent="0.3">
      <c r="F6319" s="29"/>
      <c r="G6319" s="29"/>
      <c r="H6319" s="29"/>
      <c r="I6319" s="29"/>
      <c r="J6319" s="29"/>
      <c r="K6319" s="29"/>
    </row>
    <row r="6320" spans="6:11" x14ac:dyDescent="0.3">
      <c r="F6320" s="29"/>
      <c r="G6320" s="29"/>
      <c r="H6320" s="29"/>
      <c r="I6320" s="29"/>
      <c r="J6320" s="29"/>
      <c r="K6320" s="29"/>
    </row>
    <row r="6321" spans="6:11" x14ac:dyDescent="0.3">
      <c r="F6321" s="29"/>
      <c r="G6321" s="29"/>
      <c r="H6321" s="29"/>
      <c r="I6321" s="29"/>
      <c r="J6321" s="29"/>
      <c r="K6321" s="29"/>
    </row>
    <row r="6322" spans="6:11" x14ac:dyDescent="0.3">
      <c r="F6322" s="29"/>
      <c r="G6322" s="29"/>
      <c r="H6322" s="29"/>
      <c r="I6322" s="29"/>
      <c r="J6322" s="29"/>
      <c r="K6322" s="29"/>
    </row>
    <row r="6323" spans="6:11" x14ac:dyDescent="0.3">
      <c r="F6323" s="29"/>
      <c r="G6323" s="29"/>
      <c r="H6323" s="29"/>
      <c r="I6323" s="29"/>
      <c r="J6323" s="29"/>
      <c r="K6323" s="29"/>
    </row>
    <row r="6324" spans="6:11" x14ac:dyDescent="0.3">
      <c r="F6324" s="29"/>
      <c r="G6324" s="29"/>
      <c r="H6324" s="29"/>
      <c r="I6324" s="29"/>
      <c r="J6324" s="29"/>
      <c r="K6324" s="29"/>
    </row>
    <row r="6325" spans="6:11" x14ac:dyDescent="0.3">
      <c r="F6325" s="29"/>
      <c r="G6325" s="29"/>
      <c r="H6325" s="29"/>
      <c r="I6325" s="29"/>
      <c r="J6325" s="29"/>
      <c r="K6325" s="29"/>
    </row>
    <row r="6326" spans="6:11" x14ac:dyDescent="0.3">
      <c r="F6326" s="29"/>
      <c r="G6326" s="29"/>
      <c r="H6326" s="29"/>
      <c r="I6326" s="29"/>
      <c r="J6326" s="29"/>
      <c r="K6326" s="29"/>
    </row>
    <row r="6327" spans="6:11" x14ac:dyDescent="0.3">
      <c r="F6327" s="29"/>
      <c r="G6327" s="29"/>
      <c r="H6327" s="29"/>
      <c r="I6327" s="29"/>
      <c r="J6327" s="29"/>
      <c r="K6327" s="29"/>
    </row>
    <row r="6328" spans="6:11" x14ac:dyDescent="0.3">
      <c r="F6328" s="29"/>
      <c r="G6328" s="29"/>
      <c r="H6328" s="29"/>
      <c r="I6328" s="29"/>
      <c r="J6328" s="29"/>
      <c r="K6328" s="29"/>
    </row>
    <row r="6329" spans="6:11" x14ac:dyDescent="0.3">
      <c r="F6329" s="29"/>
      <c r="G6329" s="29"/>
      <c r="H6329" s="29"/>
      <c r="I6329" s="29"/>
      <c r="J6329" s="29"/>
      <c r="K6329" s="29"/>
    </row>
    <row r="6330" spans="6:11" x14ac:dyDescent="0.3">
      <c r="F6330" s="29"/>
      <c r="G6330" s="29"/>
      <c r="H6330" s="29"/>
      <c r="I6330" s="29"/>
      <c r="J6330" s="29"/>
      <c r="K6330" s="29"/>
    </row>
    <row r="6331" spans="6:11" x14ac:dyDescent="0.3">
      <c r="F6331" s="29"/>
      <c r="G6331" s="29"/>
      <c r="H6331" s="29"/>
      <c r="I6331" s="29"/>
      <c r="J6331" s="29"/>
      <c r="K6331" s="29"/>
    </row>
    <row r="6332" spans="6:11" x14ac:dyDescent="0.3">
      <c r="F6332" s="29"/>
      <c r="G6332" s="29"/>
      <c r="H6332" s="29"/>
      <c r="I6332" s="29"/>
      <c r="J6332" s="29"/>
      <c r="K6332" s="29"/>
    </row>
    <row r="6333" spans="6:11" x14ac:dyDescent="0.3">
      <c r="F6333" s="29"/>
      <c r="G6333" s="29"/>
      <c r="H6333" s="29"/>
      <c r="I6333" s="29"/>
      <c r="J6333" s="29"/>
      <c r="K6333" s="29"/>
    </row>
    <row r="6334" spans="6:11" x14ac:dyDescent="0.3">
      <c r="F6334" s="29"/>
      <c r="G6334" s="29"/>
      <c r="H6334" s="29"/>
      <c r="I6334" s="29"/>
      <c r="J6334" s="29"/>
      <c r="K6334" s="29"/>
    </row>
    <row r="6335" spans="6:11" x14ac:dyDescent="0.3">
      <c r="F6335" s="29"/>
      <c r="G6335" s="29"/>
      <c r="H6335" s="29"/>
      <c r="I6335" s="29"/>
      <c r="J6335" s="29"/>
      <c r="K6335" s="29"/>
    </row>
    <row r="6336" spans="6:11" x14ac:dyDescent="0.3">
      <c r="F6336" s="29"/>
      <c r="G6336" s="29"/>
      <c r="H6336" s="29"/>
      <c r="I6336" s="29"/>
      <c r="J6336" s="29"/>
      <c r="K6336" s="29"/>
    </row>
    <row r="6337" spans="6:11" x14ac:dyDescent="0.3">
      <c r="F6337" s="29"/>
      <c r="G6337" s="29"/>
      <c r="H6337" s="29"/>
      <c r="I6337" s="29"/>
      <c r="J6337" s="29"/>
      <c r="K6337" s="29"/>
    </row>
    <row r="6338" spans="6:11" x14ac:dyDescent="0.3">
      <c r="F6338" s="29"/>
      <c r="G6338" s="29"/>
      <c r="H6338" s="29"/>
      <c r="I6338" s="29"/>
      <c r="J6338" s="29"/>
      <c r="K6338" s="29"/>
    </row>
    <row r="6339" spans="6:11" x14ac:dyDescent="0.3">
      <c r="F6339" s="29"/>
      <c r="G6339" s="29"/>
      <c r="H6339" s="29"/>
      <c r="I6339" s="29"/>
      <c r="J6339" s="29"/>
      <c r="K6339" s="29"/>
    </row>
    <row r="6340" spans="6:11" x14ac:dyDescent="0.3">
      <c r="F6340" s="29"/>
      <c r="G6340" s="29"/>
      <c r="H6340" s="29"/>
      <c r="I6340" s="29"/>
      <c r="J6340" s="29"/>
      <c r="K6340" s="29"/>
    </row>
    <row r="6341" spans="6:11" x14ac:dyDescent="0.3">
      <c r="F6341" s="29"/>
      <c r="G6341" s="29"/>
      <c r="H6341" s="29"/>
      <c r="I6341" s="29"/>
      <c r="J6341" s="29"/>
      <c r="K6341" s="29"/>
    </row>
    <row r="6342" spans="6:11" x14ac:dyDescent="0.3">
      <c r="F6342" s="29"/>
      <c r="G6342" s="29"/>
      <c r="H6342" s="29"/>
      <c r="I6342" s="29"/>
      <c r="J6342" s="29"/>
      <c r="K6342" s="29"/>
    </row>
    <row r="6343" spans="6:11" x14ac:dyDescent="0.3">
      <c r="F6343" s="29"/>
      <c r="G6343" s="29"/>
      <c r="H6343" s="29"/>
      <c r="I6343" s="29"/>
      <c r="J6343" s="29"/>
      <c r="K6343" s="29"/>
    </row>
    <row r="6344" spans="6:11" x14ac:dyDescent="0.3">
      <c r="F6344" s="29"/>
      <c r="G6344" s="29"/>
      <c r="H6344" s="29"/>
      <c r="I6344" s="29"/>
      <c r="J6344" s="29"/>
      <c r="K6344" s="29"/>
    </row>
    <row r="6345" spans="6:11" x14ac:dyDescent="0.3">
      <c r="F6345" s="29"/>
      <c r="G6345" s="29"/>
      <c r="H6345" s="29"/>
      <c r="I6345" s="29"/>
      <c r="J6345" s="29"/>
      <c r="K6345" s="29"/>
    </row>
    <row r="6346" spans="6:11" x14ac:dyDescent="0.3">
      <c r="F6346" s="29"/>
      <c r="G6346" s="29"/>
      <c r="H6346" s="29"/>
      <c r="I6346" s="29"/>
      <c r="J6346" s="29"/>
      <c r="K6346" s="29"/>
    </row>
    <row r="6347" spans="6:11" x14ac:dyDescent="0.3">
      <c r="F6347" s="29"/>
      <c r="G6347" s="29"/>
      <c r="H6347" s="29"/>
      <c r="I6347" s="29"/>
      <c r="J6347" s="29"/>
      <c r="K6347" s="29"/>
    </row>
    <row r="6348" spans="6:11" x14ac:dyDescent="0.3">
      <c r="F6348" s="29"/>
      <c r="G6348" s="29"/>
      <c r="H6348" s="29"/>
      <c r="I6348" s="29"/>
      <c r="J6348" s="29"/>
      <c r="K6348" s="29"/>
    </row>
    <row r="6349" spans="6:11" x14ac:dyDescent="0.3">
      <c r="F6349" s="29"/>
      <c r="G6349" s="29"/>
      <c r="H6349" s="29"/>
      <c r="I6349" s="29"/>
      <c r="J6349" s="29"/>
      <c r="K6349" s="29"/>
    </row>
    <row r="6350" spans="6:11" x14ac:dyDescent="0.3">
      <c r="F6350" s="29"/>
      <c r="G6350" s="29"/>
      <c r="H6350" s="29"/>
      <c r="I6350" s="29"/>
      <c r="J6350" s="29"/>
      <c r="K6350" s="29"/>
    </row>
    <row r="6351" spans="6:11" x14ac:dyDescent="0.3">
      <c r="F6351" s="29"/>
      <c r="G6351" s="29"/>
      <c r="H6351" s="29"/>
      <c r="I6351" s="29"/>
      <c r="J6351" s="29"/>
      <c r="K6351" s="29"/>
    </row>
    <row r="6352" spans="6:11" x14ac:dyDescent="0.3">
      <c r="F6352" s="29"/>
      <c r="G6352" s="29"/>
      <c r="H6352" s="29"/>
      <c r="I6352" s="29"/>
      <c r="J6352" s="29"/>
      <c r="K6352" s="29"/>
    </row>
    <row r="6353" spans="6:11" x14ac:dyDescent="0.3">
      <c r="F6353" s="29"/>
      <c r="G6353" s="29"/>
      <c r="H6353" s="29"/>
      <c r="I6353" s="29"/>
      <c r="J6353" s="29"/>
      <c r="K6353" s="29"/>
    </row>
    <row r="6354" spans="6:11" x14ac:dyDescent="0.3">
      <c r="F6354" s="29"/>
      <c r="G6354" s="29"/>
      <c r="H6354" s="29"/>
      <c r="I6354" s="29"/>
      <c r="J6354" s="29"/>
      <c r="K6354" s="29"/>
    </row>
    <row r="6355" spans="6:11" x14ac:dyDescent="0.3">
      <c r="F6355" s="29"/>
      <c r="G6355" s="29"/>
      <c r="H6355" s="29"/>
      <c r="I6355" s="29"/>
      <c r="J6355" s="29"/>
      <c r="K6355" s="29"/>
    </row>
    <row r="6356" spans="6:11" x14ac:dyDescent="0.3">
      <c r="F6356" s="29"/>
      <c r="G6356" s="29"/>
      <c r="H6356" s="29"/>
      <c r="I6356" s="29"/>
      <c r="J6356" s="29"/>
      <c r="K6356" s="29"/>
    </row>
    <row r="6357" spans="6:11" x14ac:dyDescent="0.3">
      <c r="F6357" s="29"/>
      <c r="G6357" s="29"/>
      <c r="H6357" s="29"/>
      <c r="I6357" s="29"/>
      <c r="J6357" s="29"/>
      <c r="K6357" s="29"/>
    </row>
    <row r="6358" spans="6:11" x14ac:dyDescent="0.3">
      <c r="F6358" s="29"/>
      <c r="G6358" s="29"/>
      <c r="H6358" s="29"/>
      <c r="I6358" s="29"/>
      <c r="J6358" s="29"/>
      <c r="K6358" s="29"/>
    </row>
    <row r="6359" spans="6:11" x14ac:dyDescent="0.3">
      <c r="F6359" s="29"/>
      <c r="G6359" s="29"/>
      <c r="H6359" s="29"/>
      <c r="I6359" s="29"/>
      <c r="J6359" s="29"/>
      <c r="K6359" s="29"/>
    </row>
    <row r="6360" spans="6:11" x14ac:dyDescent="0.3">
      <c r="F6360" s="29"/>
      <c r="G6360" s="29"/>
      <c r="H6360" s="29"/>
      <c r="I6360" s="29"/>
      <c r="J6360" s="29"/>
      <c r="K6360" s="29"/>
    </row>
    <row r="6361" spans="6:11" x14ac:dyDescent="0.3">
      <c r="F6361" s="29"/>
      <c r="G6361" s="29"/>
      <c r="H6361" s="29"/>
      <c r="I6361" s="29"/>
      <c r="J6361" s="29"/>
      <c r="K6361" s="29"/>
    </row>
    <row r="6362" spans="6:11" x14ac:dyDescent="0.3">
      <c r="F6362" s="29"/>
      <c r="G6362" s="29"/>
      <c r="H6362" s="29"/>
      <c r="I6362" s="29"/>
      <c r="J6362" s="29"/>
      <c r="K6362" s="29"/>
    </row>
    <row r="6363" spans="6:11" x14ac:dyDescent="0.3">
      <c r="F6363" s="29"/>
      <c r="G6363" s="29"/>
      <c r="H6363" s="29"/>
      <c r="I6363" s="29"/>
      <c r="J6363" s="29"/>
      <c r="K6363" s="29"/>
    </row>
    <row r="6364" spans="6:11" x14ac:dyDescent="0.3">
      <c r="F6364" s="29"/>
      <c r="G6364" s="29"/>
      <c r="H6364" s="29"/>
      <c r="I6364" s="29"/>
      <c r="J6364" s="29"/>
      <c r="K6364" s="29"/>
    </row>
    <row r="6365" spans="6:11" x14ac:dyDescent="0.3">
      <c r="F6365" s="29"/>
      <c r="G6365" s="29"/>
      <c r="H6365" s="29"/>
      <c r="I6365" s="29"/>
      <c r="J6365" s="29"/>
      <c r="K6365" s="29"/>
    </row>
    <row r="6366" spans="6:11" x14ac:dyDescent="0.3">
      <c r="F6366" s="29"/>
      <c r="G6366" s="29"/>
      <c r="H6366" s="29"/>
      <c r="I6366" s="29"/>
      <c r="J6366" s="29"/>
      <c r="K6366" s="29"/>
    </row>
    <row r="6367" spans="6:11" x14ac:dyDescent="0.3">
      <c r="F6367" s="29"/>
      <c r="G6367" s="29"/>
      <c r="H6367" s="29"/>
      <c r="I6367" s="29"/>
      <c r="J6367" s="29"/>
      <c r="K6367" s="29"/>
    </row>
    <row r="6368" spans="6:11" x14ac:dyDescent="0.3">
      <c r="F6368" s="29"/>
      <c r="G6368" s="29"/>
      <c r="H6368" s="29"/>
      <c r="I6368" s="29"/>
      <c r="J6368" s="29"/>
      <c r="K6368" s="29"/>
    </row>
    <row r="6369" spans="6:11" x14ac:dyDescent="0.3">
      <c r="F6369" s="29"/>
      <c r="G6369" s="29"/>
      <c r="H6369" s="29"/>
      <c r="I6369" s="29"/>
      <c r="J6369" s="29"/>
      <c r="K6369" s="29"/>
    </row>
    <row r="6370" spans="6:11" x14ac:dyDescent="0.3">
      <c r="F6370" s="29"/>
      <c r="G6370" s="29"/>
      <c r="H6370" s="29"/>
      <c r="I6370" s="29"/>
      <c r="J6370" s="29"/>
      <c r="K6370" s="29"/>
    </row>
    <row r="6371" spans="6:11" x14ac:dyDescent="0.3">
      <c r="F6371" s="29"/>
      <c r="G6371" s="29"/>
      <c r="H6371" s="29"/>
      <c r="I6371" s="29"/>
      <c r="J6371" s="29"/>
      <c r="K6371" s="29"/>
    </row>
    <row r="6372" spans="6:11" x14ac:dyDescent="0.3">
      <c r="F6372" s="29"/>
      <c r="G6372" s="29"/>
      <c r="H6372" s="29"/>
      <c r="I6372" s="29"/>
      <c r="J6372" s="29"/>
      <c r="K6372" s="29"/>
    </row>
    <row r="6373" spans="6:11" x14ac:dyDescent="0.3">
      <c r="F6373" s="29"/>
      <c r="G6373" s="29"/>
      <c r="H6373" s="29"/>
      <c r="I6373" s="29"/>
      <c r="J6373" s="29"/>
      <c r="K6373" s="29"/>
    </row>
    <row r="6374" spans="6:11" x14ac:dyDescent="0.3">
      <c r="F6374" s="29"/>
      <c r="G6374" s="29"/>
      <c r="H6374" s="29"/>
      <c r="I6374" s="29"/>
      <c r="J6374" s="29"/>
      <c r="K6374" s="29"/>
    </row>
    <row r="6375" spans="6:11" x14ac:dyDescent="0.3">
      <c r="F6375" s="29"/>
      <c r="G6375" s="29"/>
      <c r="H6375" s="29"/>
      <c r="I6375" s="29"/>
      <c r="J6375" s="29"/>
      <c r="K6375" s="29"/>
    </row>
    <row r="6376" spans="6:11" x14ac:dyDescent="0.3">
      <c r="F6376" s="29"/>
      <c r="G6376" s="29"/>
      <c r="H6376" s="29"/>
      <c r="I6376" s="29"/>
      <c r="J6376" s="29"/>
      <c r="K6376" s="29"/>
    </row>
    <row r="6377" spans="6:11" x14ac:dyDescent="0.3">
      <c r="F6377" s="29"/>
      <c r="G6377" s="29"/>
      <c r="H6377" s="29"/>
      <c r="I6377" s="29"/>
      <c r="J6377" s="29"/>
      <c r="K6377" s="29"/>
    </row>
    <row r="6378" spans="6:11" x14ac:dyDescent="0.3">
      <c r="F6378" s="29"/>
      <c r="G6378" s="29"/>
      <c r="H6378" s="29"/>
      <c r="I6378" s="29"/>
      <c r="J6378" s="29"/>
      <c r="K6378" s="29"/>
    </row>
    <row r="6379" spans="6:11" x14ac:dyDescent="0.3">
      <c r="F6379" s="29"/>
      <c r="G6379" s="29"/>
      <c r="H6379" s="29"/>
      <c r="I6379" s="29"/>
      <c r="J6379" s="29"/>
      <c r="K6379" s="29"/>
    </row>
    <row r="6380" spans="6:11" x14ac:dyDescent="0.3">
      <c r="F6380" s="29"/>
      <c r="G6380" s="29"/>
      <c r="H6380" s="29"/>
      <c r="I6380" s="29"/>
      <c r="J6380" s="29"/>
      <c r="K6380" s="29"/>
    </row>
    <row r="6381" spans="6:11" x14ac:dyDescent="0.3">
      <c r="F6381" s="29"/>
      <c r="G6381" s="29"/>
      <c r="H6381" s="29"/>
      <c r="I6381" s="29"/>
      <c r="J6381" s="29"/>
      <c r="K6381" s="29"/>
    </row>
    <row r="6382" spans="6:11" x14ac:dyDescent="0.3">
      <c r="F6382" s="29"/>
      <c r="G6382" s="29"/>
      <c r="H6382" s="29"/>
      <c r="I6382" s="29"/>
      <c r="J6382" s="29"/>
      <c r="K6382" s="29"/>
    </row>
    <row r="6383" spans="6:11" x14ac:dyDescent="0.3">
      <c r="F6383" s="29"/>
      <c r="G6383" s="29"/>
      <c r="H6383" s="29"/>
      <c r="I6383" s="29"/>
      <c r="J6383" s="29"/>
      <c r="K6383" s="29"/>
    </row>
    <row r="6384" spans="6:11" x14ac:dyDescent="0.3">
      <c r="F6384" s="29"/>
      <c r="G6384" s="29"/>
      <c r="H6384" s="29"/>
      <c r="I6384" s="29"/>
      <c r="J6384" s="29"/>
      <c r="K6384" s="29"/>
    </row>
    <row r="6385" spans="6:11" x14ac:dyDescent="0.3">
      <c r="F6385" s="29"/>
      <c r="G6385" s="29"/>
      <c r="H6385" s="29"/>
      <c r="I6385" s="29"/>
      <c r="J6385" s="29"/>
      <c r="K6385" s="29"/>
    </row>
    <row r="6386" spans="6:11" x14ac:dyDescent="0.3">
      <c r="F6386" s="29"/>
      <c r="G6386" s="29"/>
      <c r="H6386" s="29"/>
      <c r="I6386" s="29"/>
      <c r="J6386" s="29"/>
      <c r="K6386" s="29"/>
    </row>
    <row r="6387" spans="6:11" x14ac:dyDescent="0.3">
      <c r="F6387" s="29"/>
      <c r="G6387" s="29"/>
      <c r="H6387" s="29"/>
      <c r="I6387" s="29"/>
      <c r="J6387" s="29"/>
      <c r="K6387" s="29"/>
    </row>
    <row r="6388" spans="6:11" x14ac:dyDescent="0.3">
      <c r="F6388" s="29"/>
      <c r="G6388" s="29"/>
      <c r="H6388" s="29"/>
      <c r="I6388" s="29"/>
      <c r="J6388" s="29"/>
      <c r="K6388" s="29"/>
    </row>
    <row r="6389" spans="6:11" x14ac:dyDescent="0.3">
      <c r="F6389" s="29"/>
      <c r="G6389" s="29"/>
      <c r="H6389" s="29"/>
      <c r="I6389" s="29"/>
      <c r="J6389" s="29"/>
      <c r="K6389" s="29"/>
    </row>
    <row r="6390" spans="6:11" x14ac:dyDescent="0.3">
      <c r="F6390" s="29"/>
      <c r="G6390" s="29"/>
      <c r="H6390" s="29"/>
      <c r="I6390" s="29"/>
      <c r="J6390" s="29"/>
      <c r="K6390" s="29"/>
    </row>
    <row r="6391" spans="6:11" x14ac:dyDescent="0.3">
      <c r="F6391" s="29"/>
      <c r="G6391" s="29"/>
      <c r="H6391" s="29"/>
      <c r="I6391" s="29"/>
      <c r="J6391" s="29"/>
      <c r="K6391" s="29"/>
    </row>
    <row r="6392" spans="6:11" x14ac:dyDescent="0.3">
      <c r="F6392" s="29"/>
      <c r="G6392" s="29"/>
      <c r="H6392" s="29"/>
      <c r="I6392" s="29"/>
      <c r="J6392" s="29"/>
      <c r="K6392" s="29"/>
    </row>
    <row r="6393" spans="6:11" x14ac:dyDescent="0.3">
      <c r="F6393" s="29"/>
      <c r="G6393" s="29"/>
      <c r="H6393" s="29"/>
      <c r="I6393" s="29"/>
      <c r="J6393" s="29"/>
      <c r="K6393" s="29"/>
    </row>
    <row r="6394" spans="6:11" x14ac:dyDescent="0.3">
      <c r="F6394" s="29"/>
      <c r="G6394" s="29"/>
      <c r="H6394" s="29"/>
      <c r="I6394" s="29"/>
      <c r="J6394" s="29"/>
      <c r="K6394" s="29"/>
    </row>
    <row r="6395" spans="6:11" x14ac:dyDescent="0.3">
      <c r="F6395" s="29"/>
      <c r="G6395" s="29"/>
      <c r="H6395" s="29"/>
      <c r="I6395" s="29"/>
      <c r="J6395" s="29"/>
      <c r="K6395" s="29"/>
    </row>
    <row r="6396" spans="6:11" x14ac:dyDescent="0.3">
      <c r="F6396" s="29"/>
      <c r="G6396" s="29"/>
      <c r="H6396" s="29"/>
      <c r="I6396" s="29"/>
      <c r="J6396" s="29"/>
      <c r="K6396" s="29"/>
    </row>
    <row r="6397" spans="6:11" x14ac:dyDescent="0.3">
      <c r="F6397" s="29"/>
      <c r="G6397" s="29"/>
      <c r="H6397" s="29"/>
      <c r="I6397" s="29"/>
      <c r="J6397" s="29"/>
      <c r="K6397" s="29"/>
    </row>
    <row r="6398" spans="6:11" x14ac:dyDescent="0.3">
      <c r="F6398" s="29"/>
      <c r="G6398" s="29"/>
      <c r="H6398" s="29"/>
      <c r="I6398" s="29"/>
      <c r="J6398" s="29"/>
      <c r="K6398" s="29"/>
    </row>
    <row r="6399" spans="6:11" x14ac:dyDescent="0.3">
      <c r="F6399" s="29"/>
      <c r="G6399" s="29"/>
      <c r="H6399" s="29"/>
      <c r="I6399" s="29"/>
      <c r="J6399" s="29"/>
      <c r="K6399" s="29"/>
    </row>
    <row r="6400" spans="6:11" x14ac:dyDescent="0.3">
      <c r="F6400" s="29"/>
      <c r="G6400" s="29"/>
      <c r="H6400" s="29"/>
      <c r="I6400" s="29"/>
      <c r="J6400" s="29"/>
      <c r="K6400" s="29"/>
    </row>
    <row r="6401" spans="6:11" x14ac:dyDescent="0.3">
      <c r="F6401" s="29"/>
      <c r="G6401" s="29"/>
      <c r="H6401" s="29"/>
      <c r="I6401" s="29"/>
      <c r="J6401" s="29"/>
      <c r="K6401" s="29"/>
    </row>
    <row r="6402" spans="6:11" x14ac:dyDescent="0.3">
      <c r="F6402" s="29"/>
      <c r="G6402" s="29"/>
      <c r="H6402" s="29"/>
      <c r="I6402" s="29"/>
      <c r="J6402" s="29"/>
      <c r="K6402" s="29"/>
    </row>
    <row r="6403" spans="6:11" x14ac:dyDescent="0.3">
      <c r="F6403" s="29"/>
      <c r="G6403" s="29"/>
      <c r="H6403" s="29"/>
      <c r="I6403" s="29"/>
      <c r="J6403" s="29"/>
      <c r="K6403" s="29"/>
    </row>
    <row r="6404" spans="6:11" x14ac:dyDescent="0.3">
      <c r="F6404" s="29"/>
      <c r="G6404" s="29"/>
      <c r="H6404" s="29"/>
      <c r="I6404" s="29"/>
      <c r="J6404" s="29"/>
      <c r="K6404" s="29"/>
    </row>
    <row r="6405" spans="6:11" x14ac:dyDescent="0.3">
      <c r="F6405" s="29"/>
      <c r="G6405" s="29"/>
      <c r="H6405" s="29"/>
      <c r="I6405" s="29"/>
      <c r="J6405" s="29"/>
      <c r="K6405" s="29"/>
    </row>
    <row r="6406" spans="6:11" x14ac:dyDescent="0.3">
      <c r="F6406" s="29"/>
      <c r="G6406" s="29"/>
      <c r="H6406" s="29"/>
      <c r="I6406" s="29"/>
      <c r="J6406" s="29"/>
      <c r="K6406" s="29"/>
    </row>
    <row r="6407" spans="6:11" x14ac:dyDescent="0.3">
      <c r="F6407" s="29"/>
      <c r="G6407" s="29"/>
      <c r="H6407" s="29"/>
      <c r="I6407" s="29"/>
      <c r="J6407" s="29"/>
      <c r="K6407" s="29"/>
    </row>
    <row r="6408" spans="6:11" x14ac:dyDescent="0.3">
      <c r="F6408" s="29"/>
      <c r="G6408" s="29"/>
      <c r="H6408" s="29"/>
      <c r="I6408" s="29"/>
      <c r="J6408" s="29"/>
      <c r="K6408" s="29"/>
    </row>
    <row r="6409" spans="6:11" x14ac:dyDescent="0.3">
      <c r="F6409" s="29"/>
      <c r="G6409" s="29"/>
      <c r="H6409" s="29"/>
      <c r="I6409" s="29"/>
      <c r="J6409" s="29"/>
      <c r="K6409" s="29"/>
    </row>
    <row r="6410" spans="6:11" x14ac:dyDescent="0.3">
      <c r="F6410" s="29"/>
      <c r="G6410" s="29"/>
      <c r="H6410" s="29"/>
      <c r="I6410" s="29"/>
      <c r="J6410" s="29"/>
      <c r="K6410" s="29"/>
    </row>
    <row r="6411" spans="6:11" x14ac:dyDescent="0.3">
      <c r="F6411" s="29"/>
      <c r="G6411" s="29"/>
      <c r="H6411" s="29"/>
      <c r="I6411" s="29"/>
      <c r="J6411" s="29"/>
      <c r="K6411" s="29"/>
    </row>
    <row r="6412" spans="6:11" x14ac:dyDescent="0.3">
      <c r="F6412" s="29"/>
      <c r="G6412" s="29"/>
      <c r="H6412" s="29"/>
      <c r="I6412" s="29"/>
      <c r="J6412" s="29"/>
      <c r="K6412" s="29"/>
    </row>
    <row r="6413" spans="6:11" x14ac:dyDescent="0.3">
      <c r="F6413" s="29"/>
      <c r="G6413" s="29"/>
      <c r="H6413" s="29"/>
      <c r="I6413" s="29"/>
      <c r="J6413" s="29"/>
      <c r="K6413" s="29"/>
    </row>
    <row r="6414" spans="6:11" x14ac:dyDescent="0.3">
      <c r="F6414" s="29"/>
      <c r="G6414" s="29"/>
      <c r="H6414" s="29"/>
      <c r="I6414" s="29"/>
      <c r="J6414" s="29"/>
      <c r="K6414" s="29"/>
    </row>
    <row r="6415" spans="6:11" x14ac:dyDescent="0.3">
      <c r="F6415" s="29"/>
      <c r="G6415" s="29"/>
      <c r="H6415" s="29"/>
      <c r="I6415" s="29"/>
      <c r="J6415" s="29"/>
      <c r="K6415" s="29"/>
    </row>
    <row r="6416" spans="6:11" x14ac:dyDescent="0.3">
      <c r="F6416" s="29"/>
      <c r="G6416" s="29"/>
      <c r="H6416" s="29"/>
      <c r="I6416" s="29"/>
      <c r="J6416" s="29"/>
      <c r="K6416" s="29"/>
    </row>
    <row r="6417" spans="6:11" x14ac:dyDescent="0.3">
      <c r="F6417" s="29"/>
      <c r="G6417" s="29"/>
      <c r="H6417" s="29"/>
      <c r="I6417" s="29"/>
      <c r="J6417" s="29"/>
      <c r="K6417" s="29"/>
    </row>
    <row r="6418" spans="6:11" x14ac:dyDescent="0.3">
      <c r="F6418" s="29"/>
      <c r="G6418" s="29"/>
      <c r="H6418" s="29"/>
      <c r="I6418" s="29"/>
      <c r="J6418" s="29"/>
      <c r="K6418" s="29"/>
    </row>
    <row r="6419" spans="6:11" x14ac:dyDescent="0.3">
      <c r="F6419" s="29"/>
      <c r="G6419" s="29"/>
      <c r="H6419" s="29"/>
      <c r="I6419" s="29"/>
      <c r="J6419" s="29"/>
      <c r="K6419" s="29"/>
    </row>
    <row r="6420" spans="6:11" x14ac:dyDescent="0.3">
      <c r="F6420" s="29"/>
      <c r="G6420" s="29"/>
      <c r="H6420" s="29"/>
      <c r="I6420" s="29"/>
      <c r="J6420" s="29"/>
      <c r="K6420" s="29"/>
    </row>
    <row r="6421" spans="6:11" x14ac:dyDescent="0.3">
      <c r="F6421" s="29"/>
      <c r="G6421" s="29"/>
      <c r="H6421" s="29"/>
      <c r="I6421" s="29"/>
      <c r="J6421" s="29"/>
      <c r="K6421" s="29"/>
    </row>
    <row r="6422" spans="6:11" x14ac:dyDescent="0.3">
      <c r="F6422" s="29"/>
      <c r="G6422" s="29"/>
      <c r="H6422" s="29"/>
      <c r="I6422" s="29"/>
      <c r="J6422" s="29"/>
      <c r="K6422" s="29"/>
    </row>
    <row r="6423" spans="6:11" x14ac:dyDescent="0.3">
      <c r="F6423" s="29"/>
      <c r="G6423" s="29"/>
      <c r="H6423" s="29"/>
      <c r="I6423" s="29"/>
      <c r="J6423" s="29"/>
      <c r="K6423" s="29"/>
    </row>
    <row r="6424" spans="6:11" x14ac:dyDescent="0.3">
      <c r="F6424" s="29"/>
      <c r="G6424" s="29"/>
      <c r="H6424" s="29"/>
      <c r="I6424" s="29"/>
      <c r="J6424" s="29"/>
      <c r="K6424" s="29"/>
    </row>
    <row r="6425" spans="6:11" x14ac:dyDescent="0.3">
      <c r="F6425" s="29"/>
      <c r="G6425" s="29"/>
      <c r="H6425" s="29"/>
      <c r="I6425" s="29"/>
      <c r="J6425" s="29"/>
      <c r="K6425" s="29"/>
    </row>
    <row r="6426" spans="6:11" x14ac:dyDescent="0.3">
      <c r="F6426" s="29"/>
      <c r="G6426" s="29"/>
      <c r="H6426" s="29"/>
      <c r="I6426" s="29"/>
      <c r="J6426" s="29"/>
      <c r="K6426" s="29"/>
    </row>
    <row r="6427" spans="6:11" x14ac:dyDescent="0.3">
      <c r="F6427" s="29"/>
      <c r="G6427" s="29"/>
      <c r="H6427" s="29"/>
      <c r="I6427" s="29"/>
      <c r="J6427" s="29"/>
      <c r="K6427" s="29"/>
    </row>
    <row r="6428" spans="6:11" x14ac:dyDescent="0.3">
      <c r="F6428" s="29"/>
      <c r="G6428" s="29"/>
      <c r="H6428" s="29"/>
      <c r="I6428" s="29"/>
      <c r="J6428" s="29"/>
      <c r="K6428" s="29"/>
    </row>
    <row r="6429" spans="6:11" x14ac:dyDescent="0.3">
      <c r="F6429" s="29"/>
      <c r="G6429" s="29"/>
      <c r="H6429" s="29"/>
      <c r="I6429" s="29"/>
      <c r="J6429" s="29"/>
      <c r="K6429" s="29"/>
    </row>
    <row r="6430" spans="6:11" x14ac:dyDescent="0.3">
      <c r="F6430" s="29"/>
      <c r="G6430" s="29"/>
      <c r="H6430" s="29"/>
      <c r="I6430" s="29"/>
      <c r="J6430" s="29"/>
      <c r="K6430" s="29"/>
    </row>
    <row r="6431" spans="6:11" x14ac:dyDescent="0.3">
      <c r="F6431" s="29"/>
      <c r="G6431" s="29"/>
      <c r="H6431" s="29"/>
      <c r="I6431" s="29"/>
      <c r="J6431" s="29"/>
      <c r="K6431" s="29"/>
    </row>
    <row r="6432" spans="6:11" x14ac:dyDescent="0.3">
      <c r="F6432" s="29"/>
      <c r="G6432" s="29"/>
      <c r="H6432" s="29"/>
      <c r="I6432" s="29"/>
      <c r="J6432" s="29"/>
      <c r="K6432" s="29"/>
    </row>
    <row r="6433" spans="6:11" x14ac:dyDescent="0.3">
      <c r="F6433" s="29"/>
      <c r="G6433" s="29"/>
      <c r="H6433" s="29"/>
      <c r="I6433" s="29"/>
      <c r="J6433" s="29"/>
      <c r="K6433" s="29"/>
    </row>
    <row r="6434" spans="6:11" x14ac:dyDescent="0.3">
      <c r="F6434" s="29"/>
      <c r="G6434" s="29"/>
      <c r="H6434" s="29"/>
      <c r="I6434" s="29"/>
      <c r="J6434" s="29"/>
      <c r="K6434" s="29"/>
    </row>
    <row r="6435" spans="6:11" x14ac:dyDescent="0.3">
      <c r="F6435" s="29"/>
      <c r="G6435" s="29"/>
      <c r="H6435" s="29"/>
      <c r="I6435" s="29"/>
      <c r="J6435" s="29"/>
      <c r="K6435" s="29"/>
    </row>
    <row r="6436" spans="6:11" x14ac:dyDescent="0.3">
      <c r="F6436" s="29"/>
      <c r="G6436" s="29"/>
      <c r="H6436" s="29"/>
      <c r="I6436" s="29"/>
      <c r="J6436" s="29"/>
      <c r="K6436" s="29"/>
    </row>
    <row r="6437" spans="6:11" x14ac:dyDescent="0.3">
      <c r="F6437" s="29"/>
      <c r="G6437" s="29"/>
      <c r="H6437" s="29"/>
      <c r="I6437" s="29"/>
      <c r="J6437" s="29"/>
      <c r="K6437" s="29"/>
    </row>
    <row r="6438" spans="6:11" x14ac:dyDescent="0.3">
      <c r="F6438" s="29"/>
      <c r="G6438" s="29"/>
      <c r="H6438" s="29"/>
      <c r="I6438" s="29"/>
      <c r="J6438" s="29"/>
      <c r="K6438" s="29"/>
    </row>
    <row r="6439" spans="6:11" x14ac:dyDescent="0.3">
      <c r="F6439" s="29"/>
      <c r="G6439" s="29"/>
      <c r="H6439" s="29"/>
      <c r="I6439" s="29"/>
      <c r="J6439" s="29"/>
      <c r="K6439" s="29"/>
    </row>
    <row r="6440" spans="6:11" x14ac:dyDescent="0.3">
      <c r="F6440" s="29"/>
      <c r="G6440" s="29"/>
      <c r="H6440" s="29"/>
      <c r="I6440" s="29"/>
      <c r="J6440" s="29"/>
      <c r="K6440" s="29"/>
    </row>
    <row r="6441" spans="6:11" x14ac:dyDescent="0.3">
      <c r="F6441" s="29"/>
      <c r="G6441" s="29"/>
      <c r="H6441" s="29"/>
      <c r="I6441" s="29"/>
      <c r="J6441" s="29"/>
      <c r="K6441" s="29"/>
    </row>
    <row r="6442" spans="6:11" x14ac:dyDescent="0.3">
      <c r="F6442" s="29"/>
      <c r="G6442" s="29"/>
      <c r="H6442" s="29"/>
      <c r="I6442" s="29"/>
      <c r="J6442" s="29"/>
      <c r="K6442" s="29"/>
    </row>
    <row r="6443" spans="6:11" x14ac:dyDescent="0.3">
      <c r="F6443" s="29"/>
      <c r="G6443" s="29"/>
      <c r="H6443" s="29"/>
      <c r="I6443" s="29"/>
      <c r="J6443" s="29"/>
      <c r="K6443" s="29"/>
    </row>
    <row r="6444" spans="6:11" x14ac:dyDescent="0.3">
      <c r="F6444" s="29"/>
      <c r="G6444" s="29"/>
      <c r="H6444" s="29"/>
      <c r="I6444" s="29"/>
      <c r="J6444" s="29"/>
      <c r="K6444" s="29"/>
    </row>
    <row r="6445" spans="6:11" x14ac:dyDescent="0.3">
      <c r="F6445" s="29"/>
      <c r="G6445" s="29"/>
      <c r="H6445" s="29"/>
      <c r="I6445" s="29"/>
      <c r="J6445" s="29"/>
      <c r="K6445" s="29"/>
    </row>
    <row r="6446" spans="6:11" x14ac:dyDescent="0.3">
      <c r="F6446" s="29"/>
      <c r="G6446" s="29"/>
      <c r="H6446" s="29"/>
      <c r="I6446" s="29"/>
      <c r="J6446" s="29"/>
      <c r="K6446" s="29"/>
    </row>
    <row r="6447" spans="6:11" x14ac:dyDescent="0.3">
      <c r="F6447" s="29"/>
      <c r="G6447" s="29"/>
      <c r="H6447" s="29"/>
      <c r="I6447" s="29"/>
      <c r="J6447" s="29"/>
      <c r="K6447" s="29"/>
    </row>
    <row r="6448" spans="6:11" x14ac:dyDescent="0.3">
      <c r="F6448" s="29"/>
      <c r="G6448" s="29"/>
      <c r="H6448" s="29"/>
      <c r="I6448" s="29"/>
      <c r="J6448" s="29"/>
      <c r="K6448" s="29"/>
    </row>
    <row r="6449" spans="6:11" x14ac:dyDescent="0.3">
      <c r="F6449" s="29"/>
      <c r="G6449" s="29"/>
      <c r="H6449" s="29"/>
      <c r="I6449" s="29"/>
      <c r="J6449" s="29"/>
      <c r="K6449" s="29"/>
    </row>
    <row r="6450" spans="6:11" x14ac:dyDescent="0.3">
      <c r="F6450" s="29"/>
      <c r="G6450" s="29"/>
      <c r="H6450" s="29"/>
      <c r="I6450" s="29"/>
      <c r="J6450" s="29"/>
      <c r="K6450" s="29"/>
    </row>
    <row r="6451" spans="6:11" x14ac:dyDescent="0.3">
      <c r="F6451" s="29"/>
      <c r="G6451" s="29"/>
      <c r="H6451" s="29"/>
      <c r="I6451" s="29"/>
      <c r="J6451" s="29"/>
      <c r="K6451" s="29"/>
    </row>
    <row r="6452" spans="6:11" x14ac:dyDescent="0.3">
      <c r="F6452" s="29"/>
      <c r="G6452" s="29"/>
      <c r="H6452" s="29"/>
      <c r="I6452" s="29"/>
      <c r="J6452" s="29"/>
      <c r="K6452" s="29"/>
    </row>
    <row r="6453" spans="6:11" x14ac:dyDescent="0.3">
      <c r="F6453" s="29"/>
      <c r="G6453" s="29"/>
      <c r="H6453" s="29"/>
      <c r="I6453" s="29"/>
      <c r="J6453" s="29"/>
      <c r="K6453" s="29"/>
    </row>
    <row r="6454" spans="6:11" x14ac:dyDescent="0.3">
      <c r="F6454" s="29"/>
      <c r="G6454" s="29"/>
      <c r="H6454" s="29"/>
      <c r="I6454" s="29"/>
      <c r="J6454" s="29"/>
      <c r="K6454" s="29"/>
    </row>
    <row r="6455" spans="6:11" x14ac:dyDescent="0.3">
      <c r="F6455" s="29"/>
      <c r="G6455" s="29"/>
      <c r="H6455" s="29"/>
      <c r="I6455" s="29"/>
      <c r="J6455" s="29"/>
      <c r="K6455" s="29"/>
    </row>
    <row r="6456" spans="6:11" x14ac:dyDescent="0.3">
      <c r="F6456" s="29"/>
      <c r="G6456" s="29"/>
      <c r="H6456" s="29"/>
      <c r="I6456" s="29"/>
      <c r="J6456" s="29"/>
      <c r="K6456" s="29"/>
    </row>
    <row r="6457" spans="6:11" x14ac:dyDescent="0.3">
      <c r="F6457" s="29"/>
      <c r="G6457" s="29"/>
      <c r="H6457" s="29"/>
      <c r="I6457" s="29"/>
      <c r="J6457" s="29"/>
      <c r="K6457" s="29"/>
    </row>
    <row r="6458" spans="6:11" x14ac:dyDescent="0.3">
      <c r="F6458" s="29"/>
      <c r="G6458" s="29"/>
      <c r="H6458" s="29"/>
      <c r="I6458" s="29"/>
      <c r="J6458" s="29"/>
      <c r="K6458" s="29"/>
    </row>
    <row r="6459" spans="6:11" x14ac:dyDescent="0.3">
      <c r="F6459" s="29"/>
      <c r="G6459" s="29"/>
      <c r="H6459" s="29"/>
      <c r="I6459" s="29"/>
      <c r="J6459" s="29"/>
      <c r="K6459" s="29"/>
    </row>
    <row r="6460" spans="6:11" x14ac:dyDescent="0.3">
      <c r="F6460" s="29"/>
      <c r="G6460" s="29"/>
      <c r="H6460" s="29"/>
      <c r="I6460" s="29"/>
      <c r="J6460" s="29"/>
      <c r="K6460" s="29"/>
    </row>
    <row r="6461" spans="6:11" x14ac:dyDescent="0.3">
      <c r="F6461" s="29"/>
      <c r="G6461" s="29"/>
      <c r="H6461" s="29"/>
      <c r="I6461" s="29"/>
      <c r="J6461" s="29"/>
      <c r="K6461" s="29"/>
    </row>
    <row r="6462" spans="6:11" x14ac:dyDescent="0.3">
      <c r="F6462" s="29"/>
      <c r="G6462" s="29"/>
      <c r="H6462" s="29"/>
      <c r="I6462" s="29"/>
      <c r="J6462" s="29"/>
      <c r="K6462" s="29"/>
    </row>
    <row r="6463" spans="6:11" x14ac:dyDescent="0.3">
      <c r="F6463" s="29"/>
      <c r="G6463" s="29"/>
      <c r="H6463" s="29"/>
      <c r="I6463" s="29"/>
      <c r="J6463" s="29"/>
      <c r="K6463" s="29"/>
    </row>
    <row r="6464" spans="6:11" x14ac:dyDescent="0.3">
      <c r="F6464" s="29"/>
      <c r="G6464" s="29"/>
      <c r="H6464" s="29"/>
      <c r="I6464" s="29"/>
      <c r="J6464" s="29"/>
      <c r="K6464" s="29"/>
    </row>
    <row r="6465" spans="6:11" x14ac:dyDescent="0.3">
      <c r="F6465" s="29"/>
      <c r="G6465" s="29"/>
      <c r="H6465" s="29"/>
      <c r="I6465" s="29"/>
      <c r="J6465" s="29"/>
      <c r="K6465" s="29"/>
    </row>
    <row r="6466" spans="6:11" x14ac:dyDescent="0.3">
      <c r="F6466" s="29"/>
      <c r="G6466" s="29"/>
      <c r="H6466" s="29"/>
      <c r="I6466" s="29"/>
      <c r="J6466" s="29"/>
      <c r="K6466" s="29"/>
    </row>
    <row r="6467" spans="6:11" x14ac:dyDescent="0.3">
      <c r="F6467" s="29"/>
      <c r="G6467" s="29"/>
      <c r="H6467" s="29"/>
      <c r="I6467" s="29"/>
      <c r="J6467" s="29"/>
      <c r="K6467" s="29"/>
    </row>
    <row r="6468" spans="6:11" x14ac:dyDescent="0.3">
      <c r="F6468" s="29"/>
      <c r="G6468" s="29"/>
      <c r="H6468" s="29"/>
      <c r="I6468" s="29"/>
      <c r="J6468" s="29"/>
      <c r="K6468" s="29"/>
    </row>
    <row r="6469" spans="6:11" x14ac:dyDescent="0.3">
      <c r="F6469" s="29"/>
      <c r="G6469" s="29"/>
      <c r="H6469" s="29"/>
      <c r="I6469" s="29"/>
      <c r="J6469" s="29"/>
      <c r="K6469" s="29"/>
    </row>
    <row r="6470" spans="6:11" x14ac:dyDescent="0.3">
      <c r="F6470" s="29"/>
      <c r="G6470" s="29"/>
      <c r="H6470" s="29"/>
      <c r="I6470" s="29"/>
      <c r="J6470" s="29"/>
      <c r="K6470" s="29"/>
    </row>
    <row r="6471" spans="6:11" x14ac:dyDescent="0.3">
      <c r="F6471" s="29"/>
      <c r="G6471" s="29"/>
      <c r="H6471" s="29"/>
      <c r="I6471" s="29"/>
      <c r="J6471" s="29"/>
      <c r="K6471" s="29"/>
    </row>
    <row r="6472" spans="6:11" x14ac:dyDescent="0.3">
      <c r="F6472" s="29"/>
      <c r="G6472" s="29"/>
      <c r="H6472" s="29"/>
      <c r="I6472" s="29"/>
      <c r="J6472" s="29"/>
      <c r="K6472" s="29"/>
    </row>
    <row r="6473" spans="6:11" x14ac:dyDescent="0.3">
      <c r="F6473" s="29"/>
      <c r="G6473" s="29"/>
      <c r="H6473" s="29"/>
      <c r="I6473" s="29"/>
      <c r="J6473" s="29"/>
      <c r="K6473" s="29"/>
    </row>
    <row r="6474" spans="6:11" x14ac:dyDescent="0.3">
      <c r="F6474" s="29"/>
      <c r="G6474" s="29"/>
      <c r="H6474" s="29"/>
      <c r="I6474" s="29"/>
      <c r="J6474" s="29"/>
      <c r="K6474" s="29"/>
    </row>
    <row r="6475" spans="6:11" x14ac:dyDescent="0.3">
      <c r="F6475" s="29"/>
      <c r="G6475" s="29"/>
      <c r="H6475" s="29"/>
      <c r="I6475" s="29"/>
      <c r="J6475" s="29"/>
      <c r="K6475" s="29"/>
    </row>
    <row r="6476" spans="6:11" x14ac:dyDescent="0.3">
      <c r="F6476" s="29"/>
      <c r="G6476" s="29"/>
      <c r="H6476" s="29"/>
      <c r="I6476" s="29"/>
      <c r="J6476" s="29"/>
      <c r="K6476" s="29"/>
    </row>
    <row r="6477" spans="6:11" x14ac:dyDescent="0.3">
      <c r="F6477" s="29"/>
      <c r="G6477" s="29"/>
      <c r="H6477" s="29"/>
      <c r="I6477" s="29"/>
      <c r="J6477" s="29"/>
      <c r="K6477" s="29"/>
    </row>
    <row r="6478" spans="6:11" x14ac:dyDescent="0.3">
      <c r="F6478" s="29"/>
      <c r="G6478" s="29"/>
      <c r="H6478" s="29"/>
      <c r="I6478" s="29"/>
      <c r="J6478" s="29"/>
      <c r="K6478" s="29"/>
    </row>
    <row r="6479" spans="6:11" x14ac:dyDescent="0.3">
      <c r="F6479" s="29"/>
      <c r="G6479" s="29"/>
      <c r="H6479" s="29"/>
      <c r="I6479" s="29"/>
      <c r="J6479" s="29"/>
      <c r="K6479" s="29"/>
    </row>
    <row r="6480" spans="6:11" x14ac:dyDescent="0.3">
      <c r="F6480" s="29"/>
      <c r="G6480" s="29"/>
      <c r="H6480" s="29"/>
      <c r="I6480" s="29"/>
      <c r="J6480" s="29"/>
      <c r="K6480" s="29"/>
    </row>
    <row r="6481" spans="6:11" x14ac:dyDescent="0.3">
      <c r="F6481" s="29"/>
      <c r="G6481" s="29"/>
      <c r="H6481" s="29"/>
      <c r="I6481" s="29"/>
      <c r="J6481" s="29"/>
      <c r="K6481" s="29"/>
    </row>
    <row r="6482" spans="6:11" x14ac:dyDescent="0.3">
      <c r="F6482" s="29"/>
      <c r="G6482" s="29"/>
      <c r="H6482" s="29"/>
      <c r="I6482" s="29"/>
      <c r="J6482" s="29"/>
      <c r="K6482" s="29"/>
    </row>
    <row r="6483" spans="6:11" x14ac:dyDescent="0.3">
      <c r="F6483" s="29"/>
      <c r="G6483" s="29"/>
      <c r="H6483" s="29"/>
      <c r="I6483" s="29"/>
      <c r="J6483" s="29"/>
      <c r="K6483" s="29"/>
    </row>
    <row r="6484" spans="6:11" x14ac:dyDescent="0.3">
      <c r="F6484" s="29"/>
      <c r="G6484" s="29"/>
      <c r="H6484" s="29"/>
      <c r="I6484" s="29"/>
      <c r="J6484" s="29"/>
      <c r="K6484" s="29"/>
    </row>
    <row r="6485" spans="6:11" x14ac:dyDescent="0.3">
      <c r="F6485" s="29"/>
      <c r="G6485" s="29"/>
      <c r="H6485" s="29"/>
      <c r="I6485" s="29"/>
      <c r="J6485" s="29"/>
      <c r="K6485" s="29"/>
    </row>
    <row r="6486" spans="6:11" x14ac:dyDescent="0.3">
      <c r="F6486" s="29"/>
      <c r="G6486" s="29"/>
      <c r="H6486" s="29"/>
      <c r="I6486" s="29"/>
      <c r="J6486" s="29"/>
      <c r="K6486" s="29"/>
    </row>
    <row r="6487" spans="6:11" x14ac:dyDescent="0.3">
      <c r="F6487" s="29"/>
      <c r="G6487" s="29"/>
      <c r="H6487" s="29"/>
      <c r="I6487" s="29"/>
      <c r="J6487" s="29"/>
      <c r="K6487" s="29"/>
    </row>
    <row r="6488" spans="6:11" x14ac:dyDescent="0.3">
      <c r="F6488" s="29"/>
      <c r="G6488" s="29"/>
      <c r="H6488" s="29"/>
      <c r="I6488" s="29"/>
      <c r="J6488" s="29"/>
      <c r="K6488" s="29"/>
    </row>
    <row r="6489" spans="6:11" x14ac:dyDescent="0.3">
      <c r="F6489" s="29"/>
      <c r="G6489" s="29"/>
      <c r="H6489" s="29"/>
      <c r="I6489" s="29"/>
      <c r="J6489" s="29"/>
      <c r="K6489" s="29"/>
    </row>
    <row r="6490" spans="6:11" x14ac:dyDescent="0.3">
      <c r="F6490" s="29"/>
      <c r="G6490" s="29"/>
      <c r="H6490" s="29"/>
      <c r="I6490" s="29"/>
      <c r="J6490" s="29"/>
      <c r="K6490" s="29"/>
    </row>
    <row r="6491" spans="6:11" x14ac:dyDescent="0.3">
      <c r="F6491" s="29"/>
      <c r="G6491" s="29"/>
      <c r="H6491" s="29"/>
      <c r="I6491" s="29"/>
      <c r="J6491" s="29"/>
      <c r="K6491" s="29"/>
    </row>
    <row r="6492" spans="6:11" x14ac:dyDescent="0.3">
      <c r="F6492" s="29"/>
      <c r="G6492" s="29"/>
      <c r="H6492" s="29"/>
      <c r="I6492" s="29"/>
      <c r="J6492" s="29"/>
      <c r="K6492" s="29"/>
    </row>
    <row r="6493" spans="6:11" x14ac:dyDescent="0.3">
      <c r="F6493" s="29"/>
      <c r="G6493" s="29"/>
      <c r="H6493" s="29"/>
      <c r="I6493" s="29"/>
      <c r="J6493" s="29"/>
      <c r="K6493" s="29"/>
    </row>
    <row r="6494" spans="6:11" x14ac:dyDescent="0.3">
      <c r="F6494" s="29"/>
      <c r="G6494" s="29"/>
      <c r="H6494" s="29"/>
      <c r="I6494" s="29"/>
      <c r="J6494" s="29"/>
      <c r="K6494" s="29"/>
    </row>
    <row r="6495" spans="6:11" x14ac:dyDescent="0.3">
      <c r="F6495" s="29"/>
      <c r="G6495" s="29"/>
      <c r="H6495" s="29"/>
      <c r="I6495" s="29"/>
      <c r="J6495" s="29"/>
      <c r="K6495" s="29"/>
    </row>
    <row r="6496" spans="6:11" x14ac:dyDescent="0.3">
      <c r="F6496" s="29"/>
      <c r="G6496" s="29"/>
      <c r="H6496" s="29"/>
      <c r="I6496" s="29"/>
      <c r="J6496" s="29"/>
      <c r="K6496" s="29"/>
    </row>
    <row r="6497" spans="6:11" x14ac:dyDescent="0.3">
      <c r="F6497" s="29"/>
      <c r="G6497" s="29"/>
      <c r="H6497" s="29"/>
      <c r="I6497" s="29"/>
      <c r="J6497" s="29"/>
      <c r="K6497" s="29"/>
    </row>
    <row r="6498" spans="6:11" x14ac:dyDescent="0.3">
      <c r="F6498" s="29"/>
      <c r="G6498" s="29"/>
      <c r="H6498" s="29"/>
      <c r="I6498" s="29"/>
      <c r="J6498" s="29"/>
      <c r="K6498" s="29"/>
    </row>
    <row r="6499" spans="6:11" x14ac:dyDescent="0.3">
      <c r="F6499" s="29"/>
      <c r="G6499" s="29"/>
      <c r="H6499" s="29"/>
      <c r="I6499" s="29"/>
      <c r="J6499" s="29"/>
      <c r="K6499" s="29"/>
    </row>
    <row r="6500" spans="6:11" x14ac:dyDescent="0.3">
      <c r="F6500" s="29"/>
      <c r="G6500" s="29"/>
      <c r="H6500" s="29"/>
      <c r="I6500" s="29"/>
      <c r="J6500" s="29"/>
      <c r="K6500" s="29"/>
    </row>
    <row r="6501" spans="6:11" x14ac:dyDescent="0.3">
      <c r="F6501" s="29"/>
      <c r="G6501" s="29"/>
      <c r="H6501" s="29"/>
      <c r="I6501" s="29"/>
      <c r="J6501" s="29"/>
      <c r="K6501" s="29"/>
    </row>
    <row r="6502" spans="6:11" x14ac:dyDescent="0.3">
      <c r="F6502" s="29"/>
      <c r="G6502" s="29"/>
      <c r="H6502" s="29"/>
      <c r="I6502" s="29"/>
      <c r="J6502" s="29"/>
      <c r="K6502" s="29"/>
    </row>
    <row r="6503" spans="6:11" x14ac:dyDescent="0.3">
      <c r="F6503" s="29"/>
      <c r="G6503" s="29"/>
      <c r="H6503" s="29"/>
      <c r="I6503" s="29"/>
      <c r="J6503" s="29"/>
      <c r="K6503" s="29"/>
    </row>
    <row r="6504" spans="6:11" x14ac:dyDescent="0.3">
      <c r="F6504" s="29"/>
      <c r="G6504" s="29"/>
      <c r="H6504" s="29"/>
      <c r="I6504" s="29"/>
      <c r="J6504" s="29"/>
      <c r="K6504" s="29"/>
    </row>
    <row r="6505" spans="6:11" x14ac:dyDescent="0.3">
      <c r="F6505" s="29"/>
      <c r="G6505" s="29"/>
      <c r="H6505" s="29"/>
      <c r="I6505" s="29"/>
      <c r="J6505" s="29"/>
      <c r="K6505" s="29"/>
    </row>
    <row r="6506" spans="6:11" x14ac:dyDescent="0.3">
      <c r="F6506" s="29"/>
      <c r="G6506" s="29"/>
      <c r="H6506" s="29"/>
      <c r="I6506" s="29"/>
      <c r="J6506" s="29"/>
      <c r="K6506" s="29"/>
    </row>
    <row r="6507" spans="6:11" x14ac:dyDescent="0.3">
      <c r="F6507" s="29"/>
      <c r="G6507" s="29"/>
      <c r="H6507" s="29"/>
      <c r="I6507" s="29"/>
      <c r="J6507" s="29"/>
      <c r="K6507" s="29"/>
    </row>
    <row r="6508" spans="6:11" x14ac:dyDescent="0.3">
      <c r="F6508" s="29"/>
      <c r="G6508" s="29"/>
      <c r="H6508" s="29"/>
      <c r="I6508" s="29"/>
      <c r="J6508" s="29"/>
      <c r="K6508" s="29"/>
    </row>
    <row r="6509" spans="6:11" x14ac:dyDescent="0.3">
      <c r="F6509" s="29"/>
      <c r="G6509" s="29"/>
      <c r="H6509" s="29"/>
      <c r="I6509" s="29"/>
      <c r="J6509" s="29"/>
      <c r="K6509" s="29"/>
    </row>
    <row r="6510" spans="6:11" x14ac:dyDescent="0.3">
      <c r="F6510" s="29"/>
      <c r="G6510" s="29"/>
      <c r="H6510" s="29"/>
      <c r="I6510" s="29"/>
      <c r="J6510" s="29"/>
      <c r="K6510" s="29"/>
    </row>
    <row r="6511" spans="6:11" x14ac:dyDescent="0.3">
      <c r="F6511" s="29"/>
      <c r="G6511" s="29"/>
      <c r="H6511" s="29"/>
      <c r="I6511" s="29"/>
      <c r="J6511" s="29"/>
      <c r="K6511" s="29"/>
    </row>
    <row r="6512" spans="6:11" x14ac:dyDescent="0.3">
      <c r="F6512" s="29"/>
      <c r="G6512" s="29"/>
      <c r="H6512" s="29"/>
      <c r="I6512" s="29"/>
      <c r="J6512" s="29"/>
      <c r="K6512" s="29"/>
    </row>
    <row r="6513" spans="6:11" x14ac:dyDescent="0.3">
      <c r="F6513" s="29"/>
      <c r="G6513" s="29"/>
      <c r="H6513" s="29"/>
      <c r="I6513" s="29"/>
      <c r="J6513" s="29"/>
      <c r="K6513" s="29"/>
    </row>
    <row r="6514" spans="6:11" x14ac:dyDescent="0.3">
      <c r="F6514" s="29"/>
      <c r="G6514" s="29"/>
      <c r="H6514" s="29"/>
      <c r="I6514" s="29"/>
      <c r="J6514" s="29"/>
      <c r="K6514" s="29"/>
    </row>
    <row r="6515" spans="6:11" x14ac:dyDescent="0.3">
      <c r="F6515" s="29"/>
      <c r="G6515" s="29"/>
      <c r="H6515" s="29"/>
      <c r="I6515" s="29"/>
      <c r="J6515" s="29"/>
      <c r="K6515" s="29"/>
    </row>
    <row r="6516" spans="6:11" x14ac:dyDescent="0.3">
      <c r="F6516" s="29"/>
      <c r="G6516" s="29"/>
      <c r="H6516" s="29"/>
      <c r="I6516" s="29"/>
      <c r="J6516" s="29"/>
      <c r="K6516" s="29"/>
    </row>
    <row r="6517" spans="6:11" x14ac:dyDescent="0.3">
      <c r="F6517" s="29"/>
      <c r="G6517" s="29"/>
      <c r="H6517" s="29"/>
      <c r="I6517" s="29"/>
      <c r="J6517" s="29"/>
      <c r="K6517" s="29"/>
    </row>
    <row r="6518" spans="6:11" x14ac:dyDescent="0.3">
      <c r="F6518" s="29"/>
      <c r="G6518" s="29"/>
      <c r="H6518" s="29"/>
      <c r="I6518" s="29"/>
      <c r="J6518" s="29"/>
      <c r="K6518" s="29"/>
    </row>
    <row r="6519" spans="6:11" x14ac:dyDescent="0.3">
      <c r="F6519" s="29"/>
      <c r="G6519" s="29"/>
      <c r="H6519" s="29"/>
      <c r="I6519" s="29"/>
      <c r="J6519" s="29"/>
      <c r="K6519" s="29"/>
    </row>
    <row r="6520" spans="6:11" x14ac:dyDescent="0.3">
      <c r="F6520" s="29"/>
      <c r="G6520" s="29"/>
      <c r="H6520" s="29"/>
      <c r="I6520" s="29"/>
      <c r="J6520" s="29"/>
      <c r="K6520" s="29"/>
    </row>
    <row r="6521" spans="6:11" x14ac:dyDescent="0.3">
      <c r="F6521" s="29"/>
      <c r="G6521" s="29"/>
      <c r="H6521" s="29"/>
      <c r="I6521" s="29"/>
      <c r="J6521" s="29"/>
      <c r="K6521" s="29"/>
    </row>
    <row r="6522" spans="6:11" x14ac:dyDescent="0.3">
      <c r="F6522" s="29"/>
      <c r="G6522" s="29"/>
      <c r="H6522" s="29"/>
      <c r="I6522" s="29"/>
      <c r="J6522" s="29"/>
      <c r="K6522" s="29"/>
    </row>
    <row r="6523" spans="6:11" x14ac:dyDescent="0.3">
      <c r="F6523" s="29"/>
      <c r="G6523" s="29"/>
      <c r="H6523" s="29"/>
      <c r="I6523" s="29"/>
      <c r="J6523" s="29"/>
      <c r="K6523" s="29"/>
    </row>
    <row r="6524" spans="6:11" x14ac:dyDescent="0.3">
      <c r="F6524" s="29"/>
      <c r="G6524" s="29"/>
      <c r="H6524" s="29"/>
      <c r="I6524" s="29"/>
      <c r="J6524" s="29"/>
      <c r="K6524" s="29"/>
    </row>
    <row r="6525" spans="6:11" x14ac:dyDescent="0.3">
      <c r="F6525" s="29"/>
      <c r="G6525" s="29"/>
      <c r="H6525" s="29"/>
      <c r="I6525" s="29"/>
      <c r="J6525" s="29"/>
      <c r="K6525" s="29"/>
    </row>
    <row r="6526" spans="6:11" x14ac:dyDescent="0.3">
      <c r="F6526" s="29"/>
      <c r="G6526" s="29"/>
      <c r="H6526" s="29"/>
      <c r="I6526" s="29"/>
      <c r="J6526" s="29"/>
      <c r="K6526" s="29"/>
    </row>
    <row r="6527" spans="6:11" x14ac:dyDescent="0.3">
      <c r="F6527" s="29"/>
      <c r="G6527" s="29"/>
      <c r="H6527" s="29"/>
      <c r="I6527" s="29"/>
      <c r="J6527" s="29"/>
      <c r="K6527" s="29"/>
    </row>
    <row r="6528" spans="6:11" x14ac:dyDescent="0.3">
      <c r="F6528" s="29"/>
      <c r="G6528" s="29"/>
      <c r="H6528" s="29"/>
      <c r="I6528" s="29"/>
      <c r="J6528" s="29"/>
      <c r="K6528" s="29"/>
    </row>
    <row r="6529" spans="6:11" x14ac:dyDescent="0.3">
      <c r="F6529" s="29"/>
      <c r="G6529" s="29"/>
      <c r="H6529" s="29"/>
      <c r="I6529" s="29"/>
      <c r="J6529" s="29"/>
      <c r="K6529" s="29"/>
    </row>
    <row r="6530" spans="6:11" x14ac:dyDescent="0.3">
      <c r="F6530" s="29"/>
      <c r="G6530" s="29"/>
      <c r="H6530" s="29"/>
      <c r="I6530" s="29"/>
      <c r="J6530" s="29"/>
      <c r="K6530" s="29"/>
    </row>
    <row r="6531" spans="6:11" x14ac:dyDescent="0.3">
      <c r="F6531" s="29"/>
      <c r="G6531" s="29"/>
      <c r="H6531" s="29"/>
      <c r="I6531" s="29"/>
      <c r="J6531" s="29"/>
      <c r="K6531" s="29"/>
    </row>
    <row r="6532" spans="6:11" x14ac:dyDescent="0.3">
      <c r="F6532" s="29"/>
      <c r="G6532" s="29"/>
      <c r="H6532" s="29"/>
      <c r="I6532" s="29"/>
      <c r="J6532" s="29"/>
      <c r="K6532" s="29"/>
    </row>
    <row r="6533" spans="6:11" x14ac:dyDescent="0.3">
      <c r="F6533" s="29"/>
      <c r="G6533" s="29"/>
      <c r="H6533" s="29"/>
      <c r="I6533" s="29"/>
      <c r="J6533" s="29"/>
      <c r="K6533" s="29"/>
    </row>
    <row r="6534" spans="6:11" x14ac:dyDescent="0.3">
      <c r="F6534" s="29"/>
      <c r="G6534" s="29"/>
      <c r="H6534" s="29"/>
      <c r="I6534" s="29"/>
      <c r="J6534" s="29"/>
      <c r="K6534" s="29"/>
    </row>
    <row r="6535" spans="6:11" x14ac:dyDescent="0.3">
      <c r="F6535" s="29"/>
      <c r="G6535" s="29"/>
      <c r="H6535" s="29"/>
      <c r="I6535" s="29"/>
      <c r="J6535" s="29"/>
      <c r="K6535" s="29"/>
    </row>
    <row r="6536" spans="6:11" x14ac:dyDescent="0.3">
      <c r="F6536" s="29"/>
      <c r="G6536" s="29"/>
      <c r="H6536" s="29"/>
      <c r="I6536" s="29"/>
      <c r="J6536" s="29"/>
      <c r="K6536" s="29"/>
    </row>
    <row r="6537" spans="6:11" x14ac:dyDescent="0.3">
      <c r="F6537" s="29"/>
      <c r="G6537" s="29"/>
      <c r="H6537" s="29"/>
      <c r="I6537" s="29"/>
      <c r="J6537" s="29"/>
      <c r="K6537" s="29"/>
    </row>
    <row r="6538" spans="6:11" x14ac:dyDescent="0.3">
      <c r="F6538" s="29"/>
      <c r="G6538" s="29"/>
      <c r="H6538" s="29"/>
      <c r="I6538" s="29"/>
      <c r="J6538" s="29"/>
      <c r="K6538" s="29"/>
    </row>
    <row r="6539" spans="6:11" x14ac:dyDescent="0.3">
      <c r="F6539" s="29"/>
      <c r="G6539" s="29"/>
      <c r="H6539" s="29"/>
      <c r="I6539" s="29"/>
      <c r="J6539" s="29"/>
      <c r="K6539" s="29"/>
    </row>
    <row r="6540" spans="6:11" x14ac:dyDescent="0.3">
      <c r="F6540" s="29"/>
      <c r="G6540" s="29"/>
      <c r="H6540" s="29"/>
      <c r="I6540" s="29"/>
      <c r="J6540" s="29"/>
      <c r="K6540" s="29"/>
    </row>
    <row r="6541" spans="6:11" x14ac:dyDescent="0.3">
      <c r="F6541" s="29"/>
      <c r="G6541" s="29"/>
      <c r="H6541" s="29"/>
      <c r="I6541" s="29"/>
      <c r="J6541" s="29"/>
      <c r="K6541" s="29"/>
    </row>
    <row r="6542" spans="6:11" x14ac:dyDescent="0.3">
      <c r="F6542" s="29"/>
      <c r="G6542" s="29"/>
      <c r="H6542" s="29"/>
      <c r="I6542" s="29"/>
      <c r="J6542" s="29"/>
      <c r="K6542" s="29"/>
    </row>
    <row r="6543" spans="6:11" x14ac:dyDescent="0.3">
      <c r="F6543" s="29"/>
      <c r="G6543" s="29"/>
      <c r="H6543" s="29"/>
      <c r="I6543" s="29"/>
      <c r="J6543" s="29"/>
      <c r="K6543" s="29"/>
    </row>
    <row r="6544" spans="6:11" x14ac:dyDescent="0.3">
      <c r="F6544" s="29"/>
      <c r="G6544" s="29"/>
      <c r="H6544" s="29"/>
      <c r="I6544" s="29"/>
      <c r="J6544" s="29"/>
      <c r="K6544" s="29"/>
    </row>
    <row r="6545" spans="6:11" x14ac:dyDescent="0.3">
      <c r="F6545" s="29"/>
      <c r="G6545" s="29"/>
      <c r="H6545" s="29"/>
      <c r="I6545" s="29"/>
      <c r="J6545" s="29"/>
      <c r="K6545" s="29"/>
    </row>
    <row r="6546" spans="6:11" x14ac:dyDescent="0.3">
      <c r="F6546" s="29"/>
      <c r="G6546" s="29"/>
      <c r="H6546" s="29"/>
      <c r="I6546" s="29"/>
      <c r="J6546" s="29"/>
      <c r="K6546" s="29"/>
    </row>
    <row r="6547" spans="6:11" x14ac:dyDescent="0.3">
      <c r="F6547" s="29"/>
      <c r="G6547" s="29"/>
      <c r="H6547" s="29"/>
      <c r="I6547" s="29"/>
      <c r="J6547" s="29"/>
      <c r="K6547" s="29"/>
    </row>
    <row r="6548" spans="6:11" x14ac:dyDescent="0.3">
      <c r="F6548" s="29"/>
      <c r="G6548" s="29"/>
      <c r="H6548" s="29"/>
      <c r="I6548" s="29"/>
      <c r="J6548" s="29"/>
      <c r="K6548" s="29"/>
    </row>
    <row r="6549" spans="6:11" x14ac:dyDescent="0.3">
      <c r="F6549" s="29"/>
      <c r="G6549" s="29"/>
      <c r="H6549" s="29"/>
      <c r="I6549" s="29"/>
      <c r="J6549" s="29"/>
      <c r="K6549" s="29"/>
    </row>
    <row r="6550" spans="6:11" x14ac:dyDescent="0.3">
      <c r="F6550" s="29"/>
      <c r="G6550" s="29"/>
      <c r="H6550" s="29"/>
      <c r="I6550" s="29"/>
      <c r="J6550" s="29"/>
      <c r="K6550" s="29"/>
    </row>
    <row r="6551" spans="6:11" x14ac:dyDescent="0.3">
      <c r="F6551" s="29"/>
      <c r="G6551" s="29"/>
      <c r="H6551" s="29"/>
      <c r="I6551" s="29"/>
      <c r="J6551" s="29"/>
      <c r="K6551" s="29"/>
    </row>
    <row r="6552" spans="6:11" x14ac:dyDescent="0.3">
      <c r="F6552" s="29"/>
      <c r="G6552" s="29"/>
      <c r="H6552" s="29"/>
      <c r="I6552" s="29"/>
      <c r="J6552" s="29"/>
      <c r="K6552" s="29"/>
    </row>
    <row r="6553" spans="6:11" x14ac:dyDescent="0.3">
      <c r="F6553" s="29"/>
      <c r="G6553" s="29"/>
      <c r="H6553" s="29"/>
      <c r="I6553" s="29"/>
      <c r="J6553" s="29"/>
      <c r="K6553" s="29"/>
    </row>
    <row r="6554" spans="6:11" x14ac:dyDescent="0.3">
      <c r="F6554" s="29"/>
      <c r="G6554" s="29"/>
      <c r="H6554" s="29"/>
      <c r="I6554" s="29"/>
      <c r="J6554" s="29"/>
      <c r="K6554" s="29"/>
    </row>
    <row r="6555" spans="6:11" x14ac:dyDescent="0.3">
      <c r="F6555" s="29"/>
      <c r="G6555" s="29"/>
      <c r="H6555" s="29"/>
      <c r="I6555" s="29"/>
      <c r="J6555" s="29"/>
      <c r="K6555" s="29"/>
    </row>
    <row r="6556" spans="6:11" x14ac:dyDescent="0.3">
      <c r="F6556" s="29"/>
      <c r="G6556" s="29"/>
      <c r="H6556" s="29"/>
      <c r="I6556" s="29"/>
      <c r="J6556" s="29"/>
      <c r="K6556" s="29"/>
    </row>
    <row r="6557" spans="6:11" x14ac:dyDescent="0.3">
      <c r="F6557" s="29"/>
      <c r="G6557" s="29"/>
      <c r="H6557" s="29"/>
      <c r="I6557" s="29"/>
      <c r="J6557" s="29"/>
      <c r="K6557" s="29"/>
    </row>
    <row r="6558" spans="6:11" x14ac:dyDescent="0.3">
      <c r="F6558" s="29"/>
      <c r="G6558" s="29"/>
      <c r="H6558" s="29"/>
      <c r="I6558" s="29"/>
      <c r="J6558" s="29"/>
      <c r="K6558" s="29"/>
    </row>
    <row r="6559" spans="6:11" x14ac:dyDescent="0.3">
      <c r="F6559" s="29"/>
      <c r="G6559" s="29"/>
      <c r="H6559" s="29"/>
      <c r="I6559" s="29"/>
      <c r="J6559" s="29"/>
      <c r="K6559" s="29"/>
    </row>
    <row r="6560" spans="6:11" x14ac:dyDescent="0.3">
      <c r="F6560" s="29"/>
      <c r="G6560" s="29"/>
      <c r="H6560" s="29"/>
      <c r="I6560" s="29"/>
      <c r="J6560" s="29"/>
      <c r="K6560" s="29"/>
    </row>
    <row r="6561" spans="6:11" x14ac:dyDescent="0.3">
      <c r="F6561" s="29"/>
      <c r="G6561" s="29"/>
      <c r="H6561" s="29"/>
      <c r="I6561" s="29"/>
      <c r="J6561" s="29"/>
      <c r="K6561" s="29"/>
    </row>
    <row r="6562" spans="6:11" x14ac:dyDescent="0.3">
      <c r="F6562" s="29"/>
      <c r="G6562" s="29"/>
      <c r="H6562" s="29"/>
      <c r="I6562" s="29"/>
      <c r="J6562" s="29"/>
      <c r="K6562" s="29"/>
    </row>
    <row r="6563" spans="6:11" x14ac:dyDescent="0.3">
      <c r="F6563" s="29"/>
      <c r="G6563" s="29"/>
      <c r="H6563" s="29"/>
      <c r="I6563" s="29"/>
      <c r="J6563" s="29"/>
      <c r="K6563" s="29"/>
    </row>
    <row r="6564" spans="6:11" x14ac:dyDescent="0.3">
      <c r="F6564" s="29"/>
      <c r="G6564" s="29"/>
      <c r="H6564" s="29"/>
      <c r="I6564" s="29"/>
      <c r="J6564" s="29"/>
      <c r="K6564" s="29"/>
    </row>
    <row r="6565" spans="6:11" x14ac:dyDescent="0.3">
      <c r="F6565" s="29"/>
      <c r="G6565" s="29"/>
      <c r="H6565" s="29"/>
      <c r="I6565" s="29"/>
      <c r="J6565" s="29"/>
      <c r="K6565" s="29"/>
    </row>
    <row r="6566" spans="6:11" x14ac:dyDescent="0.3">
      <c r="F6566" s="29"/>
      <c r="G6566" s="29"/>
      <c r="H6566" s="29"/>
      <c r="I6566" s="29"/>
      <c r="J6566" s="29"/>
      <c r="K6566" s="29"/>
    </row>
    <row r="6567" spans="6:11" x14ac:dyDescent="0.3">
      <c r="F6567" s="29"/>
      <c r="G6567" s="29"/>
      <c r="H6567" s="29"/>
      <c r="I6567" s="29"/>
      <c r="J6567" s="29"/>
      <c r="K6567" s="29"/>
    </row>
    <row r="6568" spans="6:11" x14ac:dyDescent="0.3">
      <c r="F6568" s="29"/>
      <c r="G6568" s="29"/>
      <c r="H6568" s="29"/>
      <c r="I6568" s="29"/>
      <c r="J6568" s="29"/>
      <c r="K6568" s="29"/>
    </row>
    <row r="6569" spans="6:11" x14ac:dyDescent="0.3">
      <c r="F6569" s="29"/>
      <c r="G6569" s="29"/>
      <c r="H6569" s="29"/>
      <c r="I6569" s="29"/>
      <c r="J6569" s="29"/>
      <c r="K6569" s="29"/>
    </row>
    <row r="6570" spans="6:11" x14ac:dyDescent="0.3">
      <c r="F6570" s="29"/>
      <c r="G6570" s="29"/>
      <c r="H6570" s="29"/>
      <c r="I6570" s="29"/>
      <c r="J6570" s="29"/>
      <c r="K6570" s="29"/>
    </row>
    <row r="6571" spans="6:11" x14ac:dyDescent="0.3">
      <c r="F6571" s="29"/>
      <c r="G6571" s="29"/>
      <c r="H6571" s="29"/>
      <c r="I6571" s="29"/>
      <c r="J6571" s="29"/>
      <c r="K6571" s="29"/>
    </row>
    <row r="6572" spans="6:11" x14ac:dyDescent="0.3">
      <c r="F6572" s="29"/>
      <c r="G6572" s="29"/>
      <c r="H6572" s="29"/>
      <c r="I6572" s="29"/>
      <c r="J6572" s="29"/>
      <c r="K6572" s="29"/>
    </row>
    <row r="6573" spans="6:11" x14ac:dyDescent="0.3">
      <c r="F6573" s="29"/>
      <c r="G6573" s="29"/>
      <c r="H6573" s="29"/>
      <c r="I6573" s="29"/>
      <c r="J6573" s="29"/>
      <c r="K6573" s="29"/>
    </row>
    <row r="6574" spans="6:11" x14ac:dyDescent="0.3">
      <c r="F6574" s="29"/>
      <c r="G6574" s="29"/>
      <c r="H6574" s="29"/>
      <c r="I6574" s="29"/>
      <c r="J6574" s="29"/>
      <c r="K6574" s="29"/>
    </row>
    <row r="6575" spans="6:11" x14ac:dyDescent="0.3">
      <c r="F6575" s="29"/>
      <c r="G6575" s="29"/>
      <c r="H6575" s="29"/>
      <c r="I6575" s="29"/>
      <c r="J6575" s="29"/>
      <c r="K6575" s="29"/>
    </row>
    <row r="6576" spans="6:11" x14ac:dyDescent="0.3">
      <c r="F6576" s="29"/>
      <c r="G6576" s="29"/>
      <c r="H6576" s="29"/>
      <c r="I6576" s="29"/>
      <c r="J6576" s="29"/>
      <c r="K6576" s="29"/>
    </row>
    <row r="6577" spans="6:11" x14ac:dyDescent="0.3">
      <c r="F6577" s="29"/>
      <c r="G6577" s="29"/>
      <c r="H6577" s="29"/>
      <c r="I6577" s="29"/>
      <c r="J6577" s="29"/>
      <c r="K6577" s="29"/>
    </row>
    <row r="6578" spans="6:11" x14ac:dyDescent="0.3">
      <c r="F6578" s="29"/>
      <c r="G6578" s="29"/>
      <c r="H6578" s="29"/>
      <c r="I6578" s="29"/>
      <c r="J6578" s="29"/>
      <c r="K6578" s="29"/>
    </row>
    <row r="6579" spans="6:11" x14ac:dyDescent="0.3">
      <c r="F6579" s="29"/>
      <c r="G6579" s="29"/>
      <c r="H6579" s="29"/>
      <c r="I6579" s="29"/>
      <c r="J6579" s="29"/>
      <c r="K6579" s="29"/>
    </row>
    <row r="6580" spans="6:11" x14ac:dyDescent="0.3">
      <c r="F6580" s="29"/>
      <c r="G6580" s="29"/>
      <c r="H6580" s="29"/>
      <c r="I6580" s="29"/>
      <c r="J6580" s="29"/>
      <c r="K6580" s="29"/>
    </row>
    <row r="6581" spans="6:11" x14ac:dyDescent="0.3">
      <c r="F6581" s="29"/>
      <c r="G6581" s="29"/>
      <c r="H6581" s="29"/>
      <c r="I6581" s="29"/>
      <c r="J6581" s="29"/>
      <c r="K6581" s="29"/>
    </row>
    <row r="6582" spans="6:11" x14ac:dyDescent="0.3">
      <c r="F6582" s="29"/>
      <c r="G6582" s="29"/>
      <c r="H6582" s="29"/>
      <c r="I6582" s="29"/>
      <c r="J6582" s="29"/>
      <c r="K6582" s="29"/>
    </row>
    <row r="6583" spans="6:11" x14ac:dyDescent="0.3">
      <c r="F6583" s="29"/>
      <c r="G6583" s="29"/>
      <c r="H6583" s="29"/>
      <c r="I6583" s="29"/>
      <c r="J6583" s="29"/>
      <c r="K6583" s="29"/>
    </row>
    <row r="6584" spans="6:11" x14ac:dyDescent="0.3">
      <c r="F6584" s="29"/>
      <c r="G6584" s="29"/>
      <c r="H6584" s="29"/>
      <c r="I6584" s="29"/>
      <c r="J6584" s="29"/>
      <c r="K6584" s="29"/>
    </row>
    <row r="6585" spans="6:11" x14ac:dyDescent="0.3">
      <c r="F6585" s="29"/>
      <c r="G6585" s="29"/>
      <c r="H6585" s="29"/>
      <c r="I6585" s="29"/>
      <c r="J6585" s="29"/>
      <c r="K6585" s="29"/>
    </row>
    <row r="6586" spans="6:11" x14ac:dyDescent="0.3">
      <c r="F6586" s="29"/>
      <c r="G6586" s="29"/>
      <c r="H6586" s="29"/>
      <c r="I6586" s="29"/>
      <c r="J6586" s="29"/>
      <c r="K6586" s="29"/>
    </row>
    <row r="6587" spans="6:11" x14ac:dyDescent="0.3">
      <c r="F6587" s="29"/>
      <c r="G6587" s="29"/>
      <c r="H6587" s="29"/>
      <c r="I6587" s="29"/>
      <c r="J6587" s="29"/>
      <c r="K6587" s="29"/>
    </row>
    <row r="6588" spans="6:11" x14ac:dyDescent="0.3">
      <c r="F6588" s="29"/>
      <c r="G6588" s="29"/>
      <c r="H6588" s="29"/>
      <c r="I6588" s="29"/>
      <c r="J6588" s="29"/>
      <c r="K6588" s="29"/>
    </row>
    <row r="6589" spans="6:11" x14ac:dyDescent="0.3">
      <c r="F6589" s="29"/>
      <c r="G6589" s="29"/>
      <c r="H6589" s="29"/>
      <c r="I6589" s="29"/>
      <c r="J6589" s="29"/>
      <c r="K6589" s="29"/>
    </row>
    <row r="6590" spans="6:11" x14ac:dyDescent="0.3">
      <c r="F6590" s="29"/>
      <c r="G6590" s="29"/>
      <c r="H6590" s="29"/>
      <c r="I6590" s="29"/>
      <c r="J6590" s="29"/>
      <c r="K6590" s="29"/>
    </row>
    <row r="6591" spans="6:11" x14ac:dyDescent="0.3">
      <c r="F6591" s="29"/>
      <c r="G6591" s="29"/>
      <c r="H6591" s="29"/>
      <c r="I6591" s="29"/>
      <c r="J6591" s="29"/>
      <c r="K6591" s="29"/>
    </row>
    <row r="6592" spans="6:11" x14ac:dyDescent="0.3">
      <c r="F6592" s="29"/>
      <c r="G6592" s="29"/>
      <c r="H6592" s="29"/>
      <c r="I6592" s="29"/>
      <c r="J6592" s="29"/>
      <c r="K6592" s="29"/>
    </row>
    <row r="6593" spans="6:11" x14ac:dyDescent="0.3">
      <c r="F6593" s="29"/>
      <c r="G6593" s="29"/>
      <c r="H6593" s="29"/>
      <c r="I6593" s="29"/>
      <c r="J6593" s="29"/>
      <c r="K6593" s="29"/>
    </row>
    <row r="6594" spans="6:11" x14ac:dyDescent="0.3">
      <c r="F6594" s="29"/>
      <c r="G6594" s="29"/>
      <c r="H6594" s="29"/>
      <c r="I6594" s="29"/>
      <c r="J6594" s="29"/>
      <c r="K6594" s="29"/>
    </row>
    <row r="6595" spans="6:11" x14ac:dyDescent="0.3">
      <c r="F6595" s="29"/>
      <c r="G6595" s="29"/>
      <c r="H6595" s="29"/>
      <c r="I6595" s="29"/>
      <c r="J6595" s="29"/>
      <c r="K6595" s="29"/>
    </row>
    <row r="6596" spans="6:11" x14ac:dyDescent="0.3">
      <c r="F6596" s="29"/>
      <c r="G6596" s="29"/>
      <c r="H6596" s="29"/>
      <c r="I6596" s="29"/>
      <c r="J6596" s="29"/>
      <c r="K6596" s="29"/>
    </row>
    <row r="6597" spans="6:11" x14ac:dyDescent="0.3">
      <c r="F6597" s="29"/>
      <c r="G6597" s="29"/>
      <c r="H6597" s="29"/>
      <c r="I6597" s="29"/>
      <c r="J6597" s="29"/>
      <c r="K6597" s="29"/>
    </row>
    <row r="6598" spans="6:11" x14ac:dyDescent="0.3">
      <c r="F6598" s="29"/>
      <c r="G6598" s="29"/>
      <c r="H6598" s="29"/>
      <c r="I6598" s="29"/>
      <c r="J6598" s="29"/>
      <c r="K6598" s="29"/>
    </row>
    <row r="6599" spans="6:11" x14ac:dyDescent="0.3">
      <c r="F6599" s="29"/>
      <c r="G6599" s="29"/>
      <c r="H6599" s="29"/>
      <c r="I6599" s="29"/>
      <c r="J6599" s="29"/>
      <c r="K6599" s="29"/>
    </row>
    <row r="6600" spans="6:11" x14ac:dyDescent="0.3">
      <c r="F6600" s="29"/>
      <c r="G6600" s="29"/>
      <c r="H6600" s="29"/>
      <c r="I6600" s="29"/>
      <c r="J6600" s="29"/>
      <c r="K6600" s="29"/>
    </row>
    <row r="6601" spans="6:11" x14ac:dyDescent="0.3">
      <c r="F6601" s="29"/>
      <c r="G6601" s="29"/>
      <c r="H6601" s="29"/>
      <c r="I6601" s="29"/>
      <c r="J6601" s="29"/>
      <c r="K6601" s="29"/>
    </row>
    <row r="6602" spans="6:11" x14ac:dyDescent="0.3">
      <c r="F6602" s="29"/>
      <c r="G6602" s="29"/>
      <c r="H6602" s="29"/>
      <c r="I6602" s="29"/>
      <c r="J6602" s="29"/>
      <c r="K6602" s="29"/>
    </row>
    <row r="6603" spans="6:11" x14ac:dyDescent="0.3">
      <c r="F6603" s="29"/>
      <c r="G6603" s="29"/>
      <c r="H6603" s="29"/>
      <c r="I6603" s="29"/>
      <c r="J6603" s="29"/>
      <c r="K6603" s="29"/>
    </row>
    <row r="6604" spans="6:11" x14ac:dyDescent="0.3">
      <c r="F6604" s="29"/>
      <c r="G6604" s="29"/>
      <c r="H6604" s="29"/>
      <c r="I6604" s="29"/>
      <c r="J6604" s="29"/>
      <c r="K6604" s="29"/>
    </row>
    <row r="6605" spans="6:11" x14ac:dyDescent="0.3">
      <c r="F6605" s="29"/>
      <c r="G6605" s="29"/>
      <c r="H6605" s="29"/>
      <c r="I6605" s="29"/>
      <c r="J6605" s="29"/>
      <c r="K6605" s="29"/>
    </row>
    <row r="6606" spans="6:11" x14ac:dyDescent="0.3">
      <c r="F6606" s="29"/>
      <c r="G6606" s="29"/>
      <c r="H6606" s="29"/>
      <c r="I6606" s="29"/>
      <c r="J6606" s="29"/>
      <c r="K6606" s="29"/>
    </row>
    <row r="6607" spans="6:11" x14ac:dyDescent="0.3">
      <c r="F6607" s="29"/>
      <c r="G6607" s="29"/>
      <c r="H6607" s="29"/>
      <c r="I6607" s="29"/>
      <c r="J6607" s="29"/>
      <c r="K6607" s="29"/>
    </row>
    <row r="6608" spans="6:11" x14ac:dyDescent="0.3">
      <c r="F6608" s="29"/>
      <c r="G6608" s="29"/>
      <c r="H6608" s="29"/>
      <c r="I6608" s="29"/>
      <c r="J6608" s="29"/>
      <c r="K6608" s="29"/>
    </row>
    <row r="6609" spans="6:11" x14ac:dyDescent="0.3">
      <c r="F6609" s="29"/>
      <c r="G6609" s="29"/>
      <c r="H6609" s="29"/>
      <c r="I6609" s="29"/>
      <c r="J6609" s="29"/>
      <c r="K6609" s="29"/>
    </row>
    <row r="6610" spans="6:11" x14ac:dyDescent="0.3">
      <c r="F6610" s="29"/>
      <c r="G6610" s="29"/>
      <c r="H6610" s="29"/>
      <c r="I6610" s="29"/>
      <c r="J6610" s="29"/>
      <c r="K6610" s="29"/>
    </row>
    <row r="6611" spans="6:11" x14ac:dyDescent="0.3">
      <c r="F6611" s="29"/>
      <c r="G6611" s="29"/>
      <c r="H6611" s="29"/>
      <c r="I6611" s="29"/>
      <c r="J6611" s="29"/>
      <c r="K6611" s="29"/>
    </row>
    <row r="6612" spans="6:11" x14ac:dyDescent="0.3">
      <c r="F6612" s="29"/>
      <c r="G6612" s="29"/>
      <c r="H6612" s="29"/>
      <c r="I6612" s="29"/>
      <c r="J6612" s="29"/>
      <c r="K6612" s="29"/>
    </row>
    <row r="6613" spans="6:11" x14ac:dyDescent="0.3">
      <c r="F6613" s="29"/>
      <c r="G6613" s="29"/>
      <c r="H6613" s="29"/>
      <c r="I6613" s="29"/>
      <c r="J6613" s="29"/>
      <c r="K6613" s="29"/>
    </row>
    <row r="6614" spans="6:11" x14ac:dyDescent="0.3">
      <c r="F6614" s="29"/>
      <c r="G6614" s="29"/>
      <c r="H6614" s="29"/>
      <c r="I6614" s="29"/>
      <c r="J6614" s="29"/>
      <c r="K6614" s="29"/>
    </row>
    <row r="6615" spans="6:11" x14ac:dyDescent="0.3">
      <c r="F6615" s="29"/>
      <c r="G6615" s="29"/>
      <c r="H6615" s="29"/>
      <c r="I6615" s="29"/>
      <c r="J6615" s="29"/>
      <c r="K6615" s="29"/>
    </row>
    <row r="6616" spans="6:11" x14ac:dyDescent="0.3">
      <c r="F6616" s="29"/>
      <c r="G6616" s="29"/>
      <c r="H6616" s="29"/>
      <c r="I6616" s="29"/>
      <c r="J6616" s="29"/>
      <c r="K6616" s="29"/>
    </row>
    <row r="6617" spans="6:11" x14ac:dyDescent="0.3">
      <c r="F6617" s="29"/>
      <c r="G6617" s="29"/>
      <c r="H6617" s="29"/>
      <c r="I6617" s="29"/>
      <c r="J6617" s="29"/>
      <c r="K6617" s="29"/>
    </row>
    <row r="6618" spans="6:11" x14ac:dyDescent="0.3">
      <c r="F6618" s="29"/>
      <c r="G6618" s="29"/>
      <c r="H6618" s="29"/>
      <c r="I6618" s="29"/>
      <c r="J6618" s="29"/>
      <c r="K6618" s="29"/>
    </row>
    <row r="6619" spans="6:11" x14ac:dyDescent="0.3">
      <c r="F6619" s="29"/>
      <c r="G6619" s="29"/>
      <c r="H6619" s="29"/>
      <c r="I6619" s="29"/>
      <c r="J6619" s="29"/>
      <c r="K6619" s="29"/>
    </row>
    <row r="6620" spans="6:11" x14ac:dyDescent="0.3">
      <c r="F6620" s="29"/>
      <c r="G6620" s="29"/>
      <c r="H6620" s="29"/>
      <c r="I6620" s="29"/>
      <c r="J6620" s="29"/>
      <c r="K6620" s="29"/>
    </row>
    <row r="6621" spans="6:11" x14ac:dyDescent="0.3">
      <c r="F6621" s="29"/>
      <c r="G6621" s="29"/>
      <c r="H6621" s="29"/>
      <c r="I6621" s="29"/>
      <c r="J6621" s="29"/>
      <c r="K6621" s="29"/>
    </row>
    <row r="6622" spans="6:11" x14ac:dyDescent="0.3">
      <c r="F6622" s="29"/>
      <c r="G6622" s="29"/>
      <c r="H6622" s="29"/>
      <c r="I6622" s="29"/>
      <c r="J6622" s="29"/>
      <c r="K6622" s="29"/>
    </row>
    <row r="6623" spans="6:11" x14ac:dyDescent="0.3">
      <c r="F6623" s="29"/>
      <c r="G6623" s="29"/>
      <c r="H6623" s="29"/>
      <c r="I6623" s="29"/>
      <c r="J6623" s="29"/>
      <c r="K6623" s="29"/>
    </row>
    <row r="6624" spans="6:11" x14ac:dyDescent="0.3">
      <c r="F6624" s="29"/>
      <c r="G6624" s="29"/>
      <c r="H6624" s="29"/>
      <c r="I6624" s="29"/>
      <c r="J6624" s="29"/>
      <c r="K6624" s="29"/>
    </row>
    <row r="6625" spans="6:11" x14ac:dyDescent="0.3">
      <c r="F6625" s="29"/>
      <c r="G6625" s="29"/>
      <c r="H6625" s="29"/>
      <c r="I6625" s="29"/>
      <c r="J6625" s="29"/>
      <c r="K6625" s="29"/>
    </row>
    <row r="6626" spans="6:11" x14ac:dyDescent="0.3">
      <c r="F6626" s="29"/>
      <c r="G6626" s="29"/>
      <c r="H6626" s="29"/>
      <c r="I6626" s="29"/>
      <c r="J6626" s="29"/>
      <c r="K6626" s="29"/>
    </row>
    <row r="6627" spans="6:11" x14ac:dyDescent="0.3">
      <c r="F6627" s="29"/>
      <c r="G6627" s="29"/>
      <c r="H6627" s="29"/>
      <c r="I6627" s="29"/>
      <c r="J6627" s="29"/>
      <c r="K6627" s="29"/>
    </row>
    <row r="6628" spans="6:11" x14ac:dyDescent="0.3">
      <c r="F6628" s="29"/>
      <c r="G6628" s="29"/>
      <c r="H6628" s="29"/>
      <c r="I6628" s="29"/>
      <c r="J6628" s="29"/>
      <c r="K6628" s="29"/>
    </row>
    <row r="6629" spans="6:11" x14ac:dyDescent="0.3">
      <c r="F6629" s="29"/>
      <c r="G6629" s="29"/>
      <c r="H6629" s="29"/>
      <c r="I6629" s="29"/>
      <c r="J6629" s="29"/>
      <c r="K6629" s="29"/>
    </row>
    <row r="6630" spans="6:11" x14ac:dyDescent="0.3">
      <c r="F6630" s="29"/>
      <c r="G6630" s="29"/>
      <c r="H6630" s="29"/>
      <c r="I6630" s="29"/>
      <c r="J6630" s="29"/>
      <c r="K6630" s="29"/>
    </row>
    <row r="6631" spans="6:11" x14ac:dyDescent="0.3">
      <c r="F6631" s="29"/>
      <c r="G6631" s="29"/>
      <c r="H6631" s="29"/>
      <c r="I6631" s="29"/>
      <c r="J6631" s="29"/>
      <c r="K6631" s="29"/>
    </row>
    <row r="6632" spans="6:11" x14ac:dyDescent="0.3">
      <c r="F6632" s="29"/>
      <c r="G6632" s="29"/>
      <c r="H6632" s="29"/>
      <c r="I6632" s="29"/>
      <c r="J6632" s="29"/>
      <c r="K6632" s="29"/>
    </row>
    <row r="6633" spans="6:11" x14ac:dyDescent="0.3">
      <c r="F6633" s="29"/>
      <c r="G6633" s="29"/>
      <c r="H6633" s="29"/>
      <c r="I6633" s="29"/>
      <c r="J6633" s="29"/>
      <c r="K6633" s="29"/>
    </row>
    <row r="6634" spans="6:11" x14ac:dyDescent="0.3">
      <c r="F6634" s="29"/>
      <c r="G6634" s="29"/>
      <c r="H6634" s="29"/>
      <c r="I6634" s="29"/>
      <c r="J6634" s="29"/>
      <c r="K6634" s="29"/>
    </row>
    <row r="6635" spans="6:11" x14ac:dyDescent="0.3">
      <c r="F6635" s="29"/>
      <c r="G6635" s="29"/>
      <c r="H6635" s="29"/>
      <c r="I6635" s="29"/>
      <c r="J6635" s="29"/>
      <c r="K6635" s="29"/>
    </row>
    <row r="6636" spans="6:11" x14ac:dyDescent="0.3">
      <c r="F6636" s="29"/>
      <c r="G6636" s="29"/>
      <c r="H6636" s="29"/>
      <c r="I6636" s="29"/>
      <c r="J6636" s="29"/>
      <c r="K6636" s="29"/>
    </row>
    <row r="6637" spans="6:11" x14ac:dyDescent="0.3">
      <c r="F6637" s="29"/>
      <c r="G6637" s="29"/>
      <c r="H6637" s="29"/>
      <c r="I6637" s="29"/>
      <c r="J6637" s="29"/>
      <c r="K6637" s="29"/>
    </row>
    <row r="6638" spans="6:11" x14ac:dyDescent="0.3">
      <c r="F6638" s="29"/>
      <c r="G6638" s="29"/>
      <c r="H6638" s="29"/>
      <c r="I6638" s="29"/>
      <c r="J6638" s="29"/>
      <c r="K6638" s="29"/>
    </row>
    <row r="6639" spans="6:11" x14ac:dyDescent="0.3">
      <c r="F6639" s="29"/>
      <c r="G6639" s="29"/>
      <c r="H6639" s="29"/>
      <c r="I6639" s="29"/>
      <c r="J6639" s="29"/>
      <c r="K6639" s="29"/>
    </row>
    <row r="6640" spans="6:11" x14ac:dyDescent="0.3">
      <c r="F6640" s="29"/>
      <c r="G6640" s="29"/>
      <c r="H6640" s="29"/>
      <c r="I6640" s="29"/>
      <c r="J6640" s="29"/>
      <c r="K6640" s="29"/>
    </row>
    <row r="6641" spans="6:11" x14ac:dyDescent="0.3">
      <c r="F6641" s="29"/>
      <c r="G6641" s="29"/>
      <c r="H6641" s="29"/>
      <c r="I6641" s="29"/>
      <c r="J6641" s="29"/>
      <c r="K6641" s="29"/>
    </row>
    <row r="6642" spans="6:11" x14ac:dyDescent="0.3">
      <c r="F6642" s="29"/>
      <c r="G6642" s="29"/>
      <c r="H6642" s="29"/>
      <c r="I6642" s="29"/>
      <c r="J6642" s="29"/>
      <c r="K6642" s="29"/>
    </row>
    <row r="6643" spans="6:11" x14ac:dyDescent="0.3">
      <c r="F6643" s="29"/>
      <c r="G6643" s="29"/>
      <c r="H6643" s="29"/>
      <c r="I6643" s="29"/>
      <c r="J6643" s="29"/>
      <c r="K6643" s="29"/>
    </row>
    <row r="6644" spans="6:11" x14ac:dyDescent="0.3">
      <c r="F6644" s="29"/>
      <c r="G6644" s="29"/>
      <c r="H6644" s="29"/>
      <c r="I6644" s="29"/>
      <c r="J6644" s="29"/>
      <c r="K6644" s="29"/>
    </row>
    <row r="6645" spans="6:11" x14ac:dyDescent="0.3">
      <c r="F6645" s="29"/>
      <c r="G6645" s="29"/>
      <c r="H6645" s="29"/>
      <c r="I6645" s="29"/>
      <c r="J6645" s="29"/>
      <c r="K6645" s="29"/>
    </row>
    <row r="6646" spans="6:11" x14ac:dyDescent="0.3">
      <c r="F6646" s="29"/>
      <c r="G6646" s="29"/>
      <c r="H6646" s="29"/>
      <c r="I6646" s="29"/>
      <c r="J6646" s="29"/>
      <c r="K6646" s="29"/>
    </row>
    <row r="6647" spans="6:11" x14ac:dyDescent="0.3">
      <c r="F6647" s="29"/>
      <c r="G6647" s="29"/>
      <c r="H6647" s="29"/>
      <c r="I6647" s="29"/>
      <c r="J6647" s="29"/>
      <c r="K6647" s="29"/>
    </row>
    <row r="6648" spans="6:11" x14ac:dyDescent="0.3">
      <c r="F6648" s="29"/>
      <c r="G6648" s="29"/>
      <c r="H6648" s="29"/>
      <c r="I6648" s="29"/>
      <c r="J6648" s="29"/>
      <c r="K6648" s="29"/>
    </row>
    <row r="6649" spans="6:11" x14ac:dyDescent="0.3">
      <c r="F6649" s="29"/>
      <c r="G6649" s="29"/>
      <c r="H6649" s="29"/>
      <c r="I6649" s="29"/>
      <c r="J6649" s="29"/>
      <c r="K6649" s="29"/>
    </row>
    <row r="6650" spans="6:11" x14ac:dyDescent="0.3">
      <c r="F6650" s="29"/>
      <c r="G6650" s="29"/>
      <c r="H6650" s="29"/>
      <c r="I6650" s="29"/>
      <c r="J6650" s="29"/>
      <c r="K6650" s="29"/>
    </row>
    <row r="6651" spans="6:11" x14ac:dyDescent="0.3">
      <c r="F6651" s="29"/>
      <c r="G6651" s="29"/>
      <c r="H6651" s="29"/>
      <c r="I6651" s="29"/>
      <c r="J6651" s="29"/>
      <c r="K6651" s="29"/>
    </row>
    <row r="6652" spans="6:11" x14ac:dyDescent="0.3">
      <c r="F6652" s="29"/>
      <c r="G6652" s="29"/>
      <c r="H6652" s="29"/>
      <c r="I6652" s="29"/>
      <c r="J6652" s="29"/>
      <c r="K6652" s="29"/>
    </row>
    <row r="6653" spans="6:11" x14ac:dyDescent="0.3">
      <c r="F6653" s="29"/>
      <c r="G6653" s="29"/>
      <c r="H6653" s="29"/>
      <c r="I6653" s="29"/>
      <c r="J6653" s="29"/>
      <c r="K6653" s="29"/>
    </row>
    <row r="6654" spans="6:11" x14ac:dyDescent="0.3">
      <c r="F6654" s="29"/>
      <c r="G6654" s="29"/>
      <c r="H6654" s="29"/>
      <c r="I6654" s="29"/>
      <c r="J6654" s="29"/>
      <c r="K6654" s="29"/>
    </row>
    <row r="6655" spans="6:11" x14ac:dyDescent="0.3">
      <c r="F6655" s="29"/>
      <c r="G6655" s="29"/>
      <c r="H6655" s="29"/>
      <c r="I6655" s="29"/>
      <c r="J6655" s="29"/>
      <c r="K6655" s="29"/>
    </row>
    <row r="6656" spans="6:11" x14ac:dyDescent="0.3">
      <c r="F6656" s="29"/>
      <c r="G6656" s="29"/>
      <c r="H6656" s="29"/>
      <c r="I6656" s="29"/>
      <c r="J6656" s="29"/>
      <c r="K6656" s="29"/>
    </row>
    <row r="6657" spans="6:11" x14ac:dyDescent="0.3">
      <c r="F6657" s="29"/>
      <c r="G6657" s="29"/>
      <c r="H6657" s="29"/>
      <c r="I6657" s="29"/>
      <c r="J6657" s="29"/>
      <c r="K6657" s="29"/>
    </row>
    <row r="6658" spans="6:11" x14ac:dyDescent="0.3">
      <c r="F6658" s="29"/>
      <c r="G6658" s="29"/>
      <c r="H6658" s="29"/>
      <c r="I6658" s="29"/>
      <c r="J6658" s="29"/>
      <c r="K6658" s="29"/>
    </row>
    <row r="6659" spans="6:11" x14ac:dyDescent="0.3">
      <c r="F6659" s="29"/>
      <c r="G6659" s="29"/>
      <c r="H6659" s="29"/>
      <c r="I6659" s="29"/>
      <c r="J6659" s="29"/>
      <c r="K6659" s="29"/>
    </row>
    <row r="6660" spans="6:11" x14ac:dyDescent="0.3">
      <c r="F6660" s="29"/>
      <c r="G6660" s="29"/>
      <c r="H6660" s="29"/>
      <c r="I6660" s="29"/>
      <c r="J6660" s="29"/>
      <c r="K6660" s="29"/>
    </row>
    <row r="6661" spans="6:11" x14ac:dyDescent="0.3">
      <c r="F6661" s="29"/>
      <c r="G6661" s="29"/>
      <c r="H6661" s="29"/>
      <c r="I6661" s="29"/>
      <c r="J6661" s="29"/>
      <c r="K6661" s="29"/>
    </row>
    <row r="6662" spans="6:11" x14ac:dyDescent="0.3">
      <c r="F6662" s="29"/>
      <c r="G6662" s="29"/>
      <c r="H6662" s="29"/>
      <c r="I6662" s="29"/>
      <c r="J6662" s="29"/>
      <c r="K6662" s="29"/>
    </row>
    <row r="6663" spans="6:11" x14ac:dyDescent="0.3">
      <c r="F6663" s="29"/>
      <c r="G6663" s="29"/>
      <c r="H6663" s="29"/>
      <c r="I6663" s="29"/>
      <c r="J6663" s="29"/>
      <c r="K6663" s="29"/>
    </row>
    <row r="6664" spans="6:11" x14ac:dyDescent="0.3">
      <c r="F6664" s="29"/>
      <c r="G6664" s="29"/>
      <c r="H6664" s="29"/>
      <c r="I6664" s="29"/>
      <c r="J6664" s="29"/>
      <c r="K6664" s="29"/>
    </row>
    <row r="6665" spans="6:11" x14ac:dyDescent="0.3">
      <c r="F6665" s="29"/>
      <c r="G6665" s="29"/>
      <c r="H6665" s="29"/>
      <c r="I6665" s="29"/>
      <c r="J6665" s="29"/>
      <c r="K6665" s="29"/>
    </row>
    <row r="6666" spans="6:11" x14ac:dyDescent="0.3">
      <c r="F6666" s="29"/>
      <c r="G6666" s="29"/>
      <c r="H6666" s="29"/>
      <c r="I6666" s="29"/>
      <c r="J6666" s="29"/>
      <c r="K6666" s="29"/>
    </row>
    <row r="6667" spans="6:11" x14ac:dyDescent="0.3">
      <c r="F6667" s="29"/>
      <c r="G6667" s="29"/>
      <c r="H6667" s="29"/>
      <c r="I6667" s="29"/>
      <c r="J6667" s="29"/>
      <c r="K6667" s="29"/>
    </row>
    <row r="6668" spans="6:11" x14ac:dyDescent="0.3">
      <c r="F6668" s="29"/>
      <c r="G6668" s="29"/>
      <c r="H6668" s="29"/>
      <c r="I6668" s="29"/>
      <c r="J6668" s="29"/>
      <c r="K6668" s="29"/>
    </row>
    <row r="6669" spans="6:11" x14ac:dyDescent="0.3">
      <c r="F6669" s="29"/>
      <c r="G6669" s="29"/>
      <c r="H6669" s="29"/>
      <c r="I6669" s="29"/>
      <c r="J6669" s="29"/>
      <c r="K6669" s="29"/>
    </row>
    <row r="6670" spans="6:11" x14ac:dyDescent="0.3">
      <c r="F6670" s="29"/>
      <c r="G6670" s="29"/>
      <c r="H6670" s="29"/>
      <c r="I6670" s="29"/>
      <c r="J6670" s="29"/>
      <c r="K6670" s="29"/>
    </row>
    <row r="6671" spans="6:11" x14ac:dyDescent="0.3">
      <c r="F6671" s="29"/>
      <c r="G6671" s="29"/>
      <c r="H6671" s="29"/>
      <c r="I6671" s="29"/>
      <c r="J6671" s="29"/>
      <c r="K6671" s="29"/>
    </row>
    <row r="6672" spans="6:11" x14ac:dyDescent="0.3">
      <c r="F6672" s="29"/>
      <c r="G6672" s="29"/>
      <c r="H6672" s="29"/>
      <c r="I6672" s="29"/>
      <c r="J6672" s="29"/>
      <c r="K6672" s="29"/>
    </row>
    <row r="6673" spans="6:11" x14ac:dyDescent="0.3">
      <c r="F6673" s="29"/>
      <c r="G6673" s="29"/>
      <c r="H6673" s="29"/>
      <c r="I6673" s="29"/>
      <c r="J6673" s="29"/>
      <c r="K6673" s="29"/>
    </row>
    <row r="6674" spans="6:11" x14ac:dyDescent="0.3">
      <c r="F6674" s="29"/>
      <c r="G6674" s="29"/>
      <c r="H6674" s="29"/>
      <c r="I6674" s="29"/>
      <c r="J6674" s="29"/>
      <c r="K6674" s="29"/>
    </row>
    <row r="6675" spans="6:11" x14ac:dyDescent="0.3">
      <c r="F6675" s="29"/>
      <c r="G6675" s="29"/>
      <c r="H6675" s="29"/>
      <c r="I6675" s="29"/>
      <c r="J6675" s="29"/>
      <c r="K6675" s="29"/>
    </row>
    <row r="6676" spans="6:11" x14ac:dyDescent="0.3">
      <c r="F6676" s="29"/>
      <c r="G6676" s="29"/>
      <c r="H6676" s="29"/>
      <c r="I6676" s="29"/>
      <c r="J6676" s="29"/>
      <c r="K6676" s="29"/>
    </row>
    <row r="6677" spans="6:11" x14ac:dyDescent="0.3">
      <c r="F6677" s="29"/>
      <c r="G6677" s="29"/>
      <c r="H6677" s="29"/>
      <c r="I6677" s="29"/>
      <c r="J6677" s="29"/>
      <c r="K6677" s="29"/>
    </row>
    <row r="6678" spans="6:11" x14ac:dyDescent="0.3">
      <c r="F6678" s="29"/>
      <c r="G6678" s="29"/>
      <c r="H6678" s="29"/>
      <c r="I6678" s="29"/>
      <c r="J6678" s="29"/>
      <c r="K6678" s="29"/>
    </row>
    <row r="6679" spans="6:11" x14ac:dyDescent="0.3">
      <c r="F6679" s="29"/>
      <c r="G6679" s="29"/>
      <c r="H6679" s="29"/>
      <c r="I6679" s="29"/>
      <c r="J6679" s="29"/>
      <c r="K6679" s="29"/>
    </row>
    <row r="6680" spans="6:11" x14ac:dyDescent="0.3">
      <c r="F6680" s="29"/>
      <c r="G6680" s="29"/>
      <c r="H6680" s="29"/>
      <c r="I6680" s="29"/>
      <c r="J6680" s="29"/>
      <c r="K6680" s="29"/>
    </row>
    <row r="6681" spans="6:11" x14ac:dyDescent="0.3">
      <c r="F6681" s="29"/>
      <c r="G6681" s="29"/>
      <c r="H6681" s="29"/>
      <c r="I6681" s="29"/>
      <c r="J6681" s="29"/>
      <c r="K6681" s="29"/>
    </row>
    <row r="6682" spans="6:11" x14ac:dyDescent="0.3">
      <c r="F6682" s="29"/>
      <c r="G6682" s="29"/>
      <c r="H6682" s="29"/>
      <c r="I6682" s="29"/>
      <c r="J6682" s="29"/>
      <c r="K6682" s="29"/>
    </row>
    <row r="6683" spans="6:11" x14ac:dyDescent="0.3">
      <c r="F6683" s="29"/>
      <c r="G6683" s="29"/>
      <c r="H6683" s="29"/>
      <c r="I6683" s="29"/>
      <c r="J6683" s="29"/>
      <c r="K6683" s="29"/>
    </row>
    <row r="6684" spans="6:11" x14ac:dyDescent="0.3">
      <c r="F6684" s="29"/>
      <c r="G6684" s="29"/>
      <c r="H6684" s="29"/>
      <c r="I6684" s="29"/>
      <c r="J6684" s="29"/>
      <c r="K6684" s="29"/>
    </row>
    <row r="6685" spans="6:11" x14ac:dyDescent="0.3">
      <c r="F6685" s="29"/>
      <c r="G6685" s="29"/>
      <c r="H6685" s="29"/>
      <c r="I6685" s="29"/>
      <c r="J6685" s="29"/>
      <c r="K6685" s="29"/>
    </row>
    <row r="6686" spans="6:11" x14ac:dyDescent="0.3">
      <c r="F6686" s="29"/>
      <c r="G6686" s="29"/>
      <c r="H6686" s="29"/>
      <c r="I6686" s="29"/>
      <c r="J6686" s="29"/>
      <c r="K6686" s="29"/>
    </row>
    <row r="6687" spans="6:11" x14ac:dyDescent="0.3">
      <c r="F6687" s="29"/>
      <c r="G6687" s="29"/>
      <c r="H6687" s="29"/>
      <c r="I6687" s="29"/>
      <c r="J6687" s="29"/>
      <c r="K6687" s="29"/>
    </row>
    <row r="6688" spans="6:11" x14ac:dyDescent="0.3">
      <c r="F6688" s="29"/>
      <c r="G6688" s="29"/>
      <c r="H6688" s="29"/>
      <c r="I6688" s="29"/>
      <c r="J6688" s="29"/>
      <c r="K6688" s="29"/>
    </row>
    <row r="6689" spans="6:11" x14ac:dyDescent="0.3">
      <c r="F6689" s="29"/>
      <c r="G6689" s="29"/>
      <c r="H6689" s="29"/>
      <c r="I6689" s="29"/>
      <c r="J6689" s="29"/>
      <c r="K6689" s="29"/>
    </row>
    <row r="6690" spans="6:11" x14ac:dyDescent="0.3">
      <c r="F6690" s="29"/>
      <c r="G6690" s="29"/>
      <c r="H6690" s="29"/>
      <c r="I6690" s="29"/>
      <c r="J6690" s="29"/>
      <c r="K6690" s="29"/>
    </row>
    <row r="6691" spans="6:11" x14ac:dyDescent="0.3">
      <c r="F6691" s="29"/>
      <c r="G6691" s="29"/>
      <c r="H6691" s="29"/>
      <c r="I6691" s="29"/>
      <c r="J6691" s="29"/>
      <c r="K6691" s="29"/>
    </row>
    <row r="6692" spans="6:11" x14ac:dyDescent="0.3">
      <c r="F6692" s="29"/>
      <c r="G6692" s="29"/>
      <c r="H6692" s="29"/>
      <c r="I6692" s="29"/>
      <c r="J6692" s="29"/>
      <c r="K6692" s="29"/>
    </row>
    <row r="6693" spans="6:11" x14ac:dyDescent="0.3">
      <c r="F6693" s="29"/>
      <c r="G6693" s="29"/>
      <c r="H6693" s="29"/>
      <c r="I6693" s="29"/>
      <c r="J6693" s="29"/>
      <c r="K6693" s="29"/>
    </row>
    <row r="6694" spans="6:11" x14ac:dyDescent="0.3">
      <c r="F6694" s="29"/>
      <c r="G6694" s="29"/>
      <c r="H6694" s="29"/>
      <c r="I6694" s="29"/>
      <c r="J6694" s="29"/>
      <c r="K6694" s="29"/>
    </row>
    <row r="6695" spans="6:11" x14ac:dyDescent="0.3">
      <c r="F6695" s="29"/>
      <c r="G6695" s="29"/>
      <c r="H6695" s="29"/>
      <c r="I6695" s="29"/>
      <c r="J6695" s="29"/>
      <c r="K6695" s="29"/>
    </row>
    <row r="6696" spans="6:11" x14ac:dyDescent="0.3">
      <c r="F6696" s="29"/>
      <c r="G6696" s="29"/>
      <c r="H6696" s="29"/>
      <c r="I6696" s="29"/>
      <c r="J6696" s="29"/>
      <c r="K6696" s="29"/>
    </row>
    <row r="6697" spans="6:11" x14ac:dyDescent="0.3">
      <c r="F6697" s="29"/>
      <c r="G6697" s="29"/>
      <c r="H6697" s="29"/>
      <c r="I6697" s="29"/>
      <c r="J6697" s="29"/>
      <c r="K6697" s="29"/>
    </row>
    <row r="6698" spans="6:11" x14ac:dyDescent="0.3">
      <c r="F6698" s="29"/>
      <c r="G6698" s="29"/>
      <c r="H6698" s="29"/>
      <c r="I6698" s="29"/>
      <c r="J6698" s="29"/>
      <c r="K6698" s="29"/>
    </row>
    <row r="6699" spans="6:11" x14ac:dyDescent="0.3">
      <c r="F6699" s="29"/>
      <c r="G6699" s="29"/>
      <c r="H6699" s="29"/>
      <c r="I6699" s="29"/>
      <c r="J6699" s="29"/>
      <c r="K6699" s="29"/>
    </row>
    <row r="6700" spans="6:11" x14ac:dyDescent="0.3">
      <c r="F6700" s="29"/>
      <c r="G6700" s="29"/>
      <c r="H6700" s="29"/>
      <c r="I6700" s="29"/>
      <c r="J6700" s="29"/>
      <c r="K6700" s="29"/>
    </row>
    <row r="6701" spans="6:11" x14ac:dyDescent="0.3">
      <c r="F6701" s="29"/>
      <c r="G6701" s="29"/>
      <c r="H6701" s="29"/>
      <c r="I6701" s="29"/>
      <c r="J6701" s="29"/>
      <c r="K6701" s="29"/>
    </row>
    <row r="6702" spans="6:11" x14ac:dyDescent="0.3">
      <c r="F6702" s="29"/>
      <c r="G6702" s="29"/>
      <c r="H6702" s="29"/>
      <c r="I6702" s="29"/>
      <c r="J6702" s="29"/>
      <c r="K6702" s="29"/>
    </row>
    <row r="6703" spans="6:11" x14ac:dyDescent="0.3">
      <c r="F6703" s="29"/>
      <c r="G6703" s="29"/>
      <c r="H6703" s="29"/>
      <c r="I6703" s="29"/>
      <c r="J6703" s="29"/>
      <c r="K6703" s="29"/>
    </row>
    <row r="6704" spans="6:11" x14ac:dyDescent="0.3">
      <c r="F6704" s="29"/>
      <c r="G6704" s="29"/>
      <c r="H6704" s="29"/>
      <c r="I6704" s="29"/>
      <c r="J6704" s="29"/>
      <c r="K6704" s="29"/>
    </row>
    <row r="6705" spans="6:11" x14ac:dyDescent="0.3">
      <c r="F6705" s="29"/>
      <c r="G6705" s="29"/>
      <c r="H6705" s="29"/>
      <c r="I6705" s="29"/>
      <c r="J6705" s="29"/>
      <c r="K6705" s="29"/>
    </row>
    <row r="6706" spans="6:11" x14ac:dyDescent="0.3">
      <c r="F6706" s="29"/>
      <c r="G6706" s="29"/>
      <c r="H6706" s="29"/>
      <c r="I6706" s="29"/>
      <c r="J6706" s="29"/>
      <c r="K6706" s="29"/>
    </row>
    <row r="6707" spans="6:11" x14ac:dyDescent="0.3">
      <c r="F6707" s="29"/>
      <c r="G6707" s="29"/>
      <c r="H6707" s="29"/>
      <c r="I6707" s="29"/>
      <c r="J6707" s="29"/>
      <c r="K6707" s="29"/>
    </row>
    <row r="6708" spans="6:11" x14ac:dyDescent="0.3">
      <c r="F6708" s="29"/>
      <c r="G6708" s="29"/>
      <c r="H6708" s="29"/>
      <c r="I6708" s="29"/>
      <c r="J6708" s="29"/>
      <c r="K6708" s="29"/>
    </row>
    <row r="6709" spans="6:11" x14ac:dyDescent="0.3">
      <c r="F6709" s="29"/>
      <c r="G6709" s="29"/>
      <c r="H6709" s="29"/>
      <c r="I6709" s="29"/>
      <c r="J6709" s="29"/>
      <c r="K6709" s="29"/>
    </row>
    <row r="6710" spans="6:11" x14ac:dyDescent="0.3">
      <c r="F6710" s="29"/>
      <c r="G6710" s="29"/>
      <c r="H6710" s="29"/>
      <c r="I6710" s="29"/>
      <c r="J6710" s="29"/>
      <c r="K6710" s="29"/>
    </row>
    <row r="6711" spans="6:11" x14ac:dyDescent="0.3">
      <c r="F6711" s="29"/>
      <c r="G6711" s="29"/>
      <c r="H6711" s="29"/>
      <c r="I6711" s="29"/>
      <c r="J6711" s="29"/>
      <c r="K6711" s="29"/>
    </row>
    <row r="6712" spans="6:11" x14ac:dyDescent="0.3">
      <c r="F6712" s="29"/>
      <c r="G6712" s="29"/>
      <c r="H6712" s="29"/>
      <c r="I6712" s="29"/>
      <c r="J6712" s="29"/>
      <c r="K6712" s="29"/>
    </row>
    <row r="6713" spans="6:11" x14ac:dyDescent="0.3">
      <c r="F6713" s="29"/>
      <c r="G6713" s="29"/>
      <c r="H6713" s="29"/>
      <c r="I6713" s="29"/>
      <c r="J6713" s="29"/>
      <c r="K6713" s="29"/>
    </row>
    <row r="6714" spans="6:11" x14ac:dyDescent="0.3">
      <c r="F6714" s="29"/>
      <c r="G6714" s="29"/>
      <c r="H6714" s="29"/>
      <c r="I6714" s="29"/>
      <c r="J6714" s="29"/>
      <c r="K6714" s="29"/>
    </row>
    <row r="6715" spans="6:11" x14ac:dyDescent="0.3">
      <c r="F6715" s="29"/>
      <c r="G6715" s="29"/>
      <c r="H6715" s="29"/>
      <c r="I6715" s="29"/>
      <c r="J6715" s="29"/>
      <c r="K6715" s="29"/>
    </row>
    <row r="6716" spans="6:11" x14ac:dyDescent="0.3">
      <c r="F6716" s="29"/>
      <c r="G6716" s="29"/>
      <c r="H6716" s="29"/>
      <c r="I6716" s="29"/>
      <c r="J6716" s="29"/>
      <c r="K6716" s="29"/>
    </row>
    <row r="6717" spans="6:11" x14ac:dyDescent="0.3">
      <c r="F6717" s="29"/>
      <c r="G6717" s="29"/>
      <c r="H6717" s="29"/>
      <c r="I6717" s="29"/>
      <c r="J6717" s="29"/>
      <c r="K6717" s="29"/>
    </row>
    <row r="6718" spans="6:11" x14ac:dyDescent="0.3">
      <c r="F6718" s="29"/>
      <c r="G6718" s="29"/>
      <c r="H6718" s="29"/>
      <c r="I6718" s="29"/>
      <c r="J6718" s="29"/>
      <c r="K6718" s="29"/>
    </row>
    <row r="6719" spans="6:11" x14ac:dyDescent="0.3">
      <c r="F6719" s="29"/>
      <c r="G6719" s="29"/>
      <c r="H6719" s="29"/>
      <c r="I6719" s="29"/>
      <c r="J6719" s="29"/>
      <c r="K6719" s="29"/>
    </row>
    <row r="6720" spans="6:11" x14ac:dyDescent="0.3">
      <c r="F6720" s="29"/>
      <c r="G6720" s="29"/>
      <c r="H6720" s="29"/>
      <c r="I6720" s="29"/>
      <c r="J6720" s="29"/>
      <c r="K6720" s="29"/>
    </row>
    <row r="6721" spans="6:11" x14ac:dyDescent="0.3">
      <c r="F6721" s="29"/>
      <c r="G6721" s="29"/>
      <c r="H6721" s="29"/>
      <c r="I6721" s="29"/>
      <c r="J6721" s="29"/>
      <c r="K6721" s="29"/>
    </row>
    <row r="6722" spans="6:11" x14ac:dyDescent="0.3">
      <c r="F6722" s="29"/>
      <c r="G6722" s="29"/>
      <c r="H6722" s="29"/>
      <c r="I6722" s="29"/>
      <c r="J6722" s="29"/>
      <c r="K6722" s="29"/>
    </row>
    <row r="6723" spans="6:11" x14ac:dyDescent="0.3">
      <c r="F6723" s="29"/>
      <c r="G6723" s="29"/>
      <c r="H6723" s="29"/>
      <c r="I6723" s="29"/>
      <c r="J6723" s="29"/>
      <c r="K6723" s="29"/>
    </row>
    <row r="6724" spans="6:11" x14ac:dyDescent="0.3">
      <c r="F6724" s="29"/>
      <c r="G6724" s="29"/>
      <c r="H6724" s="29"/>
      <c r="I6724" s="29"/>
      <c r="J6724" s="29"/>
      <c r="K6724" s="29"/>
    </row>
    <row r="6725" spans="6:11" x14ac:dyDescent="0.3">
      <c r="F6725" s="29"/>
      <c r="G6725" s="29"/>
      <c r="H6725" s="29"/>
      <c r="I6725" s="29"/>
      <c r="J6725" s="29"/>
      <c r="K6725" s="29"/>
    </row>
    <row r="6726" spans="6:11" x14ac:dyDescent="0.3">
      <c r="F6726" s="29"/>
      <c r="G6726" s="29"/>
      <c r="H6726" s="29"/>
      <c r="I6726" s="29"/>
      <c r="J6726" s="29"/>
      <c r="K6726" s="29"/>
    </row>
    <row r="6727" spans="6:11" x14ac:dyDescent="0.3">
      <c r="F6727" s="29"/>
      <c r="G6727" s="29"/>
      <c r="H6727" s="29"/>
      <c r="I6727" s="29"/>
      <c r="J6727" s="29"/>
      <c r="K6727" s="29"/>
    </row>
    <row r="6728" spans="6:11" x14ac:dyDescent="0.3">
      <c r="F6728" s="29"/>
      <c r="G6728" s="29"/>
      <c r="H6728" s="29"/>
      <c r="I6728" s="29"/>
      <c r="J6728" s="29"/>
      <c r="K6728" s="29"/>
    </row>
    <row r="6729" spans="6:11" x14ac:dyDescent="0.3">
      <c r="F6729" s="29"/>
      <c r="G6729" s="29"/>
      <c r="H6729" s="29"/>
      <c r="I6729" s="29"/>
      <c r="J6729" s="29"/>
      <c r="K6729" s="29"/>
    </row>
    <row r="6730" spans="6:11" x14ac:dyDescent="0.3">
      <c r="F6730" s="29"/>
      <c r="G6730" s="29"/>
      <c r="H6730" s="29"/>
      <c r="I6730" s="29"/>
      <c r="J6730" s="29"/>
      <c r="K6730" s="29"/>
    </row>
    <row r="6731" spans="6:11" x14ac:dyDescent="0.3">
      <c r="F6731" s="29"/>
      <c r="G6731" s="29"/>
      <c r="H6731" s="29"/>
      <c r="I6731" s="29"/>
      <c r="J6731" s="29"/>
      <c r="K6731" s="29"/>
    </row>
    <row r="6732" spans="6:11" x14ac:dyDescent="0.3">
      <c r="F6732" s="29"/>
      <c r="G6732" s="29"/>
      <c r="H6732" s="29"/>
      <c r="I6732" s="29"/>
      <c r="J6732" s="29"/>
      <c r="K6732" s="29"/>
    </row>
    <row r="6733" spans="6:11" x14ac:dyDescent="0.3">
      <c r="F6733" s="29"/>
      <c r="G6733" s="29"/>
      <c r="H6733" s="29"/>
      <c r="I6733" s="29"/>
      <c r="J6733" s="29"/>
      <c r="K6733" s="29"/>
    </row>
    <row r="6734" spans="6:11" x14ac:dyDescent="0.3">
      <c r="F6734" s="29"/>
      <c r="G6734" s="29"/>
      <c r="H6734" s="29"/>
      <c r="I6734" s="29"/>
      <c r="J6734" s="29"/>
      <c r="K6734" s="29"/>
    </row>
    <row r="6735" spans="6:11" x14ac:dyDescent="0.3">
      <c r="F6735" s="29"/>
      <c r="G6735" s="29"/>
      <c r="H6735" s="29"/>
      <c r="I6735" s="29"/>
      <c r="J6735" s="29"/>
      <c r="K6735" s="29"/>
    </row>
    <row r="6736" spans="6:11" x14ac:dyDescent="0.3">
      <c r="F6736" s="29"/>
      <c r="G6736" s="29"/>
      <c r="H6736" s="29"/>
      <c r="I6736" s="29"/>
      <c r="J6736" s="29"/>
      <c r="K6736" s="29"/>
    </row>
    <row r="6737" spans="6:11" x14ac:dyDescent="0.3">
      <c r="F6737" s="29"/>
      <c r="G6737" s="29"/>
      <c r="H6737" s="29"/>
      <c r="I6737" s="29"/>
      <c r="J6737" s="29"/>
      <c r="K6737" s="29"/>
    </row>
    <row r="6738" spans="6:11" x14ac:dyDescent="0.3">
      <c r="F6738" s="29"/>
      <c r="G6738" s="29"/>
      <c r="H6738" s="29"/>
      <c r="I6738" s="29"/>
      <c r="J6738" s="29"/>
      <c r="K6738" s="29"/>
    </row>
    <row r="6739" spans="6:11" x14ac:dyDescent="0.3">
      <c r="F6739" s="29"/>
      <c r="G6739" s="29"/>
      <c r="H6739" s="29"/>
      <c r="I6739" s="29"/>
      <c r="J6739" s="29"/>
      <c r="K6739" s="29"/>
    </row>
    <row r="6740" spans="6:11" x14ac:dyDescent="0.3">
      <c r="F6740" s="29"/>
      <c r="G6740" s="29"/>
      <c r="H6740" s="29"/>
      <c r="I6740" s="29"/>
      <c r="J6740" s="29"/>
      <c r="K6740" s="29"/>
    </row>
    <row r="6741" spans="6:11" x14ac:dyDescent="0.3">
      <c r="F6741" s="29"/>
      <c r="G6741" s="29"/>
      <c r="H6741" s="29"/>
      <c r="I6741" s="29"/>
      <c r="J6741" s="29"/>
      <c r="K6741" s="29"/>
    </row>
    <row r="6742" spans="6:11" x14ac:dyDescent="0.3">
      <c r="F6742" s="29"/>
      <c r="G6742" s="29"/>
      <c r="H6742" s="29"/>
      <c r="I6742" s="29"/>
      <c r="J6742" s="29"/>
      <c r="K6742" s="29"/>
    </row>
    <row r="6743" spans="6:11" x14ac:dyDescent="0.3">
      <c r="F6743" s="29"/>
      <c r="G6743" s="29"/>
      <c r="H6743" s="29"/>
      <c r="I6743" s="29"/>
      <c r="J6743" s="29"/>
      <c r="K6743" s="29"/>
    </row>
    <row r="6744" spans="6:11" x14ac:dyDescent="0.3">
      <c r="F6744" s="29"/>
      <c r="G6744" s="29"/>
      <c r="H6744" s="29"/>
      <c r="I6744" s="29"/>
      <c r="J6744" s="29"/>
      <c r="K6744" s="29"/>
    </row>
    <row r="6745" spans="6:11" x14ac:dyDescent="0.3">
      <c r="F6745" s="29"/>
      <c r="G6745" s="29"/>
      <c r="H6745" s="29"/>
      <c r="I6745" s="29"/>
      <c r="J6745" s="29"/>
      <c r="K6745" s="29"/>
    </row>
    <row r="6746" spans="6:11" x14ac:dyDescent="0.3">
      <c r="F6746" s="29"/>
      <c r="G6746" s="29"/>
      <c r="H6746" s="29"/>
      <c r="I6746" s="29"/>
      <c r="J6746" s="29"/>
      <c r="K6746" s="29"/>
    </row>
    <row r="6747" spans="6:11" x14ac:dyDescent="0.3">
      <c r="F6747" s="29"/>
      <c r="G6747" s="29"/>
      <c r="H6747" s="29"/>
      <c r="I6747" s="29"/>
      <c r="J6747" s="29"/>
      <c r="K6747" s="29"/>
    </row>
    <row r="6748" spans="6:11" x14ac:dyDescent="0.3">
      <c r="F6748" s="29"/>
      <c r="G6748" s="29"/>
      <c r="H6748" s="29"/>
      <c r="I6748" s="29"/>
      <c r="J6748" s="29"/>
      <c r="K6748" s="29"/>
    </row>
    <row r="6749" spans="6:11" x14ac:dyDescent="0.3">
      <c r="F6749" s="29"/>
      <c r="G6749" s="29"/>
      <c r="H6749" s="29"/>
      <c r="I6749" s="29"/>
      <c r="J6749" s="29"/>
      <c r="K6749" s="29"/>
    </row>
    <row r="6750" spans="6:11" x14ac:dyDescent="0.3">
      <c r="F6750" s="29"/>
      <c r="G6750" s="29"/>
      <c r="H6750" s="29"/>
      <c r="I6750" s="29"/>
      <c r="J6750" s="29"/>
      <c r="K6750" s="29"/>
    </row>
    <row r="6751" spans="6:11" x14ac:dyDescent="0.3">
      <c r="F6751" s="29"/>
      <c r="G6751" s="29"/>
      <c r="H6751" s="29"/>
      <c r="I6751" s="29"/>
      <c r="J6751" s="29"/>
      <c r="K6751" s="29"/>
    </row>
    <row r="6752" spans="6:11" x14ac:dyDescent="0.3">
      <c r="F6752" s="29"/>
      <c r="G6752" s="29"/>
      <c r="H6752" s="29"/>
      <c r="I6752" s="29"/>
      <c r="J6752" s="29"/>
      <c r="K6752" s="29"/>
    </row>
    <row r="6753" spans="6:11" x14ac:dyDescent="0.3">
      <c r="F6753" s="29"/>
      <c r="G6753" s="29"/>
      <c r="H6753" s="29"/>
      <c r="I6753" s="29"/>
      <c r="J6753" s="29"/>
      <c r="K6753" s="29"/>
    </row>
    <row r="6754" spans="6:11" x14ac:dyDescent="0.3">
      <c r="F6754" s="29"/>
      <c r="G6754" s="29"/>
      <c r="H6754" s="29"/>
      <c r="I6754" s="29"/>
      <c r="J6754" s="29"/>
      <c r="K6754" s="29"/>
    </row>
    <row r="6755" spans="6:11" x14ac:dyDescent="0.3">
      <c r="F6755" s="29"/>
      <c r="G6755" s="29"/>
      <c r="H6755" s="29"/>
      <c r="I6755" s="29"/>
      <c r="J6755" s="29"/>
      <c r="K6755" s="29"/>
    </row>
    <row r="6756" spans="6:11" x14ac:dyDescent="0.3">
      <c r="F6756" s="29"/>
      <c r="G6756" s="29"/>
      <c r="H6756" s="29"/>
      <c r="I6756" s="29"/>
      <c r="J6756" s="29"/>
      <c r="K6756" s="29"/>
    </row>
    <row r="6757" spans="6:11" x14ac:dyDescent="0.3">
      <c r="F6757" s="29"/>
      <c r="G6757" s="29"/>
      <c r="H6757" s="29"/>
      <c r="I6757" s="29"/>
      <c r="J6757" s="29"/>
      <c r="K6757" s="29"/>
    </row>
    <row r="6758" spans="6:11" x14ac:dyDescent="0.3">
      <c r="F6758" s="29"/>
      <c r="G6758" s="29"/>
      <c r="H6758" s="29"/>
      <c r="I6758" s="29"/>
      <c r="J6758" s="29"/>
      <c r="K6758" s="29"/>
    </row>
    <row r="6759" spans="6:11" x14ac:dyDescent="0.3">
      <c r="F6759" s="29"/>
      <c r="G6759" s="29"/>
      <c r="H6759" s="29"/>
      <c r="I6759" s="29"/>
      <c r="J6759" s="29"/>
      <c r="K6759" s="29"/>
    </row>
    <row r="6760" spans="6:11" x14ac:dyDescent="0.3">
      <c r="F6760" s="29"/>
      <c r="G6760" s="29"/>
      <c r="H6760" s="29"/>
      <c r="I6760" s="29"/>
      <c r="J6760" s="29"/>
      <c r="K6760" s="29"/>
    </row>
    <row r="6761" spans="6:11" x14ac:dyDescent="0.3">
      <c r="F6761" s="29"/>
      <c r="G6761" s="29"/>
      <c r="H6761" s="29"/>
      <c r="I6761" s="29"/>
      <c r="J6761" s="29"/>
      <c r="K6761" s="29"/>
    </row>
    <row r="6762" spans="6:11" x14ac:dyDescent="0.3">
      <c r="F6762" s="29"/>
      <c r="G6762" s="29"/>
      <c r="H6762" s="29"/>
      <c r="I6762" s="29"/>
      <c r="J6762" s="29"/>
      <c r="K6762" s="29"/>
    </row>
    <row r="6763" spans="6:11" x14ac:dyDescent="0.3">
      <c r="F6763" s="29"/>
      <c r="G6763" s="29"/>
      <c r="H6763" s="29"/>
      <c r="I6763" s="29"/>
      <c r="J6763" s="29"/>
      <c r="K6763" s="29"/>
    </row>
    <row r="6764" spans="6:11" x14ac:dyDescent="0.3">
      <c r="F6764" s="29"/>
      <c r="G6764" s="29"/>
      <c r="H6764" s="29"/>
      <c r="I6764" s="29"/>
      <c r="J6764" s="29"/>
      <c r="K6764" s="29"/>
    </row>
    <row r="6765" spans="6:11" x14ac:dyDescent="0.3">
      <c r="F6765" s="29"/>
      <c r="G6765" s="29"/>
      <c r="H6765" s="29"/>
      <c r="I6765" s="29"/>
      <c r="J6765" s="29"/>
      <c r="K6765" s="29"/>
    </row>
    <row r="6766" spans="6:11" x14ac:dyDescent="0.3">
      <c r="F6766" s="29"/>
      <c r="G6766" s="29"/>
      <c r="H6766" s="29"/>
      <c r="I6766" s="29"/>
      <c r="J6766" s="29"/>
      <c r="K6766" s="29"/>
    </row>
    <row r="6767" spans="6:11" x14ac:dyDescent="0.3">
      <c r="F6767" s="29"/>
      <c r="G6767" s="29"/>
      <c r="H6767" s="29"/>
      <c r="I6767" s="29"/>
      <c r="J6767" s="29"/>
      <c r="K6767" s="29"/>
    </row>
    <row r="6768" spans="6:11" x14ac:dyDescent="0.3">
      <c r="F6768" s="29"/>
      <c r="G6768" s="29"/>
      <c r="H6768" s="29"/>
      <c r="I6768" s="29"/>
      <c r="J6768" s="29"/>
      <c r="K6768" s="29"/>
    </row>
    <row r="6769" spans="6:11" x14ac:dyDescent="0.3">
      <c r="F6769" s="29"/>
      <c r="G6769" s="29"/>
      <c r="H6769" s="29"/>
      <c r="I6769" s="29"/>
      <c r="J6769" s="29"/>
      <c r="K6769" s="29"/>
    </row>
    <row r="6770" spans="6:11" x14ac:dyDescent="0.3">
      <c r="F6770" s="29"/>
      <c r="G6770" s="29"/>
      <c r="H6770" s="29"/>
      <c r="I6770" s="29"/>
      <c r="J6770" s="29"/>
      <c r="K6770" s="29"/>
    </row>
    <row r="6771" spans="6:11" x14ac:dyDescent="0.3">
      <c r="F6771" s="29"/>
      <c r="G6771" s="29"/>
      <c r="H6771" s="29"/>
      <c r="I6771" s="29"/>
      <c r="J6771" s="29"/>
      <c r="K6771" s="29"/>
    </row>
    <row r="6772" spans="6:11" x14ac:dyDescent="0.3">
      <c r="F6772" s="29"/>
      <c r="G6772" s="29"/>
      <c r="H6772" s="29"/>
      <c r="I6772" s="29"/>
      <c r="J6772" s="29"/>
      <c r="K6772" s="29"/>
    </row>
    <row r="6773" spans="6:11" x14ac:dyDescent="0.3">
      <c r="F6773" s="29"/>
      <c r="G6773" s="29"/>
      <c r="H6773" s="29"/>
      <c r="I6773" s="29"/>
      <c r="J6773" s="29"/>
      <c r="K6773" s="29"/>
    </row>
    <row r="6774" spans="6:11" x14ac:dyDescent="0.3">
      <c r="F6774" s="29"/>
      <c r="G6774" s="29"/>
      <c r="H6774" s="29"/>
      <c r="I6774" s="29"/>
      <c r="J6774" s="29"/>
      <c r="K6774" s="29"/>
    </row>
    <row r="6775" spans="6:11" x14ac:dyDescent="0.3">
      <c r="F6775" s="29"/>
      <c r="G6775" s="29"/>
      <c r="H6775" s="29"/>
      <c r="I6775" s="29"/>
      <c r="J6775" s="29"/>
      <c r="K6775" s="29"/>
    </row>
    <row r="6776" spans="6:11" x14ac:dyDescent="0.3">
      <c r="F6776" s="29"/>
      <c r="G6776" s="29"/>
      <c r="H6776" s="29"/>
      <c r="I6776" s="29"/>
      <c r="J6776" s="29"/>
      <c r="K6776" s="29"/>
    </row>
    <row r="6777" spans="6:11" x14ac:dyDescent="0.3">
      <c r="F6777" s="29"/>
      <c r="G6777" s="29"/>
      <c r="H6777" s="29"/>
      <c r="I6777" s="29"/>
      <c r="J6777" s="29"/>
      <c r="K6777" s="29"/>
    </row>
    <row r="6778" spans="6:11" x14ac:dyDescent="0.3">
      <c r="F6778" s="29"/>
      <c r="G6778" s="29"/>
      <c r="H6778" s="29"/>
      <c r="I6778" s="29"/>
      <c r="J6778" s="29"/>
      <c r="K6778" s="29"/>
    </row>
    <row r="6779" spans="6:11" x14ac:dyDescent="0.3">
      <c r="F6779" s="29"/>
      <c r="G6779" s="29"/>
      <c r="H6779" s="29"/>
      <c r="I6779" s="29"/>
      <c r="J6779" s="29"/>
      <c r="K6779" s="29"/>
    </row>
    <row r="6780" spans="6:11" x14ac:dyDescent="0.3">
      <c r="F6780" s="29"/>
      <c r="G6780" s="29"/>
      <c r="H6780" s="29"/>
      <c r="I6780" s="29"/>
      <c r="J6780" s="29"/>
      <c r="K6780" s="29"/>
    </row>
    <row r="6781" spans="6:11" x14ac:dyDescent="0.3">
      <c r="F6781" s="29"/>
      <c r="G6781" s="29"/>
      <c r="H6781" s="29"/>
      <c r="I6781" s="29"/>
      <c r="J6781" s="29"/>
      <c r="K6781" s="29"/>
    </row>
    <row r="6782" spans="6:11" x14ac:dyDescent="0.3">
      <c r="F6782" s="29"/>
      <c r="G6782" s="29"/>
      <c r="H6782" s="29"/>
      <c r="I6782" s="29"/>
      <c r="J6782" s="29"/>
      <c r="K6782" s="29"/>
    </row>
    <row r="6783" spans="6:11" x14ac:dyDescent="0.3">
      <c r="F6783" s="29"/>
      <c r="G6783" s="29"/>
      <c r="H6783" s="29"/>
      <c r="I6783" s="29"/>
      <c r="J6783" s="29"/>
      <c r="K6783" s="29"/>
    </row>
    <row r="6784" spans="6:11" x14ac:dyDescent="0.3">
      <c r="F6784" s="29"/>
      <c r="G6784" s="29"/>
      <c r="H6784" s="29"/>
      <c r="I6784" s="29"/>
      <c r="J6784" s="29"/>
      <c r="K6784" s="29"/>
    </row>
    <row r="6785" spans="6:11" x14ac:dyDescent="0.3">
      <c r="F6785" s="29"/>
      <c r="G6785" s="29"/>
      <c r="H6785" s="29"/>
      <c r="I6785" s="29"/>
      <c r="J6785" s="29"/>
      <c r="K6785" s="29"/>
    </row>
    <row r="6786" spans="6:11" x14ac:dyDescent="0.3">
      <c r="F6786" s="29"/>
      <c r="G6786" s="29"/>
      <c r="H6786" s="29"/>
      <c r="I6786" s="29"/>
      <c r="J6786" s="29"/>
      <c r="K6786" s="29"/>
    </row>
    <row r="6787" spans="6:11" x14ac:dyDescent="0.3">
      <c r="F6787" s="29"/>
      <c r="G6787" s="29"/>
      <c r="H6787" s="29"/>
      <c r="I6787" s="29"/>
      <c r="J6787" s="29"/>
      <c r="K6787" s="29"/>
    </row>
    <row r="6788" spans="6:11" x14ac:dyDescent="0.3">
      <c r="F6788" s="29"/>
      <c r="G6788" s="29"/>
      <c r="H6788" s="29"/>
      <c r="I6788" s="29"/>
      <c r="J6788" s="29"/>
      <c r="K6788" s="29"/>
    </row>
    <row r="6789" spans="6:11" x14ac:dyDescent="0.3">
      <c r="F6789" s="29"/>
      <c r="G6789" s="29"/>
      <c r="H6789" s="29"/>
      <c r="I6789" s="29"/>
      <c r="J6789" s="29"/>
      <c r="K6789" s="29"/>
    </row>
    <row r="6790" spans="6:11" x14ac:dyDescent="0.3">
      <c r="F6790" s="29"/>
      <c r="G6790" s="29"/>
      <c r="H6790" s="29"/>
      <c r="I6790" s="29"/>
      <c r="J6790" s="29"/>
      <c r="K6790" s="29"/>
    </row>
    <row r="6791" spans="6:11" x14ac:dyDescent="0.3">
      <c r="F6791" s="29"/>
      <c r="G6791" s="29"/>
      <c r="H6791" s="29"/>
      <c r="I6791" s="29"/>
      <c r="J6791" s="29"/>
      <c r="K6791" s="29"/>
    </row>
    <row r="6792" spans="6:11" x14ac:dyDescent="0.3">
      <c r="F6792" s="29"/>
      <c r="G6792" s="29"/>
      <c r="H6792" s="29"/>
      <c r="I6792" s="29"/>
      <c r="J6792" s="29"/>
      <c r="K6792" s="29"/>
    </row>
    <row r="6793" spans="6:11" x14ac:dyDescent="0.3">
      <c r="F6793" s="29"/>
      <c r="G6793" s="29"/>
      <c r="H6793" s="29"/>
      <c r="I6793" s="29"/>
      <c r="J6793" s="29"/>
      <c r="K6793" s="29"/>
    </row>
    <row r="6794" spans="6:11" x14ac:dyDescent="0.3">
      <c r="F6794" s="29"/>
      <c r="G6794" s="29"/>
      <c r="H6794" s="29"/>
      <c r="I6794" s="29"/>
      <c r="J6794" s="29"/>
      <c r="K6794" s="29"/>
    </row>
    <row r="6795" spans="6:11" x14ac:dyDescent="0.3">
      <c r="F6795" s="29"/>
      <c r="G6795" s="29"/>
      <c r="H6795" s="29"/>
      <c r="I6795" s="29"/>
      <c r="J6795" s="29"/>
      <c r="K6795" s="29"/>
    </row>
    <row r="6796" spans="6:11" x14ac:dyDescent="0.3">
      <c r="F6796" s="29"/>
      <c r="G6796" s="29"/>
      <c r="H6796" s="29"/>
      <c r="I6796" s="29"/>
      <c r="J6796" s="29"/>
      <c r="K6796" s="29"/>
    </row>
    <row r="6797" spans="6:11" x14ac:dyDescent="0.3">
      <c r="F6797" s="29"/>
      <c r="G6797" s="29"/>
      <c r="H6797" s="29"/>
      <c r="I6797" s="29"/>
      <c r="J6797" s="29"/>
      <c r="K6797" s="29"/>
    </row>
    <row r="6798" spans="6:11" x14ac:dyDescent="0.3">
      <c r="F6798" s="29"/>
      <c r="G6798" s="29"/>
      <c r="H6798" s="29"/>
      <c r="I6798" s="29"/>
      <c r="J6798" s="29"/>
      <c r="K6798" s="29"/>
    </row>
    <row r="6799" spans="6:11" x14ac:dyDescent="0.3">
      <c r="F6799" s="29"/>
      <c r="G6799" s="29"/>
      <c r="H6799" s="29"/>
      <c r="I6799" s="29"/>
      <c r="J6799" s="29"/>
      <c r="K6799" s="29"/>
    </row>
    <row r="6800" spans="6:11" x14ac:dyDescent="0.3">
      <c r="F6800" s="29"/>
      <c r="G6800" s="29"/>
      <c r="H6800" s="29"/>
      <c r="I6800" s="29"/>
      <c r="J6800" s="29"/>
      <c r="K6800" s="29"/>
    </row>
    <row r="6801" spans="6:11" x14ac:dyDescent="0.3">
      <c r="F6801" s="29"/>
      <c r="G6801" s="29"/>
      <c r="H6801" s="29"/>
      <c r="I6801" s="29"/>
      <c r="J6801" s="29"/>
      <c r="K6801" s="29"/>
    </row>
    <row r="6802" spans="6:11" x14ac:dyDescent="0.3">
      <c r="F6802" s="29"/>
      <c r="G6802" s="29"/>
      <c r="H6802" s="29"/>
      <c r="I6802" s="29"/>
      <c r="J6802" s="29"/>
      <c r="K6802" s="29"/>
    </row>
    <row r="6803" spans="6:11" x14ac:dyDescent="0.3">
      <c r="F6803" s="29"/>
      <c r="G6803" s="29"/>
      <c r="H6803" s="29"/>
      <c r="I6803" s="29"/>
      <c r="J6803" s="29"/>
      <c r="K6803" s="29"/>
    </row>
    <row r="6804" spans="6:11" x14ac:dyDescent="0.3">
      <c r="F6804" s="29"/>
      <c r="G6804" s="29"/>
      <c r="H6804" s="29"/>
      <c r="I6804" s="29"/>
      <c r="J6804" s="29"/>
      <c r="K6804" s="29"/>
    </row>
    <row r="6805" spans="6:11" x14ac:dyDescent="0.3">
      <c r="F6805" s="29"/>
      <c r="G6805" s="29"/>
      <c r="H6805" s="29"/>
      <c r="I6805" s="29"/>
      <c r="J6805" s="29"/>
      <c r="K6805" s="29"/>
    </row>
    <row r="6806" spans="6:11" x14ac:dyDescent="0.3">
      <c r="F6806" s="29"/>
      <c r="G6806" s="29"/>
      <c r="H6806" s="29"/>
      <c r="I6806" s="29"/>
      <c r="J6806" s="29"/>
      <c r="K6806" s="29"/>
    </row>
    <row r="6807" spans="6:11" x14ac:dyDescent="0.3">
      <c r="F6807" s="29"/>
      <c r="G6807" s="29"/>
      <c r="H6807" s="29"/>
      <c r="I6807" s="29"/>
      <c r="J6807" s="29"/>
      <c r="K6807" s="29"/>
    </row>
    <row r="6808" spans="6:11" x14ac:dyDescent="0.3">
      <c r="F6808" s="29"/>
      <c r="G6808" s="29"/>
      <c r="H6808" s="29"/>
      <c r="I6808" s="29"/>
      <c r="J6808" s="29"/>
      <c r="K6808" s="29"/>
    </row>
    <row r="6809" spans="6:11" x14ac:dyDescent="0.3">
      <c r="F6809" s="29"/>
      <c r="G6809" s="29"/>
      <c r="H6809" s="29"/>
      <c r="I6809" s="29"/>
      <c r="J6809" s="29"/>
      <c r="K6809" s="29"/>
    </row>
    <row r="6810" spans="6:11" x14ac:dyDescent="0.3">
      <c r="F6810" s="29"/>
      <c r="G6810" s="29"/>
      <c r="H6810" s="29"/>
      <c r="I6810" s="29"/>
      <c r="J6810" s="29"/>
      <c r="K6810" s="29"/>
    </row>
    <row r="6811" spans="6:11" x14ac:dyDescent="0.3">
      <c r="F6811" s="29"/>
      <c r="G6811" s="29"/>
      <c r="H6811" s="29"/>
      <c r="I6811" s="29"/>
      <c r="J6811" s="29"/>
      <c r="K6811" s="29"/>
    </row>
    <row r="6812" spans="6:11" x14ac:dyDescent="0.3">
      <c r="F6812" s="29"/>
      <c r="G6812" s="29"/>
      <c r="H6812" s="29"/>
      <c r="I6812" s="29"/>
      <c r="J6812" s="29"/>
      <c r="K6812" s="29"/>
    </row>
    <row r="6813" spans="6:11" x14ac:dyDescent="0.3">
      <c r="F6813" s="29"/>
      <c r="G6813" s="29"/>
      <c r="H6813" s="29"/>
      <c r="I6813" s="29"/>
      <c r="J6813" s="29"/>
      <c r="K6813" s="29"/>
    </row>
    <row r="6814" spans="6:11" x14ac:dyDescent="0.3">
      <c r="F6814" s="29"/>
      <c r="G6814" s="29"/>
      <c r="H6814" s="29"/>
      <c r="I6814" s="29"/>
      <c r="J6814" s="29"/>
      <c r="K6814" s="29"/>
    </row>
    <row r="6815" spans="6:11" x14ac:dyDescent="0.3">
      <c r="F6815" s="29"/>
      <c r="G6815" s="29"/>
      <c r="H6815" s="29"/>
      <c r="I6815" s="29"/>
      <c r="J6815" s="29"/>
      <c r="K6815" s="29"/>
    </row>
    <row r="6816" spans="6:11" x14ac:dyDescent="0.3">
      <c r="F6816" s="29"/>
      <c r="G6816" s="29"/>
      <c r="H6816" s="29"/>
      <c r="I6816" s="29"/>
      <c r="J6816" s="29"/>
      <c r="K6816" s="29"/>
    </row>
    <row r="6817" spans="6:11" x14ac:dyDescent="0.3">
      <c r="F6817" s="29"/>
      <c r="G6817" s="29"/>
      <c r="H6817" s="29"/>
      <c r="I6817" s="29"/>
      <c r="J6817" s="29"/>
      <c r="K6817" s="29"/>
    </row>
    <row r="6818" spans="6:11" x14ac:dyDescent="0.3">
      <c r="F6818" s="29"/>
      <c r="G6818" s="29"/>
      <c r="H6818" s="29"/>
      <c r="I6818" s="29"/>
      <c r="J6818" s="29"/>
      <c r="K6818" s="29"/>
    </row>
    <row r="6819" spans="6:11" x14ac:dyDescent="0.3">
      <c r="F6819" s="29"/>
      <c r="G6819" s="29"/>
      <c r="H6819" s="29"/>
      <c r="I6819" s="29"/>
      <c r="J6819" s="29"/>
      <c r="K6819" s="29"/>
    </row>
    <row r="6820" spans="6:11" x14ac:dyDescent="0.3">
      <c r="F6820" s="29"/>
      <c r="G6820" s="29"/>
      <c r="H6820" s="29"/>
      <c r="I6820" s="29"/>
      <c r="J6820" s="29"/>
      <c r="K6820" s="29"/>
    </row>
    <row r="6821" spans="6:11" x14ac:dyDescent="0.3">
      <c r="F6821" s="29"/>
      <c r="G6821" s="29"/>
      <c r="H6821" s="29"/>
      <c r="I6821" s="29"/>
      <c r="J6821" s="29"/>
      <c r="K6821" s="29"/>
    </row>
    <row r="6822" spans="6:11" x14ac:dyDescent="0.3">
      <c r="F6822" s="29"/>
      <c r="G6822" s="29"/>
      <c r="H6822" s="29"/>
      <c r="I6822" s="29"/>
      <c r="J6822" s="29"/>
      <c r="K6822" s="29"/>
    </row>
    <row r="6823" spans="6:11" x14ac:dyDescent="0.3">
      <c r="F6823" s="29"/>
      <c r="G6823" s="29"/>
      <c r="H6823" s="29"/>
      <c r="I6823" s="29"/>
      <c r="J6823" s="29"/>
      <c r="K6823" s="29"/>
    </row>
    <row r="6824" spans="6:11" x14ac:dyDescent="0.3">
      <c r="F6824" s="29"/>
      <c r="G6824" s="29"/>
      <c r="H6824" s="29"/>
      <c r="I6824" s="29"/>
      <c r="J6824" s="29"/>
      <c r="K6824" s="29"/>
    </row>
    <row r="6825" spans="6:11" x14ac:dyDescent="0.3">
      <c r="F6825" s="29"/>
      <c r="G6825" s="29"/>
      <c r="H6825" s="29"/>
      <c r="I6825" s="29"/>
      <c r="J6825" s="29"/>
      <c r="K6825" s="29"/>
    </row>
    <row r="6826" spans="6:11" x14ac:dyDescent="0.3">
      <c r="F6826" s="29"/>
      <c r="G6826" s="29"/>
      <c r="H6826" s="29"/>
      <c r="I6826" s="29"/>
      <c r="J6826" s="29"/>
      <c r="K6826" s="29"/>
    </row>
    <row r="6827" spans="6:11" x14ac:dyDescent="0.3">
      <c r="F6827" s="29"/>
      <c r="G6827" s="29"/>
      <c r="H6827" s="29"/>
      <c r="I6827" s="29"/>
      <c r="J6827" s="29"/>
      <c r="K6827" s="29"/>
    </row>
    <row r="6828" spans="6:11" x14ac:dyDescent="0.3">
      <c r="F6828" s="29"/>
      <c r="G6828" s="29"/>
      <c r="H6828" s="29"/>
      <c r="I6828" s="29"/>
      <c r="J6828" s="29"/>
      <c r="K6828" s="29"/>
    </row>
    <row r="6829" spans="6:11" x14ac:dyDescent="0.3">
      <c r="F6829" s="29"/>
      <c r="G6829" s="29"/>
      <c r="H6829" s="29"/>
      <c r="I6829" s="29"/>
      <c r="J6829" s="29"/>
      <c r="K6829" s="29"/>
    </row>
    <row r="6830" spans="6:11" x14ac:dyDescent="0.3">
      <c r="F6830" s="29"/>
      <c r="G6830" s="29"/>
      <c r="H6830" s="29"/>
      <c r="I6830" s="29"/>
      <c r="J6830" s="29"/>
      <c r="K6830" s="29"/>
    </row>
    <row r="6831" spans="6:11" x14ac:dyDescent="0.3">
      <c r="F6831" s="29"/>
      <c r="G6831" s="29"/>
      <c r="H6831" s="29"/>
      <c r="I6831" s="29"/>
      <c r="J6831" s="29"/>
      <c r="K6831" s="29"/>
    </row>
    <row r="6832" spans="6:11" x14ac:dyDescent="0.3">
      <c r="F6832" s="29"/>
      <c r="G6832" s="29"/>
      <c r="H6832" s="29"/>
      <c r="I6832" s="29"/>
      <c r="J6832" s="29"/>
      <c r="K6832" s="29"/>
    </row>
    <row r="6833" spans="6:11" x14ac:dyDescent="0.3">
      <c r="F6833" s="29"/>
      <c r="G6833" s="29"/>
      <c r="H6833" s="29"/>
      <c r="I6833" s="29"/>
      <c r="J6833" s="29"/>
      <c r="K6833" s="29"/>
    </row>
    <row r="6834" spans="6:11" x14ac:dyDescent="0.3">
      <c r="F6834" s="29"/>
      <c r="G6834" s="29"/>
      <c r="H6834" s="29"/>
      <c r="I6834" s="29"/>
      <c r="J6834" s="29"/>
      <c r="K6834" s="29"/>
    </row>
    <row r="6835" spans="6:11" x14ac:dyDescent="0.3">
      <c r="F6835" s="29"/>
      <c r="G6835" s="29"/>
      <c r="H6835" s="29"/>
      <c r="I6835" s="29"/>
      <c r="J6835" s="29"/>
      <c r="K6835" s="29"/>
    </row>
    <row r="6836" spans="6:11" x14ac:dyDescent="0.3">
      <c r="F6836" s="29"/>
      <c r="G6836" s="29"/>
      <c r="H6836" s="29"/>
      <c r="I6836" s="29"/>
      <c r="J6836" s="29"/>
      <c r="K6836" s="29"/>
    </row>
    <row r="6837" spans="6:11" x14ac:dyDescent="0.3">
      <c r="F6837" s="29"/>
      <c r="G6837" s="29"/>
      <c r="H6837" s="29"/>
      <c r="I6837" s="29"/>
      <c r="J6837" s="29"/>
      <c r="K6837" s="29"/>
    </row>
    <row r="6838" spans="6:11" x14ac:dyDescent="0.3">
      <c r="F6838" s="29"/>
      <c r="G6838" s="29"/>
      <c r="H6838" s="29"/>
      <c r="I6838" s="29"/>
      <c r="J6838" s="29"/>
      <c r="K6838" s="29"/>
    </row>
    <row r="6839" spans="6:11" x14ac:dyDescent="0.3">
      <c r="F6839" s="29"/>
      <c r="G6839" s="29"/>
      <c r="H6839" s="29"/>
      <c r="I6839" s="29"/>
      <c r="J6839" s="29"/>
      <c r="K6839" s="29"/>
    </row>
    <row r="6840" spans="6:11" x14ac:dyDescent="0.3">
      <c r="F6840" s="29"/>
      <c r="G6840" s="29"/>
      <c r="H6840" s="29"/>
      <c r="I6840" s="29"/>
      <c r="J6840" s="29"/>
      <c r="K6840" s="29"/>
    </row>
    <row r="6841" spans="6:11" x14ac:dyDescent="0.3">
      <c r="F6841" s="29"/>
      <c r="G6841" s="29"/>
      <c r="H6841" s="29"/>
      <c r="I6841" s="29"/>
      <c r="J6841" s="29"/>
      <c r="K6841" s="29"/>
    </row>
    <row r="6842" spans="6:11" x14ac:dyDescent="0.3">
      <c r="F6842" s="29"/>
      <c r="G6842" s="29"/>
      <c r="H6842" s="29"/>
      <c r="I6842" s="29"/>
      <c r="J6842" s="29"/>
      <c r="K6842" s="29"/>
    </row>
    <row r="6843" spans="6:11" x14ac:dyDescent="0.3">
      <c r="F6843" s="29"/>
      <c r="G6843" s="29"/>
      <c r="H6843" s="29"/>
      <c r="I6843" s="29"/>
      <c r="J6843" s="29"/>
      <c r="K6843" s="29"/>
    </row>
    <row r="6844" spans="6:11" x14ac:dyDescent="0.3">
      <c r="F6844" s="29"/>
      <c r="G6844" s="29"/>
      <c r="H6844" s="29"/>
      <c r="I6844" s="29"/>
      <c r="J6844" s="29"/>
      <c r="K6844" s="29"/>
    </row>
    <row r="6845" spans="6:11" x14ac:dyDescent="0.3">
      <c r="F6845" s="29"/>
      <c r="G6845" s="29"/>
      <c r="H6845" s="29"/>
      <c r="I6845" s="29"/>
      <c r="J6845" s="29"/>
      <c r="K6845" s="29"/>
    </row>
    <row r="6846" spans="6:11" x14ac:dyDescent="0.3">
      <c r="F6846" s="29"/>
      <c r="G6846" s="29"/>
      <c r="H6846" s="29"/>
      <c r="I6846" s="29"/>
      <c r="J6846" s="29"/>
      <c r="K6846" s="29"/>
    </row>
    <row r="6847" spans="6:11" x14ac:dyDescent="0.3">
      <c r="F6847" s="29"/>
      <c r="G6847" s="29"/>
      <c r="H6847" s="29"/>
      <c r="I6847" s="29"/>
      <c r="J6847" s="29"/>
      <c r="K6847" s="29"/>
    </row>
    <row r="6848" spans="6:11" x14ac:dyDescent="0.3">
      <c r="F6848" s="29"/>
      <c r="G6848" s="29"/>
      <c r="H6848" s="29"/>
      <c r="I6848" s="29"/>
      <c r="J6848" s="29"/>
      <c r="K6848" s="29"/>
    </row>
    <row r="6849" spans="6:11" x14ac:dyDescent="0.3">
      <c r="F6849" s="29"/>
      <c r="G6849" s="29"/>
      <c r="H6849" s="29"/>
      <c r="I6849" s="29"/>
      <c r="J6849" s="29"/>
      <c r="K6849" s="29"/>
    </row>
    <row r="6850" spans="6:11" x14ac:dyDescent="0.3">
      <c r="F6850" s="29"/>
      <c r="G6850" s="29"/>
      <c r="H6850" s="29"/>
      <c r="I6850" s="29"/>
      <c r="J6850" s="29"/>
      <c r="K6850" s="29"/>
    </row>
    <row r="6851" spans="6:11" x14ac:dyDescent="0.3">
      <c r="F6851" s="29"/>
      <c r="G6851" s="29"/>
      <c r="H6851" s="29"/>
      <c r="I6851" s="29"/>
      <c r="J6851" s="29"/>
      <c r="K6851" s="29"/>
    </row>
    <row r="6852" spans="6:11" x14ac:dyDescent="0.3">
      <c r="F6852" s="29"/>
      <c r="G6852" s="29"/>
      <c r="H6852" s="29"/>
      <c r="I6852" s="29"/>
      <c r="J6852" s="29"/>
      <c r="K6852" s="29"/>
    </row>
    <row r="6853" spans="6:11" x14ac:dyDescent="0.3">
      <c r="F6853" s="29"/>
      <c r="G6853" s="29"/>
      <c r="H6853" s="29"/>
      <c r="I6853" s="29"/>
      <c r="J6853" s="29"/>
      <c r="K6853" s="29"/>
    </row>
    <row r="6854" spans="6:11" x14ac:dyDescent="0.3">
      <c r="F6854" s="29"/>
      <c r="G6854" s="29"/>
      <c r="H6854" s="29"/>
      <c r="I6854" s="29"/>
      <c r="J6854" s="29"/>
      <c r="K6854" s="29"/>
    </row>
    <row r="6855" spans="6:11" x14ac:dyDescent="0.3">
      <c r="F6855" s="29"/>
      <c r="G6855" s="29"/>
      <c r="H6855" s="29"/>
      <c r="I6855" s="29"/>
      <c r="J6855" s="29"/>
      <c r="K6855" s="29"/>
    </row>
    <row r="6856" spans="6:11" x14ac:dyDescent="0.3">
      <c r="F6856" s="29"/>
      <c r="G6856" s="29"/>
      <c r="H6856" s="29"/>
      <c r="I6856" s="29"/>
      <c r="J6856" s="29"/>
      <c r="K6856" s="29"/>
    </row>
    <row r="6857" spans="6:11" x14ac:dyDescent="0.3">
      <c r="F6857" s="29"/>
      <c r="G6857" s="29"/>
      <c r="H6857" s="29"/>
      <c r="I6857" s="29"/>
      <c r="J6857" s="29"/>
      <c r="K6857" s="29"/>
    </row>
    <row r="6858" spans="6:11" x14ac:dyDescent="0.3">
      <c r="F6858" s="29"/>
      <c r="G6858" s="29"/>
      <c r="H6858" s="29"/>
      <c r="I6858" s="29"/>
      <c r="J6858" s="29"/>
      <c r="K6858" s="29"/>
    </row>
    <row r="6859" spans="6:11" x14ac:dyDescent="0.3">
      <c r="F6859" s="29"/>
      <c r="G6859" s="29"/>
      <c r="H6859" s="29"/>
      <c r="I6859" s="29"/>
      <c r="J6859" s="29"/>
      <c r="K6859" s="29"/>
    </row>
    <row r="6860" spans="6:11" x14ac:dyDescent="0.3">
      <c r="F6860" s="29"/>
      <c r="G6860" s="29"/>
      <c r="H6860" s="29"/>
      <c r="I6860" s="29"/>
      <c r="J6860" s="29"/>
      <c r="K6860" s="29"/>
    </row>
    <row r="6861" spans="6:11" x14ac:dyDescent="0.3">
      <c r="F6861" s="29"/>
      <c r="G6861" s="29"/>
      <c r="H6861" s="29"/>
      <c r="I6861" s="29"/>
      <c r="J6861" s="29"/>
      <c r="K6861" s="29"/>
    </row>
    <row r="6862" spans="6:11" x14ac:dyDescent="0.3">
      <c r="F6862" s="29"/>
      <c r="G6862" s="29"/>
      <c r="H6862" s="29"/>
      <c r="I6862" s="29"/>
      <c r="J6862" s="29"/>
      <c r="K6862" s="29"/>
    </row>
    <row r="6863" spans="6:11" x14ac:dyDescent="0.3">
      <c r="F6863" s="29"/>
      <c r="G6863" s="29"/>
      <c r="H6863" s="29"/>
      <c r="I6863" s="29"/>
      <c r="J6863" s="29"/>
      <c r="K6863" s="29"/>
    </row>
    <row r="6864" spans="6:11" x14ac:dyDescent="0.3">
      <c r="F6864" s="29"/>
      <c r="G6864" s="29"/>
      <c r="H6864" s="29"/>
      <c r="I6864" s="29"/>
      <c r="J6864" s="29"/>
      <c r="K6864" s="29"/>
    </row>
    <row r="6865" spans="6:11" x14ac:dyDescent="0.3">
      <c r="F6865" s="29"/>
      <c r="G6865" s="29"/>
      <c r="H6865" s="29"/>
      <c r="I6865" s="29"/>
      <c r="J6865" s="29"/>
      <c r="K6865" s="29"/>
    </row>
    <row r="6866" spans="6:11" x14ac:dyDescent="0.3">
      <c r="F6866" s="29"/>
      <c r="G6866" s="29"/>
      <c r="H6866" s="29"/>
      <c r="I6866" s="29"/>
      <c r="J6866" s="29"/>
      <c r="K6866" s="29"/>
    </row>
    <row r="6867" spans="6:11" x14ac:dyDescent="0.3">
      <c r="F6867" s="29"/>
      <c r="G6867" s="29"/>
      <c r="H6867" s="29"/>
      <c r="I6867" s="29"/>
      <c r="J6867" s="29"/>
      <c r="K6867" s="29"/>
    </row>
    <row r="6868" spans="6:11" x14ac:dyDescent="0.3">
      <c r="F6868" s="29"/>
      <c r="G6868" s="29"/>
      <c r="H6868" s="29"/>
      <c r="I6868" s="29"/>
      <c r="J6868" s="29"/>
      <c r="K6868" s="29"/>
    </row>
    <row r="6869" spans="6:11" x14ac:dyDescent="0.3">
      <c r="F6869" s="29"/>
      <c r="G6869" s="29"/>
      <c r="H6869" s="29"/>
      <c r="I6869" s="29"/>
      <c r="J6869" s="29"/>
      <c r="K6869" s="29"/>
    </row>
    <row r="6870" spans="6:11" x14ac:dyDescent="0.3">
      <c r="F6870" s="29"/>
      <c r="G6870" s="29"/>
      <c r="H6870" s="29"/>
      <c r="I6870" s="29"/>
      <c r="J6870" s="29"/>
      <c r="K6870" s="29"/>
    </row>
    <row r="6871" spans="6:11" x14ac:dyDescent="0.3">
      <c r="F6871" s="29"/>
      <c r="G6871" s="29"/>
      <c r="H6871" s="29"/>
      <c r="I6871" s="29"/>
      <c r="J6871" s="29"/>
      <c r="K6871" s="29"/>
    </row>
    <row r="6872" spans="6:11" x14ac:dyDescent="0.3">
      <c r="F6872" s="29"/>
      <c r="G6872" s="29"/>
      <c r="H6872" s="29"/>
      <c r="I6872" s="29"/>
      <c r="J6872" s="29"/>
      <c r="K6872" s="29"/>
    </row>
    <row r="6873" spans="6:11" x14ac:dyDescent="0.3">
      <c r="F6873" s="29"/>
      <c r="G6873" s="29"/>
      <c r="H6873" s="29"/>
      <c r="I6873" s="29"/>
      <c r="J6873" s="29"/>
      <c r="K6873" s="29"/>
    </row>
    <row r="6874" spans="6:11" x14ac:dyDescent="0.3">
      <c r="F6874" s="29"/>
      <c r="G6874" s="29"/>
      <c r="H6874" s="29"/>
      <c r="I6874" s="29"/>
      <c r="J6874" s="29"/>
      <c r="K6874" s="29"/>
    </row>
    <row r="6875" spans="6:11" x14ac:dyDescent="0.3">
      <c r="F6875" s="29"/>
      <c r="G6875" s="29"/>
      <c r="H6875" s="29"/>
      <c r="I6875" s="29"/>
      <c r="J6875" s="29"/>
      <c r="K6875" s="29"/>
    </row>
    <row r="6876" spans="6:11" x14ac:dyDescent="0.3">
      <c r="F6876" s="29"/>
      <c r="G6876" s="29"/>
      <c r="H6876" s="29"/>
      <c r="I6876" s="29"/>
      <c r="J6876" s="29"/>
      <c r="K6876" s="29"/>
    </row>
    <row r="6877" spans="6:11" x14ac:dyDescent="0.3">
      <c r="F6877" s="29"/>
      <c r="G6877" s="29"/>
      <c r="H6877" s="29"/>
      <c r="I6877" s="29"/>
      <c r="J6877" s="29"/>
      <c r="K6877" s="29"/>
    </row>
    <row r="6878" spans="6:11" x14ac:dyDescent="0.3">
      <c r="F6878" s="29"/>
      <c r="G6878" s="29"/>
      <c r="H6878" s="29"/>
      <c r="I6878" s="29"/>
      <c r="J6878" s="29"/>
      <c r="K6878" s="29"/>
    </row>
    <row r="6879" spans="6:11" x14ac:dyDescent="0.3">
      <c r="F6879" s="29"/>
      <c r="G6879" s="29"/>
      <c r="H6879" s="29"/>
      <c r="I6879" s="29"/>
      <c r="J6879" s="29"/>
      <c r="K6879" s="29"/>
    </row>
    <row r="6880" spans="6:11" x14ac:dyDescent="0.3">
      <c r="F6880" s="29"/>
      <c r="G6880" s="29"/>
      <c r="H6880" s="29"/>
      <c r="I6880" s="29"/>
      <c r="J6880" s="29"/>
      <c r="K6880" s="29"/>
    </row>
    <row r="6881" spans="6:11" x14ac:dyDescent="0.3">
      <c r="F6881" s="29"/>
      <c r="G6881" s="29"/>
      <c r="H6881" s="29"/>
      <c r="I6881" s="29"/>
      <c r="J6881" s="29"/>
      <c r="K6881" s="29"/>
    </row>
    <row r="6882" spans="6:11" x14ac:dyDescent="0.3">
      <c r="F6882" s="29"/>
      <c r="G6882" s="29"/>
      <c r="H6882" s="29"/>
      <c r="I6882" s="29"/>
      <c r="J6882" s="29"/>
      <c r="K6882" s="29"/>
    </row>
    <row r="6883" spans="6:11" x14ac:dyDescent="0.3">
      <c r="F6883" s="29"/>
      <c r="G6883" s="29"/>
      <c r="H6883" s="29"/>
      <c r="I6883" s="29"/>
      <c r="J6883" s="29"/>
      <c r="K6883" s="29"/>
    </row>
    <row r="6884" spans="6:11" x14ac:dyDescent="0.3">
      <c r="F6884" s="29"/>
      <c r="G6884" s="29"/>
      <c r="H6884" s="29"/>
      <c r="I6884" s="29"/>
      <c r="J6884" s="29"/>
      <c r="K6884" s="29"/>
    </row>
    <row r="6885" spans="6:11" x14ac:dyDescent="0.3">
      <c r="F6885" s="29"/>
      <c r="G6885" s="29"/>
      <c r="H6885" s="29"/>
      <c r="I6885" s="29"/>
      <c r="J6885" s="29"/>
      <c r="K6885" s="29"/>
    </row>
    <row r="6886" spans="6:11" x14ac:dyDescent="0.3">
      <c r="F6886" s="29"/>
      <c r="G6886" s="29"/>
      <c r="H6886" s="29"/>
      <c r="I6886" s="29"/>
      <c r="J6886" s="29"/>
      <c r="K6886" s="29"/>
    </row>
    <row r="6887" spans="6:11" x14ac:dyDescent="0.3">
      <c r="F6887" s="29"/>
      <c r="G6887" s="29"/>
      <c r="H6887" s="29"/>
      <c r="I6887" s="29"/>
      <c r="J6887" s="29"/>
      <c r="K6887" s="29"/>
    </row>
    <row r="6888" spans="6:11" x14ac:dyDescent="0.3">
      <c r="F6888" s="29"/>
      <c r="G6888" s="29"/>
      <c r="H6888" s="29"/>
      <c r="I6888" s="29"/>
      <c r="J6888" s="29"/>
      <c r="K6888" s="29"/>
    </row>
    <row r="6889" spans="6:11" x14ac:dyDescent="0.3">
      <c r="F6889" s="29"/>
      <c r="G6889" s="29"/>
      <c r="H6889" s="29"/>
      <c r="I6889" s="29"/>
      <c r="J6889" s="29"/>
      <c r="K6889" s="29"/>
    </row>
    <row r="6890" spans="6:11" x14ac:dyDescent="0.3">
      <c r="F6890" s="29"/>
      <c r="G6890" s="29"/>
      <c r="H6890" s="29"/>
      <c r="I6890" s="29"/>
      <c r="J6890" s="29"/>
      <c r="K6890" s="29"/>
    </row>
    <row r="6891" spans="6:11" x14ac:dyDescent="0.3">
      <c r="F6891" s="29"/>
      <c r="G6891" s="29"/>
      <c r="H6891" s="29"/>
      <c r="I6891" s="29"/>
      <c r="J6891" s="29"/>
      <c r="K6891" s="29"/>
    </row>
    <row r="6892" spans="6:11" x14ac:dyDescent="0.3">
      <c r="F6892" s="29"/>
      <c r="G6892" s="29"/>
      <c r="H6892" s="29"/>
      <c r="I6892" s="29"/>
      <c r="J6892" s="29"/>
      <c r="K6892" s="29"/>
    </row>
    <row r="6893" spans="6:11" x14ac:dyDescent="0.3">
      <c r="F6893" s="29"/>
      <c r="G6893" s="29"/>
      <c r="H6893" s="29"/>
      <c r="I6893" s="29"/>
      <c r="J6893" s="29"/>
      <c r="K6893" s="29"/>
    </row>
    <row r="6894" spans="6:11" x14ac:dyDescent="0.3">
      <c r="F6894" s="29"/>
      <c r="G6894" s="29"/>
      <c r="H6894" s="29"/>
      <c r="I6894" s="29"/>
      <c r="J6894" s="29"/>
      <c r="K6894" s="29"/>
    </row>
    <row r="6895" spans="6:11" x14ac:dyDescent="0.3">
      <c r="F6895" s="29"/>
      <c r="G6895" s="29"/>
      <c r="H6895" s="29"/>
      <c r="I6895" s="29"/>
      <c r="J6895" s="29"/>
      <c r="K6895" s="29"/>
    </row>
    <row r="6896" spans="6:11" x14ac:dyDescent="0.3">
      <c r="F6896" s="29"/>
      <c r="G6896" s="29"/>
      <c r="H6896" s="29"/>
      <c r="I6896" s="29"/>
      <c r="J6896" s="29"/>
      <c r="K6896" s="29"/>
    </row>
    <row r="6897" spans="6:11" x14ac:dyDescent="0.3">
      <c r="F6897" s="29"/>
      <c r="G6897" s="29"/>
      <c r="H6897" s="29"/>
      <c r="I6897" s="29"/>
      <c r="J6897" s="29"/>
      <c r="K6897" s="29"/>
    </row>
    <row r="6898" spans="6:11" x14ac:dyDescent="0.3">
      <c r="F6898" s="29"/>
      <c r="G6898" s="29"/>
      <c r="H6898" s="29"/>
      <c r="I6898" s="29"/>
      <c r="J6898" s="29"/>
      <c r="K6898" s="29"/>
    </row>
    <row r="6899" spans="6:11" x14ac:dyDescent="0.3">
      <c r="F6899" s="29"/>
      <c r="G6899" s="29"/>
      <c r="H6899" s="29"/>
      <c r="I6899" s="29"/>
      <c r="J6899" s="29"/>
      <c r="K6899" s="29"/>
    </row>
    <row r="6900" spans="6:11" x14ac:dyDescent="0.3">
      <c r="F6900" s="29"/>
      <c r="G6900" s="29"/>
      <c r="H6900" s="29"/>
      <c r="I6900" s="29"/>
      <c r="J6900" s="29"/>
      <c r="K6900" s="29"/>
    </row>
    <row r="6901" spans="6:11" x14ac:dyDescent="0.3">
      <c r="F6901" s="29"/>
      <c r="G6901" s="29"/>
      <c r="H6901" s="29"/>
      <c r="I6901" s="29"/>
      <c r="J6901" s="29"/>
      <c r="K6901" s="29"/>
    </row>
    <row r="6902" spans="6:11" x14ac:dyDescent="0.3">
      <c r="F6902" s="29"/>
      <c r="G6902" s="29"/>
      <c r="H6902" s="29"/>
      <c r="I6902" s="29"/>
      <c r="J6902" s="29"/>
      <c r="K6902" s="29"/>
    </row>
    <row r="6903" spans="6:11" x14ac:dyDescent="0.3">
      <c r="F6903" s="29"/>
      <c r="G6903" s="29"/>
      <c r="H6903" s="29"/>
      <c r="I6903" s="29"/>
      <c r="J6903" s="29"/>
      <c r="K6903" s="29"/>
    </row>
    <row r="6904" spans="6:11" x14ac:dyDescent="0.3">
      <c r="F6904" s="29"/>
      <c r="G6904" s="29"/>
      <c r="H6904" s="29"/>
      <c r="I6904" s="29"/>
      <c r="J6904" s="29"/>
      <c r="K6904" s="29"/>
    </row>
    <row r="6905" spans="6:11" x14ac:dyDescent="0.3">
      <c r="F6905" s="29"/>
      <c r="G6905" s="29"/>
      <c r="H6905" s="29"/>
      <c r="I6905" s="29"/>
      <c r="J6905" s="29"/>
      <c r="K6905" s="29"/>
    </row>
    <row r="6906" spans="6:11" x14ac:dyDescent="0.3">
      <c r="F6906" s="29"/>
      <c r="G6906" s="29"/>
      <c r="H6906" s="29"/>
      <c r="I6906" s="29"/>
      <c r="J6906" s="29"/>
      <c r="K6906" s="29"/>
    </row>
    <row r="6907" spans="6:11" x14ac:dyDescent="0.3">
      <c r="F6907" s="29"/>
      <c r="G6907" s="29"/>
      <c r="H6907" s="29"/>
      <c r="I6907" s="29"/>
      <c r="J6907" s="29"/>
      <c r="K6907" s="29"/>
    </row>
    <row r="6908" spans="6:11" x14ac:dyDescent="0.3">
      <c r="F6908" s="29"/>
      <c r="G6908" s="29"/>
      <c r="H6908" s="29"/>
      <c r="I6908" s="29"/>
      <c r="J6908" s="29"/>
      <c r="K6908" s="29"/>
    </row>
    <row r="6909" spans="6:11" x14ac:dyDescent="0.3">
      <c r="F6909" s="29"/>
      <c r="G6909" s="29"/>
      <c r="H6909" s="29"/>
      <c r="I6909" s="29"/>
      <c r="J6909" s="29"/>
      <c r="K6909" s="29"/>
    </row>
    <row r="6910" spans="6:11" x14ac:dyDescent="0.3">
      <c r="F6910" s="29"/>
      <c r="G6910" s="29"/>
      <c r="H6910" s="29"/>
      <c r="I6910" s="29"/>
      <c r="J6910" s="29"/>
      <c r="K6910" s="29"/>
    </row>
    <row r="6911" spans="6:11" x14ac:dyDescent="0.3">
      <c r="F6911" s="29"/>
      <c r="G6911" s="29"/>
      <c r="H6911" s="29"/>
      <c r="I6911" s="29"/>
      <c r="J6911" s="29"/>
      <c r="K6911" s="29"/>
    </row>
    <row r="6912" spans="6:11" x14ac:dyDescent="0.3">
      <c r="F6912" s="29"/>
      <c r="G6912" s="29"/>
      <c r="H6912" s="29"/>
      <c r="I6912" s="29"/>
      <c r="J6912" s="29"/>
      <c r="K6912" s="29"/>
    </row>
    <row r="6913" spans="6:11" x14ac:dyDescent="0.3">
      <c r="F6913" s="29"/>
      <c r="G6913" s="29"/>
      <c r="H6913" s="29"/>
      <c r="I6913" s="29"/>
      <c r="J6913" s="29"/>
      <c r="K6913" s="29"/>
    </row>
    <row r="6914" spans="6:11" x14ac:dyDescent="0.3">
      <c r="F6914" s="29"/>
      <c r="G6914" s="29"/>
      <c r="H6914" s="29"/>
      <c r="I6914" s="29"/>
      <c r="J6914" s="29"/>
      <c r="K6914" s="29"/>
    </row>
    <row r="6915" spans="6:11" x14ac:dyDescent="0.3">
      <c r="F6915" s="29"/>
      <c r="G6915" s="29"/>
      <c r="H6915" s="29"/>
      <c r="I6915" s="29"/>
      <c r="J6915" s="29"/>
      <c r="K6915" s="29"/>
    </row>
    <row r="6916" spans="6:11" x14ac:dyDescent="0.3">
      <c r="F6916" s="29"/>
      <c r="G6916" s="29"/>
      <c r="H6916" s="29"/>
      <c r="I6916" s="29"/>
      <c r="J6916" s="29"/>
      <c r="K6916" s="29"/>
    </row>
    <row r="6917" spans="6:11" x14ac:dyDescent="0.3">
      <c r="F6917" s="29"/>
      <c r="G6917" s="29"/>
      <c r="H6917" s="29"/>
      <c r="I6917" s="29"/>
      <c r="J6917" s="29"/>
      <c r="K6917" s="29"/>
    </row>
    <row r="6918" spans="6:11" x14ac:dyDescent="0.3">
      <c r="F6918" s="29"/>
      <c r="G6918" s="29"/>
      <c r="H6918" s="29"/>
      <c r="I6918" s="29"/>
      <c r="J6918" s="29"/>
      <c r="K6918" s="29"/>
    </row>
    <row r="6919" spans="6:11" x14ac:dyDescent="0.3">
      <c r="F6919" s="29"/>
      <c r="G6919" s="29"/>
      <c r="H6919" s="29"/>
      <c r="I6919" s="29"/>
      <c r="J6919" s="29"/>
      <c r="K6919" s="29"/>
    </row>
    <row r="6920" spans="6:11" x14ac:dyDescent="0.3">
      <c r="F6920" s="29"/>
      <c r="G6920" s="29"/>
      <c r="H6920" s="29"/>
      <c r="I6920" s="29"/>
      <c r="J6920" s="29"/>
      <c r="K6920" s="29"/>
    </row>
    <row r="6921" spans="6:11" x14ac:dyDescent="0.3">
      <c r="F6921" s="29"/>
      <c r="G6921" s="29"/>
      <c r="H6921" s="29"/>
      <c r="I6921" s="29"/>
      <c r="J6921" s="29"/>
      <c r="K6921" s="29"/>
    </row>
    <row r="6922" spans="6:11" x14ac:dyDescent="0.3">
      <c r="F6922" s="29"/>
      <c r="G6922" s="29"/>
      <c r="H6922" s="29"/>
      <c r="I6922" s="29"/>
      <c r="J6922" s="29"/>
      <c r="K6922" s="29"/>
    </row>
    <row r="6923" spans="6:11" x14ac:dyDescent="0.3">
      <c r="F6923" s="29"/>
      <c r="G6923" s="29"/>
      <c r="H6923" s="29"/>
      <c r="I6923" s="29"/>
      <c r="J6923" s="29"/>
      <c r="K6923" s="29"/>
    </row>
    <row r="6924" spans="6:11" x14ac:dyDescent="0.3">
      <c r="F6924" s="29"/>
      <c r="G6924" s="29"/>
      <c r="H6924" s="29"/>
      <c r="I6924" s="29"/>
      <c r="J6924" s="29"/>
      <c r="K6924" s="29"/>
    </row>
    <row r="6925" spans="6:11" x14ac:dyDescent="0.3">
      <c r="F6925" s="29"/>
      <c r="G6925" s="29"/>
      <c r="H6925" s="29"/>
      <c r="I6925" s="29"/>
      <c r="J6925" s="29"/>
      <c r="K6925" s="29"/>
    </row>
    <row r="6926" spans="6:11" x14ac:dyDescent="0.3">
      <c r="F6926" s="29"/>
      <c r="G6926" s="29"/>
      <c r="H6926" s="29"/>
      <c r="I6926" s="29"/>
      <c r="J6926" s="29"/>
      <c r="K6926" s="29"/>
    </row>
    <row r="6927" spans="6:11" x14ac:dyDescent="0.3">
      <c r="F6927" s="29"/>
      <c r="G6927" s="29"/>
      <c r="H6927" s="29"/>
      <c r="I6927" s="29"/>
      <c r="J6927" s="29"/>
      <c r="K6927" s="29"/>
    </row>
    <row r="6928" spans="6:11" x14ac:dyDescent="0.3">
      <c r="F6928" s="29"/>
      <c r="G6928" s="29"/>
      <c r="H6928" s="29"/>
      <c r="I6928" s="29"/>
      <c r="J6928" s="29"/>
      <c r="K6928" s="29"/>
    </row>
    <row r="6929" spans="6:11" x14ac:dyDescent="0.3">
      <c r="F6929" s="29"/>
      <c r="G6929" s="29"/>
      <c r="H6929" s="29"/>
      <c r="I6929" s="29"/>
      <c r="J6929" s="29"/>
      <c r="K6929" s="29"/>
    </row>
    <row r="6930" spans="6:11" x14ac:dyDescent="0.3">
      <c r="F6930" s="29"/>
      <c r="G6930" s="29"/>
      <c r="H6930" s="29"/>
      <c r="I6930" s="29"/>
      <c r="J6930" s="29"/>
      <c r="K6930" s="29"/>
    </row>
    <row r="6931" spans="6:11" x14ac:dyDescent="0.3">
      <c r="F6931" s="29"/>
      <c r="G6931" s="29"/>
      <c r="H6931" s="29"/>
      <c r="I6931" s="29"/>
      <c r="J6931" s="29"/>
      <c r="K6931" s="29"/>
    </row>
    <row r="6932" spans="6:11" x14ac:dyDescent="0.3">
      <c r="F6932" s="29"/>
      <c r="G6932" s="29"/>
      <c r="H6932" s="29"/>
      <c r="I6932" s="29"/>
      <c r="J6932" s="29"/>
      <c r="K6932" s="29"/>
    </row>
    <row r="6933" spans="6:11" x14ac:dyDescent="0.3">
      <c r="F6933" s="29"/>
      <c r="G6933" s="29"/>
      <c r="H6933" s="29"/>
      <c r="I6933" s="29"/>
      <c r="J6933" s="29"/>
      <c r="K6933" s="29"/>
    </row>
    <row r="6934" spans="6:11" x14ac:dyDescent="0.3">
      <c r="F6934" s="29"/>
      <c r="G6934" s="29"/>
      <c r="H6934" s="29"/>
      <c r="I6934" s="29"/>
      <c r="J6934" s="29"/>
      <c r="K6934" s="29"/>
    </row>
    <row r="6935" spans="6:11" x14ac:dyDescent="0.3">
      <c r="F6935" s="29"/>
      <c r="G6935" s="29"/>
      <c r="H6935" s="29"/>
      <c r="I6935" s="29"/>
      <c r="J6935" s="29"/>
      <c r="K6935" s="29"/>
    </row>
    <row r="6936" spans="6:11" x14ac:dyDescent="0.3">
      <c r="F6936" s="29"/>
      <c r="G6936" s="29"/>
      <c r="H6936" s="29"/>
      <c r="I6936" s="29"/>
      <c r="J6936" s="29"/>
      <c r="K6936" s="29"/>
    </row>
    <row r="6937" spans="6:11" x14ac:dyDescent="0.3">
      <c r="F6937" s="29"/>
      <c r="G6937" s="29"/>
      <c r="H6937" s="29"/>
      <c r="I6937" s="29"/>
      <c r="J6937" s="29"/>
      <c r="K6937" s="29"/>
    </row>
    <row r="6938" spans="6:11" x14ac:dyDescent="0.3">
      <c r="F6938" s="29"/>
      <c r="G6938" s="29"/>
      <c r="H6938" s="29"/>
      <c r="I6938" s="29"/>
      <c r="J6938" s="29"/>
      <c r="K6938" s="29"/>
    </row>
    <row r="6939" spans="6:11" x14ac:dyDescent="0.3">
      <c r="F6939" s="29"/>
      <c r="G6939" s="29"/>
      <c r="H6939" s="29"/>
      <c r="I6939" s="29"/>
      <c r="J6939" s="29"/>
      <c r="K6939" s="29"/>
    </row>
    <row r="6940" spans="6:11" x14ac:dyDescent="0.3">
      <c r="F6940" s="29"/>
      <c r="G6940" s="29"/>
      <c r="H6940" s="29"/>
      <c r="I6940" s="29"/>
      <c r="J6940" s="29"/>
      <c r="K6940" s="29"/>
    </row>
    <row r="6941" spans="6:11" x14ac:dyDescent="0.3">
      <c r="F6941" s="29"/>
      <c r="G6941" s="29"/>
      <c r="H6941" s="29"/>
      <c r="I6941" s="29"/>
      <c r="J6941" s="29"/>
      <c r="K6941" s="29"/>
    </row>
    <row r="6942" spans="6:11" x14ac:dyDescent="0.3">
      <c r="F6942" s="29"/>
      <c r="G6942" s="29"/>
      <c r="H6942" s="29"/>
      <c r="I6942" s="29"/>
      <c r="J6942" s="29"/>
      <c r="K6942" s="29"/>
    </row>
    <row r="6943" spans="6:11" x14ac:dyDescent="0.3">
      <c r="F6943" s="29"/>
      <c r="G6943" s="29"/>
      <c r="H6943" s="29"/>
      <c r="I6943" s="29"/>
      <c r="J6943" s="29"/>
      <c r="K6943" s="29"/>
    </row>
    <row r="6944" spans="6:11" x14ac:dyDescent="0.3">
      <c r="F6944" s="29"/>
      <c r="G6944" s="29"/>
      <c r="H6944" s="29"/>
      <c r="I6944" s="29"/>
      <c r="J6944" s="29"/>
      <c r="K6944" s="29"/>
    </row>
    <row r="6945" spans="6:11" x14ac:dyDescent="0.3">
      <c r="F6945" s="29"/>
      <c r="G6945" s="29"/>
      <c r="H6945" s="29"/>
      <c r="I6945" s="29"/>
      <c r="J6945" s="29"/>
      <c r="K6945" s="29"/>
    </row>
    <row r="6946" spans="6:11" x14ac:dyDescent="0.3">
      <c r="F6946" s="29"/>
      <c r="G6946" s="29"/>
      <c r="H6946" s="29"/>
      <c r="I6946" s="29"/>
      <c r="J6946" s="29"/>
      <c r="K6946" s="29"/>
    </row>
    <row r="6947" spans="6:11" x14ac:dyDescent="0.3">
      <c r="F6947" s="29"/>
      <c r="G6947" s="29"/>
      <c r="H6947" s="29"/>
      <c r="I6947" s="29"/>
      <c r="J6947" s="29"/>
      <c r="K6947" s="29"/>
    </row>
    <row r="6948" spans="6:11" x14ac:dyDescent="0.3">
      <c r="F6948" s="29"/>
      <c r="G6948" s="29"/>
      <c r="H6948" s="29"/>
      <c r="I6948" s="29"/>
      <c r="J6948" s="29"/>
      <c r="K6948" s="29"/>
    </row>
    <row r="6949" spans="6:11" x14ac:dyDescent="0.3">
      <c r="F6949" s="29"/>
      <c r="G6949" s="29"/>
      <c r="H6949" s="29"/>
      <c r="I6949" s="29"/>
      <c r="J6949" s="29"/>
      <c r="K6949" s="29"/>
    </row>
    <row r="6950" spans="6:11" x14ac:dyDescent="0.3">
      <c r="F6950" s="29"/>
      <c r="G6950" s="29"/>
      <c r="H6950" s="29"/>
      <c r="I6950" s="29"/>
      <c r="J6950" s="29"/>
      <c r="K6950" s="29"/>
    </row>
    <row r="6951" spans="6:11" x14ac:dyDescent="0.3">
      <c r="F6951" s="29"/>
      <c r="G6951" s="29"/>
      <c r="H6951" s="29"/>
      <c r="I6951" s="29"/>
      <c r="J6951" s="29"/>
      <c r="K6951" s="29"/>
    </row>
    <row r="6952" spans="6:11" x14ac:dyDescent="0.3">
      <c r="F6952" s="29"/>
      <c r="G6952" s="29"/>
      <c r="H6952" s="29"/>
      <c r="I6952" s="29"/>
      <c r="J6952" s="29"/>
      <c r="K6952" s="29"/>
    </row>
    <row r="6953" spans="6:11" x14ac:dyDescent="0.3">
      <c r="F6953" s="29"/>
      <c r="G6953" s="29"/>
      <c r="H6953" s="29"/>
      <c r="I6953" s="29"/>
      <c r="J6953" s="29"/>
      <c r="K6953" s="29"/>
    </row>
    <row r="6954" spans="6:11" x14ac:dyDescent="0.3">
      <c r="F6954" s="29"/>
      <c r="G6954" s="29"/>
      <c r="H6954" s="29"/>
      <c r="I6954" s="29"/>
      <c r="J6954" s="29"/>
      <c r="K6954" s="29"/>
    </row>
    <row r="6955" spans="6:11" x14ac:dyDescent="0.3">
      <c r="F6955" s="29"/>
      <c r="G6955" s="29"/>
      <c r="H6955" s="29"/>
      <c r="I6955" s="29"/>
      <c r="J6955" s="29"/>
      <c r="K6955" s="29"/>
    </row>
    <row r="6956" spans="6:11" x14ac:dyDescent="0.3">
      <c r="F6956" s="29"/>
      <c r="G6956" s="29"/>
      <c r="H6956" s="29"/>
      <c r="I6956" s="29"/>
      <c r="J6956" s="29"/>
      <c r="K6956" s="29"/>
    </row>
    <row r="6957" spans="6:11" x14ac:dyDescent="0.3">
      <c r="F6957" s="29"/>
      <c r="G6957" s="29"/>
      <c r="H6957" s="29"/>
      <c r="I6957" s="29"/>
      <c r="J6957" s="29"/>
      <c r="K6957" s="29"/>
    </row>
    <row r="6958" spans="6:11" x14ac:dyDescent="0.3">
      <c r="F6958" s="29"/>
      <c r="G6958" s="29"/>
      <c r="H6958" s="29"/>
      <c r="I6958" s="29"/>
      <c r="J6958" s="29"/>
      <c r="K6958" s="29"/>
    </row>
    <row r="6959" spans="6:11" x14ac:dyDescent="0.3">
      <c r="F6959" s="29"/>
      <c r="G6959" s="29"/>
      <c r="H6959" s="29"/>
      <c r="I6959" s="29"/>
      <c r="J6959" s="29"/>
      <c r="K6959" s="29"/>
    </row>
    <row r="6960" spans="6:11" x14ac:dyDescent="0.3">
      <c r="F6960" s="29"/>
      <c r="G6960" s="29"/>
      <c r="H6960" s="29"/>
      <c r="I6960" s="29"/>
      <c r="J6960" s="29"/>
      <c r="K6960" s="29"/>
    </row>
    <row r="6961" spans="6:11" x14ac:dyDescent="0.3">
      <c r="F6961" s="29"/>
      <c r="G6961" s="29"/>
      <c r="H6961" s="29"/>
      <c r="I6961" s="29"/>
      <c r="J6961" s="29"/>
      <c r="K6961" s="29"/>
    </row>
    <row r="6962" spans="6:11" x14ac:dyDescent="0.3">
      <c r="F6962" s="29"/>
      <c r="G6962" s="29"/>
      <c r="H6962" s="29"/>
      <c r="I6962" s="29"/>
      <c r="J6962" s="29"/>
      <c r="K6962" s="29"/>
    </row>
    <row r="6963" spans="6:11" x14ac:dyDescent="0.3">
      <c r="F6963" s="29"/>
      <c r="G6963" s="29"/>
      <c r="H6963" s="29"/>
      <c r="I6963" s="29"/>
      <c r="J6963" s="29"/>
      <c r="K6963" s="29"/>
    </row>
    <row r="6964" spans="6:11" x14ac:dyDescent="0.3">
      <c r="F6964" s="29"/>
      <c r="G6964" s="29"/>
      <c r="H6964" s="29"/>
      <c r="I6964" s="29"/>
      <c r="J6964" s="29"/>
      <c r="K6964" s="29"/>
    </row>
    <row r="6965" spans="6:11" x14ac:dyDescent="0.3">
      <c r="F6965" s="29"/>
      <c r="G6965" s="29"/>
      <c r="H6965" s="29"/>
      <c r="I6965" s="29"/>
      <c r="J6965" s="29"/>
      <c r="K6965" s="29"/>
    </row>
    <row r="6966" spans="6:11" x14ac:dyDescent="0.3">
      <c r="F6966" s="29"/>
      <c r="G6966" s="29"/>
      <c r="H6966" s="29"/>
      <c r="I6966" s="29"/>
      <c r="J6966" s="29"/>
      <c r="K6966" s="29"/>
    </row>
    <row r="6967" spans="6:11" x14ac:dyDescent="0.3">
      <c r="F6967" s="29"/>
      <c r="G6967" s="29"/>
      <c r="H6967" s="29"/>
      <c r="I6967" s="29"/>
      <c r="J6967" s="29"/>
      <c r="K6967" s="29"/>
    </row>
    <row r="6968" spans="6:11" x14ac:dyDescent="0.3">
      <c r="F6968" s="29"/>
      <c r="G6968" s="29"/>
      <c r="H6968" s="29"/>
      <c r="I6968" s="29"/>
      <c r="J6968" s="29"/>
      <c r="K6968" s="29"/>
    </row>
    <row r="6969" spans="6:11" x14ac:dyDescent="0.3">
      <c r="F6969" s="29"/>
      <c r="G6969" s="29"/>
      <c r="H6969" s="29"/>
      <c r="I6969" s="29"/>
      <c r="J6969" s="29"/>
      <c r="K6969" s="29"/>
    </row>
    <row r="6970" spans="6:11" x14ac:dyDescent="0.3">
      <c r="F6970" s="29"/>
      <c r="G6970" s="29"/>
      <c r="H6970" s="29"/>
      <c r="I6970" s="29"/>
      <c r="J6970" s="29"/>
      <c r="K6970" s="29"/>
    </row>
    <row r="6971" spans="6:11" x14ac:dyDescent="0.3">
      <c r="F6971" s="29"/>
      <c r="G6971" s="29"/>
      <c r="H6971" s="29"/>
      <c r="I6971" s="29"/>
      <c r="J6971" s="29"/>
      <c r="K6971" s="29"/>
    </row>
    <row r="6972" spans="6:11" x14ac:dyDescent="0.3">
      <c r="F6972" s="29"/>
      <c r="G6972" s="29"/>
      <c r="H6972" s="29"/>
      <c r="I6972" s="29"/>
      <c r="J6972" s="29"/>
      <c r="K6972" s="29"/>
    </row>
    <row r="6973" spans="6:11" x14ac:dyDescent="0.3">
      <c r="F6973" s="29"/>
      <c r="G6973" s="29"/>
      <c r="H6973" s="29"/>
      <c r="I6973" s="29"/>
      <c r="J6973" s="29"/>
      <c r="K6973" s="29"/>
    </row>
    <row r="6974" spans="6:11" x14ac:dyDescent="0.3">
      <c r="F6974" s="29"/>
      <c r="G6974" s="29"/>
      <c r="H6974" s="29"/>
      <c r="I6974" s="29"/>
      <c r="J6974" s="29"/>
      <c r="K6974" s="29"/>
    </row>
    <row r="6975" spans="6:11" x14ac:dyDescent="0.3">
      <c r="F6975" s="29"/>
      <c r="G6975" s="29"/>
      <c r="H6975" s="29"/>
      <c r="I6975" s="29"/>
      <c r="J6975" s="29"/>
      <c r="K6975" s="29"/>
    </row>
    <row r="6976" spans="6:11" x14ac:dyDescent="0.3">
      <c r="F6976" s="29"/>
      <c r="G6976" s="29"/>
      <c r="H6976" s="29"/>
      <c r="I6976" s="29"/>
      <c r="J6976" s="29"/>
      <c r="K6976" s="29"/>
    </row>
    <row r="6977" spans="6:11" x14ac:dyDescent="0.3">
      <c r="F6977" s="29"/>
      <c r="G6977" s="29"/>
      <c r="H6977" s="29"/>
      <c r="I6977" s="29"/>
      <c r="J6977" s="29"/>
      <c r="K6977" s="29"/>
    </row>
    <row r="6978" spans="6:11" x14ac:dyDescent="0.3">
      <c r="F6978" s="29"/>
      <c r="G6978" s="29"/>
      <c r="H6978" s="29"/>
      <c r="I6978" s="29"/>
      <c r="J6978" s="29"/>
      <c r="K6978" s="29"/>
    </row>
    <row r="6979" spans="6:11" x14ac:dyDescent="0.3">
      <c r="F6979" s="29"/>
      <c r="G6979" s="29"/>
      <c r="H6979" s="29"/>
      <c r="I6979" s="29"/>
      <c r="J6979" s="29"/>
      <c r="K6979" s="29"/>
    </row>
    <row r="6980" spans="6:11" x14ac:dyDescent="0.3">
      <c r="F6980" s="29"/>
      <c r="G6980" s="29"/>
      <c r="H6980" s="29"/>
      <c r="I6980" s="29"/>
      <c r="J6980" s="29"/>
      <c r="K6980" s="29"/>
    </row>
    <row r="6981" spans="6:11" x14ac:dyDescent="0.3">
      <c r="F6981" s="29"/>
      <c r="G6981" s="29"/>
      <c r="H6981" s="29"/>
      <c r="I6981" s="29"/>
      <c r="J6981" s="29"/>
      <c r="K6981" s="29"/>
    </row>
    <row r="6982" spans="6:11" x14ac:dyDescent="0.3">
      <c r="F6982" s="29"/>
      <c r="G6982" s="29"/>
      <c r="H6982" s="29"/>
      <c r="I6982" s="29"/>
      <c r="J6982" s="29"/>
      <c r="K6982" s="29"/>
    </row>
    <row r="6983" spans="6:11" x14ac:dyDescent="0.3">
      <c r="F6983" s="29"/>
      <c r="G6983" s="29"/>
      <c r="H6983" s="29"/>
      <c r="I6983" s="29"/>
      <c r="J6983" s="29"/>
      <c r="K6983" s="29"/>
    </row>
    <row r="6984" spans="6:11" x14ac:dyDescent="0.3">
      <c r="F6984" s="29"/>
      <c r="G6984" s="29"/>
      <c r="H6984" s="29"/>
      <c r="I6984" s="29"/>
      <c r="J6984" s="29"/>
      <c r="K6984" s="29"/>
    </row>
    <row r="6985" spans="6:11" x14ac:dyDescent="0.3">
      <c r="F6985" s="29"/>
      <c r="G6985" s="29"/>
      <c r="H6985" s="29"/>
      <c r="I6985" s="29"/>
      <c r="J6985" s="29"/>
      <c r="K6985" s="29"/>
    </row>
    <row r="6986" spans="6:11" x14ac:dyDescent="0.3">
      <c r="F6986" s="29"/>
      <c r="G6986" s="29"/>
      <c r="H6986" s="29"/>
      <c r="I6986" s="29"/>
      <c r="J6986" s="29"/>
      <c r="K6986" s="29"/>
    </row>
    <row r="6987" spans="6:11" x14ac:dyDescent="0.3">
      <c r="F6987" s="29"/>
      <c r="G6987" s="29"/>
      <c r="H6987" s="29"/>
      <c r="I6987" s="29"/>
      <c r="J6987" s="29"/>
      <c r="K6987" s="29"/>
    </row>
    <row r="6988" spans="6:11" x14ac:dyDescent="0.3">
      <c r="F6988" s="29"/>
      <c r="G6988" s="29"/>
      <c r="H6988" s="29"/>
      <c r="I6988" s="29"/>
      <c r="J6988" s="29"/>
      <c r="K6988" s="29"/>
    </row>
    <row r="6989" spans="6:11" x14ac:dyDescent="0.3">
      <c r="F6989" s="29"/>
      <c r="G6989" s="29"/>
      <c r="H6989" s="29"/>
      <c r="I6989" s="29"/>
      <c r="J6989" s="29"/>
      <c r="K6989" s="29"/>
    </row>
    <row r="6990" spans="6:11" x14ac:dyDescent="0.3">
      <c r="F6990" s="29"/>
      <c r="G6990" s="29"/>
      <c r="H6990" s="29"/>
      <c r="I6990" s="29"/>
      <c r="J6990" s="29"/>
      <c r="K6990" s="29"/>
    </row>
    <row r="6991" spans="6:11" x14ac:dyDescent="0.3">
      <c r="F6991" s="29"/>
      <c r="G6991" s="29"/>
      <c r="H6991" s="29"/>
      <c r="I6991" s="29"/>
      <c r="J6991" s="29"/>
      <c r="K6991" s="29"/>
    </row>
    <row r="6992" spans="6:11" x14ac:dyDescent="0.3">
      <c r="F6992" s="29"/>
      <c r="G6992" s="29"/>
      <c r="H6992" s="29"/>
      <c r="I6992" s="29"/>
      <c r="J6992" s="29"/>
      <c r="K6992" s="29"/>
    </row>
    <row r="6993" spans="6:11" x14ac:dyDescent="0.3">
      <c r="F6993" s="29"/>
      <c r="G6993" s="29"/>
      <c r="H6993" s="29"/>
      <c r="I6993" s="29"/>
      <c r="J6993" s="29"/>
      <c r="K6993" s="29"/>
    </row>
    <row r="6994" spans="6:11" x14ac:dyDescent="0.3">
      <c r="F6994" s="29"/>
      <c r="G6994" s="29"/>
      <c r="H6994" s="29"/>
      <c r="I6994" s="29"/>
      <c r="J6994" s="29"/>
      <c r="K6994" s="29"/>
    </row>
    <row r="6995" spans="6:11" x14ac:dyDescent="0.3">
      <c r="F6995" s="29"/>
      <c r="G6995" s="29"/>
      <c r="H6995" s="29"/>
      <c r="I6995" s="29"/>
      <c r="J6995" s="29"/>
      <c r="K6995" s="29"/>
    </row>
    <row r="6996" spans="6:11" x14ac:dyDescent="0.3">
      <c r="F6996" s="29"/>
      <c r="G6996" s="29"/>
      <c r="H6996" s="29"/>
      <c r="I6996" s="29"/>
      <c r="J6996" s="29"/>
      <c r="K6996" s="29"/>
    </row>
    <row r="6997" spans="6:11" x14ac:dyDescent="0.3">
      <c r="F6997" s="29"/>
      <c r="G6997" s="29"/>
      <c r="H6997" s="29"/>
      <c r="I6997" s="29"/>
      <c r="J6997" s="29"/>
      <c r="K6997" s="29"/>
    </row>
    <row r="6998" spans="6:11" x14ac:dyDescent="0.3">
      <c r="F6998" s="29"/>
      <c r="G6998" s="29"/>
      <c r="H6998" s="29"/>
      <c r="I6998" s="29"/>
      <c r="J6998" s="29"/>
      <c r="K6998" s="29"/>
    </row>
    <row r="6999" spans="6:11" x14ac:dyDescent="0.3">
      <c r="F6999" s="29"/>
      <c r="G6999" s="29"/>
      <c r="H6999" s="29"/>
      <c r="I6999" s="29"/>
      <c r="J6999" s="29"/>
      <c r="K6999" s="29"/>
    </row>
    <row r="7000" spans="6:11" x14ac:dyDescent="0.3">
      <c r="F7000" s="29"/>
      <c r="G7000" s="29"/>
      <c r="H7000" s="29"/>
      <c r="I7000" s="29"/>
      <c r="J7000" s="29"/>
      <c r="K7000" s="29"/>
    </row>
    <row r="7001" spans="6:11" x14ac:dyDescent="0.3">
      <c r="F7001" s="29"/>
      <c r="G7001" s="29"/>
      <c r="H7001" s="29"/>
      <c r="I7001" s="29"/>
      <c r="J7001" s="29"/>
      <c r="K7001" s="29"/>
    </row>
    <row r="7002" spans="6:11" x14ac:dyDescent="0.3">
      <c r="F7002" s="29"/>
      <c r="G7002" s="29"/>
      <c r="H7002" s="29"/>
      <c r="I7002" s="29"/>
      <c r="J7002" s="29"/>
      <c r="K7002" s="29"/>
    </row>
    <row r="7003" spans="6:11" x14ac:dyDescent="0.3">
      <c r="F7003" s="29"/>
      <c r="G7003" s="29"/>
      <c r="H7003" s="29"/>
      <c r="I7003" s="29"/>
      <c r="J7003" s="29"/>
      <c r="K7003" s="29"/>
    </row>
    <row r="7004" spans="6:11" x14ac:dyDescent="0.3">
      <c r="F7004" s="29"/>
      <c r="G7004" s="29"/>
      <c r="H7004" s="29"/>
      <c r="I7004" s="29"/>
      <c r="J7004" s="29"/>
      <c r="K7004" s="29"/>
    </row>
    <row r="7005" spans="6:11" x14ac:dyDescent="0.3">
      <c r="F7005" s="29"/>
      <c r="G7005" s="29"/>
      <c r="H7005" s="29"/>
      <c r="I7005" s="29"/>
      <c r="J7005" s="29"/>
      <c r="K7005" s="29"/>
    </row>
    <row r="7006" spans="6:11" x14ac:dyDescent="0.3">
      <c r="F7006" s="29"/>
      <c r="G7006" s="29"/>
      <c r="H7006" s="29"/>
      <c r="I7006" s="29"/>
      <c r="J7006" s="29"/>
      <c r="K7006" s="29"/>
    </row>
    <row r="7007" spans="6:11" x14ac:dyDescent="0.3">
      <c r="F7007" s="29"/>
      <c r="G7007" s="29"/>
      <c r="H7007" s="29"/>
      <c r="I7007" s="29"/>
      <c r="J7007" s="29"/>
      <c r="K7007" s="29"/>
    </row>
    <row r="7008" spans="6:11" x14ac:dyDescent="0.3">
      <c r="F7008" s="29"/>
      <c r="G7008" s="29"/>
      <c r="H7008" s="29"/>
      <c r="I7008" s="29"/>
      <c r="J7008" s="29"/>
      <c r="K7008" s="29"/>
    </row>
    <row r="7009" spans="6:11" x14ac:dyDescent="0.3">
      <c r="F7009" s="29"/>
      <c r="G7009" s="29"/>
      <c r="H7009" s="29"/>
      <c r="I7009" s="29"/>
      <c r="J7009" s="29"/>
      <c r="K7009" s="29"/>
    </row>
    <row r="7010" spans="6:11" x14ac:dyDescent="0.3">
      <c r="F7010" s="29"/>
      <c r="G7010" s="29"/>
      <c r="H7010" s="29"/>
      <c r="I7010" s="29"/>
      <c r="J7010" s="29"/>
      <c r="K7010" s="29"/>
    </row>
    <row r="7011" spans="6:11" x14ac:dyDescent="0.3">
      <c r="F7011" s="29"/>
      <c r="G7011" s="29"/>
      <c r="H7011" s="29"/>
      <c r="I7011" s="29"/>
      <c r="J7011" s="29"/>
      <c r="K7011" s="29"/>
    </row>
    <row r="7012" spans="6:11" x14ac:dyDescent="0.3">
      <c r="F7012" s="29"/>
      <c r="G7012" s="29"/>
      <c r="H7012" s="29"/>
      <c r="I7012" s="29"/>
      <c r="J7012" s="29"/>
      <c r="K7012" s="29"/>
    </row>
    <row r="7013" spans="6:11" x14ac:dyDescent="0.3">
      <c r="F7013" s="29"/>
      <c r="G7013" s="29"/>
      <c r="H7013" s="29"/>
      <c r="I7013" s="29"/>
      <c r="J7013" s="29"/>
      <c r="K7013" s="29"/>
    </row>
    <row r="7014" spans="6:11" x14ac:dyDescent="0.3">
      <c r="F7014" s="29"/>
      <c r="G7014" s="29"/>
      <c r="H7014" s="29"/>
      <c r="I7014" s="29"/>
      <c r="J7014" s="29"/>
      <c r="K7014" s="29"/>
    </row>
    <row r="7015" spans="6:11" x14ac:dyDescent="0.3">
      <c r="F7015" s="29"/>
      <c r="G7015" s="29"/>
      <c r="H7015" s="29"/>
      <c r="I7015" s="29"/>
      <c r="J7015" s="29"/>
      <c r="K7015" s="29"/>
    </row>
    <row r="7016" spans="6:11" x14ac:dyDescent="0.3">
      <c r="F7016" s="29"/>
      <c r="G7016" s="29"/>
      <c r="H7016" s="29"/>
      <c r="I7016" s="29"/>
      <c r="J7016" s="29"/>
      <c r="K7016" s="29"/>
    </row>
    <row r="7017" spans="6:11" x14ac:dyDescent="0.3">
      <c r="F7017" s="29"/>
      <c r="G7017" s="29"/>
      <c r="H7017" s="29"/>
      <c r="I7017" s="29"/>
      <c r="J7017" s="29"/>
      <c r="K7017" s="29"/>
    </row>
    <row r="7018" spans="6:11" x14ac:dyDescent="0.3">
      <c r="F7018" s="29"/>
      <c r="G7018" s="29"/>
      <c r="H7018" s="29"/>
      <c r="I7018" s="29"/>
      <c r="J7018" s="29"/>
      <c r="K7018" s="29"/>
    </row>
    <row r="7019" spans="6:11" x14ac:dyDescent="0.3">
      <c r="F7019" s="29"/>
      <c r="G7019" s="29"/>
      <c r="H7019" s="29"/>
      <c r="I7019" s="29"/>
      <c r="J7019" s="29"/>
      <c r="K7019" s="29"/>
    </row>
    <row r="7020" spans="6:11" x14ac:dyDescent="0.3">
      <c r="F7020" s="29"/>
      <c r="G7020" s="29"/>
      <c r="H7020" s="29"/>
      <c r="I7020" s="29"/>
      <c r="J7020" s="29"/>
      <c r="K7020" s="29"/>
    </row>
    <row r="7021" spans="6:11" x14ac:dyDescent="0.3">
      <c r="F7021" s="29"/>
      <c r="G7021" s="29"/>
      <c r="H7021" s="29"/>
      <c r="I7021" s="29"/>
      <c r="J7021" s="29"/>
      <c r="K7021" s="29"/>
    </row>
    <row r="7022" spans="6:11" x14ac:dyDescent="0.3">
      <c r="F7022" s="29"/>
      <c r="G7022" s="29"/>
      <c r="H7022" s="29"/>
      <c r="I7022" s="29"/>
      <c r="J7022" s="29"/>
      <c r="K7022" s="29"/>
    </row>
    <row r="7023" spans="6:11" x14ac:dyDescent="0.3">
      <c r="F7023" s="29"/>
      <c r="G7023" s="29"/>
      <c r="H7023" s="29"/>
      <c r="I7023" s="29"/>
      <c r="J7023" s="29"/>
      <c r="K7023" s="29"/>
    </row>
    <row r="7024" spans="6:11" x14ac:dyDescent="0.3">
      <c r="F7024" s="29"/>
      <c r="G7024" s="29"/>
      <c r="H7024" s="29"/>
      <c r="I7024" s="29"/>
      <c r="J7024" s="29"/>
      <c r="K7024" s="29"/>
    </row>
    <row r="7025" spans="6:11" x14ac:dyDescent="0.3">
      <c r="F7025" s="29"/>
      <c r="G7025" s="29"/>
      <c r="H7025" s="29"/>
      <c r="I7025" s="29"/>
      <c r="J7025" s="29"/>
      <c r="K7025" s="29"/>
    </row>
    <row r="7026" spans="6:11" x14ac:dyDescent="0.3">
      <c r="F7026" s="29"/>
      <c r="G7026" s="29"/>
      <c r="H7026" s="29"/>
      <c r="I7026" s="29"/>
      <c r="J7026" s="29"/>
      <c r="K7026" s="29"/>
    </row>
    <row r="7027" spans="6:11" x14ac:dyDescent="0.3">
      <c r="F7027" s="29"/>
      <c r="G7027" s="29"/>
      <c r="H7027" s="29"/>
      <c r="I7027" s="29"/>
      <c r="J7027" s="29"/>
      <c r="K7027" s="29"/>
    </row>
    <row r="7028" spans="6:11" x14ac:dyDescent="0.3">
      <c r="F7028" s="29"/>
      <c r="G7028" s="29"/>
      <c r="H7028" s="29"/>
      <c r="I7028" s="29"/>
      <c r="J7028" s="29"/>
      <c r="K7028" s="29"/>
    </row>
    <row r="7029" spans="6:11" x14ac:dyDescent="0.3">
      <c r="F7029" s="29"/>
      <c r="G7029" s="29"/>
      <c r="H7029" s="29"/>
      <c r="I7029" s="29"/>
      <c r="J7029" s="29"/>
      <c r="K7029" s="29"/>
    </row>
    <row r="7030" spans="6:11" x14ac:dyDescent="0.3">
      <c r="F7030" s="29"/>
      <c r="G7030" s="29"/>
      <c r="H7030" s="29"/>
      <c r="I7030" s="29"/>
      <c r="J7030" s="29"/>
      <c r="K7030" s="29"/>
    </row>
    <row r="7031" spans="6:11" x14ac:dyDescent="0.3">
      <c r="F7031" s="29"/>
      <c r="G7031" s="29"/>
      <c r="H7031" s="29"/>
      <c r="I7031" s="29"/>
      <c r="J7031" s="29"/>
      <c r="K7031" s="29"/>
    </row>
    <row r="7032" spans="6:11" x14ac:dyDescent="0.3">
      <c r="F7032" s="29"/>
      <c r="G7032" s="29"/>
      <c r="H7032" s="29"/>
      <c r="I7032" s="29"/>
      <c r="J7032" s="29"/>
      <c r="K7032" s="29"/>
    </row>
    <row r="7033" spans="6:11" x14ac:dyDescent="0.3">
      <c r="F7033" s="29"/>
      <c r="G7033" s="29"/>
      <c r="H7033" s="29"/>
      <c r="I7033" s="29"/>
      <c r="J7033" s="29"/>
      <c r="K7033" s="29"/>
    </row>
    <row r="7034" spans="6:11" x14ac:dyDescent="0.3">
      <c r="F7034" s="29"/>
      <c r="G7034" s="29"/>
      <c r="H7034" s="29"/>
      <c r="I7034" s="29"/>
      <c r="J7034" s="29"/>
      <c r="K7034" s="29"/>
    </row>
    <row r="7035" spans="6:11" x14ac:dyDescent="0.3">
      <c r="F7035" s="29"/>
      <c r="G7035" s="29"/>
      <c r="H7035" s="29"/>
      <c r="I7035" s="29"/>
      <c r="J7035" s="29"/>
      <c r="K7035" s="29"/>
    </row>
    <row r="7036" spans="6:11" x14ac:dyDescent="0.3">
      <c r="F7036" s="29"/>
      <c r="G7036" s="29"/>
      <c r="H7036" s="29"/>
      <c r="I7036" s="29"/>
      <c r="J7036" s="29"/>
      <c r="K7036" s="29"/>
    </row>
    <row r="7037" spans="6:11" x14ac:dyDescent="0.3">
      <c r="F7037" s="29"/>
      <c r="G7037" s="29"/>
      <c r="H7037" s="29"/>
      <c r="I7037" s="29"/>
      <c r="J7037" s="29"/>
      <c r="K7037" s="29"/>
    </row>
    <row r="7038" spans="6:11" x14ac:dyDescent="0.3">
      <c r="F7038" s="29"/>
      <c r="G7038" s="29"/>
      <c r="H7038" s="29"/>
      <c r="I7038" s="29"/>
      <c r="J7038" s="29"/>
      <c r="K7038" s="29"/>
    </row>
    <row r="7039" spans="6:11" x14ac:dyDescent="0.3">
      <c r="F7039" s="29"/>
      <c r="G7039" s="29"/>
      <c r="H7039" s="29"/>
      <c r="I7039" s="29"/>
      <c r="J7039" s="29"/>
      <c r="K7039" s="29"/>
    </row>
    <row r="7040" spans="6:11" x14ac:dyDescent="0.3">
      <c r="F7040" s="29"/>
      <c r="G7040" s="29"/>
      <c r="H7040" s="29"/>
      <c r="I7040" s="29"/>
      <c r="J7040" s="29"/>
      <c r="K7040" s="29"/>
    </row>
    <row r="7041" spans="6:11" x14ac:dyDescent="0.3">
      <c r="F7041" s="29"/>
      <c r="G7041" s="29"/>
      <c r="H7041" s="29"/>
      <c r="I7041" s="29"/>
      <c r="J7041" s="29"/>
      <c r="K7041" s="29"/>
    </row>
    <row r="7042" spans="6:11" x14ac:dyDescent="0.3">
      <c r="F7042" s="29"/>
      <c r="G7042" s="29"/>
      <c r="H7042" s="29"/>
      <c r="I7042" s="29"/>
      <c r="J7042" s="29"/>
      <c r="K7042" s="29"/>
    </row>
    <row r="7043" spans="6:11" x14ac:dyDescent="0.3">
      <c r="F7043" s="29"/>
      <c r="G7043" s="29"/>
      <c r="H7043" s="29"/>
      <c r="I7043" s="29"/>
      <c r="J7043" s="29"/>
      <c r="K7043" s="29"/>
    </row>
    <row r="7044" spans="6:11" x14ac:dyDescent="0.3">
      <c r="F7044" s="29"/>
      <c r="G7044" s="29"/>
      <c r="H7044" s="29"/>
      <c r="I7044" s="29"/>
      <c r="J7044" s="29"/>
      <c r="K7044" s="29"/>
    </row>
    <row r="7045" spans="6:11" x14ac:dyDescent="0.3">
      <c r="F7045" s="29"/>
      <c r="G7045" s="29"/>
      <c r="H7045" s="29"/>
      <c r="I7045" s="29"/>
      <c r="J7045" s="29"/>
      <c r="K7045" s="29"/>
    </row>
    <row r="7046" spans="6:11" x14ac:dyDescent="0.3">
      <c r="F7046" s="29"/>
      <c r="G7046" s="29"/>
      <c r="H7046" s="29"/>
      <c r="I7046" s="29"/>
      <c r="J7046" s="29"/>
      <c r="K7046" s="29"/>
    </row>
    <row r="7047" spans="6:11" x14ac:dyDescent="0.3">
      <c r="F7047" s="29"/>
      <c r="G7047" s="29"/>
      <c r="H7047" s="29"/>
      <c r="I7047" s="29"/>
      <c r="J7047" s="29"/>
      <c r="K7047" s="29"/>
    </row>
    <row r="7048" spans="6:11" x14ac:dyDescent="0.3">
      <c r="F7048" s="29"/>
      <c r="G7048" s="29"/>
      <c r="H7048" s="29"/>
      <c r="I7048" s="29"/>
      <c r="J7048" s="29"/>
      <c r="K7048" s="29"/>
    </row>
    <row r="7049" spans="6:11" x14ac:dyDescent="0.3">
      <c r="F7049" s="29"/>
      <c r="G7049" s="29"/>
      <c r="H7049" s="29"/>
      <c r="I7049" s="29"/>
      <c r="J7049" s="29"/>
      <c r="K7049" s="29"/>
    </row>
    <row r="7050" spans="6:11" x14ac:dyDescent="0.3">
      <c r="F7050" s="29"/>
      <c r="G7050" s="29"/>
      <c r="H7050" s="29"/>
      <c r="I7050" s="29"/>
      <c r="J7050" s="29"/>
      <c r="K7050" s="29"/>
    </row>
    <row r="7051" spans="6:11" x14ac:dyDescent="0.3">
      <c r="F7051" s="29"/>
      <c r="G7051" s="29"/>
      <c r="H7051" s="29"/>
      <c r="I7051" s="29"/>
      <c r="J7051" s="29"/>
      <c r="K7051" s="29"/>
    </row>
    <row r="7052" spans="6:11" x14ac:dyDescent="0.3">
      <c r="F7052" s="29"/>
      <c r="G7052" s="29"/>
      <c r="H7052" s="29"/>
      <c r="I7052" s="29"/>
      <c r="J7052" s="29"/>
      <c r="K7052" s="29"/>
    </row>
    <row r="7053" spans="6:11" x14ac:dyDescent="0.3">
      <c r="F7053" s="29"/>
      <c r="G7053" s="29"/>
      <c r="H7053" s="29"/>
      <c r="I7053" s="29"/>
      <c r="J7053" s="29"/>
      <c r="K7053" s="29"/>
    </row>
    <row r="7054" spans="6:11" x14ac:dyDescent="0.3">
      <c r="F7054" s="29"/>
      <c r="G7054" s="29"/>
      <c r="H7054" s="29"/>
      <c r="I7054" s="29"/>
      <c r="J7054" s="29"/>
      <c r="K7054" s="29"/>
    </row>
    <row r="7055" spans="6:11" x14ac:dyDescent="0.3">
      <c r="F7055" s="29"/>
      <c r="G7055" s="29"/>
      <c r="H7055" s="29"/>
      <c r="I7055" s="29"/>
      <c r="J7055" s="29"/>
      <c r="K7055" s="29"/>
    </row>
    <row r="7056" spans="6:11" x14ac:dyDescent="0.3">
      <c r="F7056" s="29"/>
      <c r="G7056" s="29"/>
      <c r="H7056" s="29"/>
      <c r="I7056" s="29"/>
      <c r="J7056" s="29"/>
      <c r="K7056" s="29"/>
    </row>
    <row r="7057" spans="6:11" x14ac:dyDescent="0.3">
      <c r="F7057" s="29"/>
      <c r="G7057" s="29"/>
      <c r="H7057" s="29"/>
      <c r="I7057" s="29"/>
      <c r="J7057" s="29"/>
      <c r="K7057" s="29"/>
    </row>
    <row r="7058" spans="6:11" x14ac:dyDescent="0.3">
      <c r="F7058" s="29"/>
      <c r="G7058" s="29"/>
      <c r="H7058" s="29"/>
      <c r="I7058" s="29"/>
      <c r="J7058" s="29"/>
      <c r="K7058" s="29"/>
    </row>
    <row r="7059" spans="6:11" x14ac:dyDescent="0.3">
      <c r="F7059" s="29"/>
      <c r="G7059" s="29"/>
      <c r="H7059" s="29"/>
      <c r="I7059" s="29"/>
      <c r="J7059" s="29"/>
      <c r="K7059" s="29"/>
    </row>
    <row r="7060" spans="6:11" x14ac:dyDescent="0.3">
      <c r="F7060" s="29"/>
      <c r="G7060" s="29"/>
      <c r="H7060" s="29"/>
      <c r="I7060" s="29"/>
      <c r="J7060" s="29"/>
      <c r="K7060" s="29"/>
    </row>
    <row r="7061" spans="6:11" x14ac:dyDescent="0.3">
      <c r="F7061" s="29"/>
      <c r="G7061" s="29"/>
      <c r="H7061" s="29"/>
      <c r="I7061" s="29"/>
      <c r="J7061" s="29"/>
      <c r="K7061" s="29"/>
    </row>
    <row r="7062" spans="6:11" x14ac:dyDescent="0.3">
      <c r="F7062" s="29"/>
      <c r="G7062" s="29"/>
      <c r="H7062" s="29"/>
      <c r="I7062" s="29"/>
      <c r="J7062" s="29"/>
      <c r="K7062" s="29"/>
    </row>
    <row r="7063" spans="6:11" x14ac:dyDescent="0.3">
      <c r="F7063" s="29"/>
      <c r="G7063" s="29"/>
      <c r="H7063" s="29"/>
      <c r="I7063" s="29"/>
      <c r="J7063" s="29"/>
      <c r="K7063" s="29"/>
    </row>
    <row r="7064" spans="6:11" x14ac:dyDescent="0.3">
      <c r="F7064" s="29"/>
      <c r="G7064" s="29"/>
      <c r="H7064" s="29"/>
      <c r="I7064" s="29"/>
      <c r="J7064" s="29"/>
      <c r="K7064" s="29"/>
    </row>
    <row r="7065" spans="6:11" x14ac:dyDescent="0.3">
      <c r="F7065" s="29"/>
      <c r="G7065" s="29"/>
      <c r="H7065" s="29"/>
      <c r="I7065" s="29"/>
      <c r="J7065" s="29"/>
      <c r="K7065" s="29"/>
    </row>
    <row r="7066" spans="6:11" x14ac:dyDescent="0.3">
      <c r="F7066" s="29"/>
      <c r="G7066" s="29"/>
      <c r="H7066" s="29"/>
      <c r="I7066" s="29"/>
      <c r="J7066" s="29"/>
      <c r="K7066" s="29"/>
    </row>
    <row r="7067" spans="6:11" x14ac:dyDescent="0.3">
      <c r="F7067" s="29"/>
      <c r="G7067" s="29"/>
      <c r="H7067" s="29"/>
      <c r="I7067" s="29"/>
      <c r="J7067" s="29"/>
      <c r="K7067" s="29"/>
    </row>
    <row r="7068" spans="6:11" x14ac:dyDescent="0.3">
      <c r="F7068" s="29"/>
      <c r="G7068" s="29"/>
      <c r="H7068" s="29"/>
      <c r="I7068" s="29"/>
      <c r="J7068" s="29"/>
      <c r="K7068" s="29"/>
    </row>
    <row r="7069" spans="6:11" x14ac:dyDescent="0.3">
      <c r="F7069" s="29"/>
      <c r="G7069" s="29"/>
      <c r="H7069" s="29"/>
      <c r="I7069" s="29"/>
      <c r="J7069" s="29"/>
      <c r="K7069" s="29"/>
    </row>
    <row r="7070" spans="6:11" x14ac:dyDescent="0.3">
      <c r="F7070" s="29"/>
      <c r="G7070" s="29"/>
      <c r="H7070" s="29"/>
      <c r="I7070" s="29"/>
      <c r="J7070" s="29"/>
      <c r="K7070" s="29"/>
    </row>
    <row r="7071" spans="6:11" x14ac:dyDescent="0.3">
      <c r="F7071" s="29"/>
      <c r="G7071" s="29"/>
      <c r="H7071" s="29"/>
      <c r="I7071" s="29"/>
      <c r="J7071" s="29"/>
      <c r="K7071" s="29"/>
    </row>
    <row r="7072" spans="6:11" x14ac:dyDescent="0.3">
      <c r="F7072" s="29"/>
      <c r="G7072" s="29"/>
      <c r="H7072" s="29"/>
      <c r="I7072" s="29"/>
      <c r="J7072" s="29"/>
      <c r="K7072" s="29"/>
    </row>
    <row r="7073" spans="6:11" x14ac:dyDescent="0.3">
      <c r="F7073" s="29"/>
      <c r="G7073" s="29"/>
      <c r="H7073" s="29"/>
      <c r="I7073" s="29"/>
      <c r="J7073" s="29"/>
      <c r="K7073" s="29"/>
    </row>
    <row r="7074" spans="6:11" x14ac:dyDescent="0.3">
      <c r="F7074" s="29"/>
      <c r="G7074" s="29"/>
      <c r="H7074" s="29"/>
      <c r="I7074" s="29"/>
      <c r="J7074" s="29"/>
      <c r="K7074" s="29"/>
    </row>
    <row r="7075" spans="6:11" x14ac:dyDescent="0.3">
      <c r="F7075" s="29"/>
      <c r="G7075" s="29"/>
      <c r="H7075" s="29"/>
      <c r="I7075" s="29"/>
      <c r="J7075" s="29"/>
      <c r="K7075" s="29"/>
    </row>
    <row r="7076" spans="6:11" x14ac:dyDescent="0.3">
      <c r="F7076" s="29"/>
      <c r="G7076" s="29"/>
      <c r="H7076" s="29"/>
      <c r="I7076" s="29"/>
      <c r="J7076" s="29"/>
      <c r="K7076" s="29"/>
    </row>
    <row r="7077" spans="6:11" x14ac:dyDescent="0.3">
      <c r="F7077" s="29"/>
      <c r="G7077" s="29"/>
      <c r="H7077" s="29"/>
      <c r="I7077" s="29"/>
      <c r="J7077" s="29"/>
      <c r="K7077" s="29"/>
    </row>
    <row r="7078" spans="6:11" x14ac:dyDescent="0.3">
      <c r="F7078" s="29"/>
      <c r="G7078" s="29"/>
      <c r="H7078" s="29"/>
      <c r="I7078" s="29"/>
      <c r="J7078" s="29"/>
      <c r="K7078" s="29"/>
    </row>
    <row r="7079" spans="6:11" x14ac:dyDescent="0.3">
      <c r="F7079" s="29"/>
      <c r="G7079" s="29"/>
      <c r="H7079" s="29"/>
      <c r="I7079" s="29"/>
      <c r="J7079" s="29"/>
      <c r="K7079" s="29"/>
    </row>
    <row r="7080" spans="6:11" x14ac:dyDescent="0.3">
      <c r="F7080" s="29"/>
      <c r="G7080" s="29"/>
      <c r="H7080" s="29"/>
      <c r="I7080" s="29"/>
      <c r="J7080" s="29"/>
      <c r="K7080" s="29"/>
    </row>
    <row r="7081" spans="6:11" x14ac:dyDescent="0.3">
      <c r="F7081" s="29"/>
      <c r="G7081" s="29"/>
      <c r="H7081" s="29"/>
      <c r="I7081" s="29"/>
      <c r="J7081" s="29"/>
      <c r="K7081" s="29"/>
    </row>
    <row r="7082" spans="6:11" x14ac:dyDescent="0.3">
      <c r="F7082" s="29"/>
      <c r="G7082" s="29"/>
      <c r="H7082" s="29"/>
      <c r="I7082" s="29"/>
      <c r="J7082" s="29"/>
      <c r="K7082" s="29"/>
    </row>
    <row r="7083" spans="6:11" x14ac:dyDescent="0.3">
      <c r="F7083" s="29"/>
      <c r="G7083" s="29"/>
      <c r="H7083" s="29"/>
      <c r="I7083" s="29"/>
      <c r="J7083" s="29"/>
      <c r="K7083" s="29"/>
    </row>
    <row r="7084" spans="6:11" x14ac:dyDescent="0.3">
      <c r="F7084" s="29"/>
      <c r="G7084" s="29"/>
      <c r="H7084" s="29"/>
      <c r="I7084" s="29"/>
      <c r="J7084" s="29"/>
      <c r="K7084" s="29"/>
    </row>
    <row r="7085" spans="6:11" x14ac:dyDescent="0.3">
      <c r="F7085" s="29"/>
      <c r="G7085" s="29"/>
      <c r="H7085" s="29"/>
      <c r="I7085" s="29"/>
      <c r="J7085" s="29"/>
      <c r="K7085" s="29"/>
    </row>
    <row r="7086" spans="6:11" x14ac:dyDescent="0.3">
      <c r="F7086" s="29"/>
      <c r="G7086" s="29"/>
      <c r="H7086" s="29"/>
      <c r="I7086" s="29"/>
      <c r="J7086" s="29"/>
      <c r="K7086" s="29"/>
    </row>
    <row r="7087" spans="6:11" x14ac:dyDescent="0.3">
      <c r="F7087" s="29"/>
      <c r="G7087" s="29"/>
      <c r="H7087" s="29"/>
      <c r="I7087" s="29"/>
      <c r="J7087" s="29"/>
      <c r="K7087" s="29"/>
    </row>
    <row r="7088" spans="6:11" x14ac:dyDescent="0.3">
      <c r="F7088" s="29"/>
      <c r="G7088" s="29"/>
      <c r="H7088" s="29"/>
      <c r="I7088" s="29"/>
      <c r="J7088" s="29"/>
      <c r="K7088" s="29"/>
    </row>
    <row r="7089" spans="6:11" x14ac:dyDescent="0.3">
      <c r="F7089" s="29"/>
      <c r="G7089" s="29"/>
      <c r="H7089" s="29"/>
      <c r="I7089" s="29"/>
      <c r="J7089" s="29"/>
      <c r="K7089" s="29"/>
    </row>
    <row r="7090" spans="6:11" x14ac:dyDescent="0.3">
      <c r="F7090" s="29"/>
      <c r="G7090" s="29"/>
      <c r="H7090" s="29"/>
      <c r="I7090" s="29"/>
      <c r="J7090" s="29"/>
      <c r="K7090" s="29"/>
    </row>
    <row r="7091" spans="6:11" x14ac:dyDescent="0.3">
      <c r="F7091" s="29"/>
      <c r="G7091" s="29"/>
      <c r="H7091" s="29"/>
      <c r="I7091" s="29"/>
      <c r="J7091" s="29"/>
      <c r="K7091" s="29"/>
    </row>
    <row r="7092" spans="6:11" x14ac:dyDescent="0.3">
      <c r="F7092" s="29"/>
      <c r="G7092" s="29"/>
      <c r="H7092" s="29"/>
      <c r="I7092" s="29"/>
      <c r="J7092" s="29"/>
      <c r="K7092" s="29"/>
    </row>
    <row r="7093" spans="6:11" x14ac:dyDescent="0.3">
      <c r="F7093" s="29"/>
      <c r="G7093" s="29"/>
      <c r="H7093" s="29"/>
      <c r="I7093" s="29"/>
      <c r="J7093" s="29"/>
      <c r="K7093" s="29"/>
    </row>
    <row r="7094" spans="6:11" x14ac:dyDescent="0.3">
      <c r="F7094" s="29"/>
      <c r="G7094" s="29"/>
      <c r="H7094" s="29"/>
      <c r="I7094" s="29"/>
      <c r="J7094" s="29"/>
      <c r="K7094" s="29"/>
    </row>
    <row r="7095" spans="6:11" x14ac:dyDescent="0.3">
      <c r="F7095" s="29"/>
      <c r="G7095" s="29"/>
      <c r="H7095" s="29"/>
      <c r="I7095" s="29"/>
      <c r="J7095" s="29"/>
      <c r="K7095" s="29"/>
    </row>
    <row r="7096" spans="6:11" x14ac:dyDescent="0.3">
      <c r="F7096" s="29"/>
      <c r="G7096" s="29"/>
      <c r="H7096" s="29"/>
      <c r="I7096" s="29"/>
      <c r="J7096" s="29"/>
      <c r="K7096" s="29"/>
    </row>
    <row r="7097" spans="6:11" x14ac:dyDescent="0.3">
      <c r="F7097" s="29"/>
      <c r="G7097" s="29"/>
      <c r="H7097" s="29"/>
      <c r="I7097" s="29"/>
      <c r="J7097" s="29"/>
      <c r="K7097" s="29"/>
    </row>
    <row r="7098" spans="6:11" x14ac:dyDescent="0.3">
      <c r="F7098" s="29"/>
      <c r="G7098" s="29"/>
      <c r="H7098" s="29"/>
      <c r="I7098" s="29"/>
      <c r="J7098" s="29"/>
      <c r="K7098" s="29"/>
    </row>
    <row r="7099" spans="6:11" x14ac:dyDescent="0.3">
      <c r="F7099" s="29"/>
      <c r="G7099" s="29"/>
      <c r="H7099" s="29"/>
      <c r="I7099" s="29"/>
      <c r="J7099" s="29"/>
      <c r="K7099" s="29"/>
    </row>
    <row r="7100" spans="6:11" x14ac:dyDescent="0.3">
      <c r="F7100" s="29"/>
      <c r="G7100" s="29"/>
      <c r="H7100" s="29"/>
      <c r="I7100" s="29"/>
      <c r="J7100" s="29"/>
      <c r="K7100" s="29"/>
    </row>
    <row r="7101" spans="6:11" x14ac:dyDescent="0.3">
      <c r="F7101" s="29"/>
      <c r="G7101" s="29"/>
      <c r="H7101" s="29"/>
      <c r="I7101" s="29"/>
      <c r="J7101" s="29"/>
      <c r="K7101" s="29"/>
    </row>
    <row r="7102" spans="6:11" x14ac:dyDescent="0.3">
      <c r="F7102" s="29"/>
      <c r="G7102" s="29"/>
      <c r="H7102" s="29"/>
      <c r="I7102" s="29"/>
      <c r="J7102" s="29"/>
      <c r="K7102" s="29"/>
    </row>
    <row r="7103" spans="6:11" x14ac:dyDescent="0.3">
      <c r="F7103" s="29"/>
      <c r="G7103" s="29"/>
      <c r="H7103" s="29"/>
      <c r="I7103" s="29"/>
      <c r="J7103" s="29"/>
      <c r="K7103" s="29"/>
    </row>
    <row r="7104" spans="6:11" x14ac:dyDescent="0.3">
      <c r="F7104" s="29"/>
      <c r="G7104" s="29"/>
      <c r="H7104" s="29"/>
      <c r="I7104" s="29"/>
      <c r="J7104" s="29"/>
      <c r="K7104" s="29"/>
    </row>
    <row r="7105" spans="6:11" x14ac:dyDescent="0.3">
      <c r="F7105" s="29"/>
      <c r="G7105" s="29"/>
      <c r="H7105" s="29"/>
      <c r="I7105" s="29"/>
      <c r="J7105" s="29"/>
      <c r="K7105" s="29"/>
    </row>
    <row r="7106" spans="6:11" x14ac:dyDescent="0.3">
      <c r="F7106" s="29"/>
      <c r="G7106" s="29"/>
      <c r="H7106" s="29"/>
      <c r="I7106" s="29"/>
      <c r="J7106" s="29"/>
      <c r="K7106" s="29"/>
    </row>
    <row r="7107" spans="6:11" x14ac:dyDescent="0.3">
      <c r="F7107" s="29"/>
      <c r="G7107" s="29"/>
      <c r="H7107" s="29"/>
      <c r="I7107" s="29"/>
      <c r="J7107" s="29"/>
      <c r="K7107" s="29"/>
    </row>
    <row r="7108" spans="6:11" x14ac:dyDescent="0.3">
      <c r="F7108" s="29"/>
      <c r="G7108" s="29"/>
      <c r="H7108" s="29"/>
      <c r="I7108" s="29"/>
      <c r="J7108" s="29"/>
      <c r="K7108" s="29"/>
    </row>
    <row r="7109" spans="6:11" x14ac:dyDescent="0.3">
      <c r="F7109" s="29"/>
      <c r="G7109" s="29"/>
      <c r="H7109" s="29"/>
      <c r="I7109" s="29"/>
      <c r="J7109" s="29"/>
      <c r="K7109" s="29"/>
    </row>
    <row r="7110" spans="6:11" x14ac:dyDescent="0.3">
      <c r="F7110" s="29"/>
      <c r="G7110" s="29"/>
      <c r="H7110" s="29"/>
      <c r="I7110" s="29"/>
      <c r="J7110" s="29"/>
      <c r="K7110" s="29"/>
    </row>
    <row r="7111" spans="6:11" x14ac:dyDescent="0.3">
      <c r="F7111" s="29"/>
      <c r="G7111" s="29"/>
      <c r="H7111" s="29"/>
      <c r="I7111" s="29"/>
      <c r="J7111" s="29"/>
      <c r="K7111" s="29"/>
    </row>
    <row r="7112" spans="6:11" x14ac:dyDescent="0.3">
      <c r="F7112" s="29"/>
      <c r="G7112" s="29"/>
      <c r="H7112" s="29"/>
      <c r="I7112" s="29"/>
      <c r="J7112" s="29"/>
      <c r="K7112" s="29"/>
    </row>
    <row r="7113" spans="6:11" x14ac:dyDescent="0.3">
      <c r="F7113" s="29"/>
      <c r="G7113" s="29"/>
      <c r="H7113" s="29"/>
      <c r="I7113" s="29"/>
      <c r="J7113" s="29"/>
      <c r="K7113" s="29"/>
    </row>
    <row r="7114" spans="6:11" x14ac:dyDescent="0.3">
      <c r="F7114" s="29"/>
      <c r="G7114" s="29"/>
      <c r="H7114" s="29"/>
      <c r="I7114" s="29"/>
      <c r="J7114" s="29"/>
      <c r="K7114" s="29"/>
    </row>
    <row r="7115" spans="6:11" x14ac:dyDescent="0.3">
      <c r="F7115" s="29"/>
      <c r="G7115" s="29"/>
      <c r="H7115" s="29"/>
      <c r="I7115" s="29"/>
      <c r="J7115" s="29"/>
      <c r="K7115" s="29"/>
    </row>
    <row r="7116" spans="6:11" x14ac:dyDescent="0.3">
      <c r="F7116" s="29"/>
      <c r="G7116" s="29"/>
      <c r="H7116" s="29"/>
      <c r="I7116" s="29"/>
      <c r="J7116" s="29"/>
      <c r="K7116" s="29"/>
    </row>
    <row r="7117" spans="6:11" x14ac:dyDescent="0.3">
      <c r="F7117" s="29"/>
      <c r="G7117" s="29"/>
      <c r="H7117" s="29"/>
      <c r="I7117" s="29"/>
      <c r="J7117" s="29"/>
      <c r="K7117" s="29"/>
    </row>
    <row r="7118" spans="6:11" x14ac:dyDescent="0.3">
      <c r="F7118" s="29"/>
      <c r="G7118" s="29"/>
      <c r="H7118" s="29"/>
      <c r="I7118" s="29"/>
      <c r="J7118" s="29"/>
      <c r="K7118" s="29"/>
    </row>
    <row r="7119" spans="6:11" x14ac:dyDescent="0.3">
      <c r="F7119" s="29"/>
      <c r="G7119" s="29"/>
      <c r="H7119" s="29"/>
      <c r="I7119" s="29"/>
      <c r="J7119" s="29"/>
      <c r="K7119" s="29"/>
    </row>
    <row r="7120" spans="6:11" x14ac:dyDescent="0.3">
      <c r="F7120" s="29"/>
      <c r="G7120" s="29"/>
      <c r="H7120" s="29"/>
      <c r="I7120" s="29"/>
      <c r="J7120" s="29"/>
      <c r="K7120" s="29"/>
    </row>
    <row r="7121" spans="6:11" x14ac:dyDescent="0.3">
      <c r="F7121" s="29"/>
      <c r="G7121" s="29"/>
      <c r="H7121" s="29"/>
      <c r="I7121" s="29"/>
      <c r="J7121" s="29"/>
      <c r="K7121" s="29"/>
    </row>
    <row r="7122" spans="6:11" x14ac:dyDescent="0.3">
      <c r="F7122" s="29"/>
      <c r="G7122" s="29"/>
      <c r="H7122" s="29"/>
      <c r="I7122" s="29"/>
      <c r="J7122" s="29"/>
      <c r="K7122" s="29"/>
    </row>
    <row r="7123" spans="6:11" x14ac:dyDescent="0.3">
      <c r="F7123" s="29"/>
      <c r="G7123" s="29"/>
      <c r="H7123" s="29"/>
      <c r="I7123" s="29"/>
      <c r="J7123" s="29"/>
      <c r="K7123" s="29"/>
    </row>
    <row r="7124" spans="6:11" x14ac:dyDescent="0.3">
      <c r="F7124" s="29"/>
      <c r="G7124" s="29"/>
      <c r="H7124" s="29"/>
      <c r="I7124" s="29"/>
      <c r="J7124" s="29"/>
      <c r="K7124" s="29"/>
    </row>
    <row r="7125" spans="6:11" x14ac:dyDescent="0.3">
      <c r="F7125" s="29"/>
      <c r="G7125" s="29"/>
      <c r="H7125" s="29"/>
      <c r="I7125" s="29"/>
      <c r="J7125" s="29"/>
      <c r="K7125" s="29"/>
    </row>
    <row r="7126" spans="6:11" x14ac:dyDescent="0.3">
      <c r="F7126" s="29"/>
      <c r="G7126" s="29"/>
      <c r="H7126" s="29"/>
      <c r="I7126" s="29"/>
      <c r="J7126" s="29"/>
      <c r="K7126" s="29"/>
    </row>
    <row r="7127" spans="6:11" x14ac:dyDescent="0.3">
      <c r="F7127" s="29"/>
      <c r="G7127" s="29"/>
      <c r="H7127" s="29"/>
      <c r="I7127" s="29"/>
      <c r="J7127" s="29"/>
      <c r="K7127" s="29"/>
    </row>
    <row r="7128" spans="6:11" x14ac:dyDescent="0.3">
      <c r="F7128" s="29"/>
      <c r="G7128" s="29"/>
      <c r="H7128" s="29"/>
      <c r="I7128" s="29"/>
      <c r="J7128" s="29"/>
      <c r="K7128" s="29"/>
    </row>
    <row r="7129" spans="6:11" x14ac:dyDescent="0.3">
      <c r="F7129" s="29"/>
      <c r="G7129" s="29"/>
      <c r="H7129" s="29"/>
      <c r="I7129" s="29"/>
      <c r="J7129" s="29"/>
      <c r="K7129" s="29"/>
    </row>
    <row r="7130" spans="6:11" x14ac:dyDescent="0.3">
      <c r="F7130" s="29"/>
      <c r="G7130" s="29"/>
      <c r="H7130" s="29"/>
      <c r="I7130" s="29"/>
      <c r="J7130" s="29"/>
      <c r="K7130" s="29"/>
    </row>
    <row r="7131" spans="6:11" x14ac:dyDescent="0.3">
      <c r="F7131" s="29"/>
      <c r="G7131" s="29"/>
      <c r="H7131" s="29"/>
      <c r="I7131" s="29"/>
      <c r="J7131" s="29"/>
      <c r="K7131" s="29"/>
    </row>
    <row r="7132" spans="6:11" x14ac:dyDescent="0.3">
      <c r="F7132" s="29"/>
      <c r="G7132" s="29"/>
      <c r="H7132" s="29"/>
      <c r="I7132" s="29"/>
      <c r="J7132" s="29"/>
      <c r="K7132" s="29"/>
    </row>
    <row r="7133" spans="6:11" x14ac:dyDescent="0.3">
      <c r="F7133" s="29"/>
      <c r="G7133" s="29"/>
      <c r="H7133" s="29"/>
      <c r="I7133" s="29"/>
      <c r="J7133" s="29"/>
      <c r="K7133" s="29"/>
    </row>
    <row r="7134" spans="6:11" x14ac:dyDescent="0.3">
      <c r="F7134" s="29"/>
      <c r="G7134" s="29"/>
      <c r="H7134" s="29"/>
      <c r="I7134" s="29"/>
      <c r="J7134" s="29"/>
      <c r="K7134" s="29"/>
    </row>
    <row r="7135" spans="6:11" x14ac:dyDescent="0.3">
      <c r="F7135" s="29"/>
      <c r="G7135" s="29"/>
      <c r="H7135" s="29"/>
      <c r="I7135" s="29"/>
      <c r="J7135" s="29"/>
      <c r="K7135" s="29"/>
    </row>
    <row r="7136" spans="6:11" x14ac:dyDescent="0.3">
      <c r="F7136" s="29"/>
      <c r="G7136" s="29"/>
      <c r="H7136" s="29"/>
      <c r="I7136" s="29"/>
      <c r="J7136" s="29"/>
      <c r="K7136" s="29"/>
    </row>
    <row r="7137" spans="6:11" x14ac:dyDescent="0.3">
      <c r="F7137" s="29"/>
      <c r="G7137" s="29"/>
      <c r="H7137" s="29"/>
      <c r="I7137" s="29"/>
      <c r="J7137" s="29"/>
      <c r="K7137" s="29"/>
    </row>
    <row r="7138" spans="6:11" x14ac:dyDescent="0.3">
      <c r="F7138" s="29"/>
      <c r="G7138" s="29"/>
      <c r="H7138" s="29"/>
      <c r="I7138" s="29"/>
      <c r="J7138" s="29"/>
      <c r="K7138" s="29"/>
    </row>
    <row r="7139" spans="6:11" x14ac:dyDescent="0.3">
      <c r="F7139" s="29"/>
      <c r="G7139" s="29"/>
      <c r="H7139" s="29"/>
      <c r="I7139" s="29"/>
      <c r="J7139" s="29"/>
      <c r="K7139" s="29"/>
    </row>
    <row r="7140" spans="6:11" x14ac:dyDescent="0.3">
      <c r="F7140" s="29"/>
      <c r="G7140" s="29"/>
      <c r="H7140" s="29"/>
      <c r="I7140" s="29"/>
      <c r="J7140" s="29"/>
      <c r="K7140" s="29"/>
    </row>
    <row r="7141" spans="6:11" x14ac:dyDescent="0.3">
      <c r="F7141" s="29"/>
      <c r="G7141" s="29"/>
      <c r="H7141" s="29"/>
      <c r="I7141" s="29"/>
      <c r="J7141" s="29"/>
      <c r="K7141" s="29"/>
    </row>
    <row r="7142" spans="6:11" x14ac:dyDescent="0.3">
      <c r="F7142" s="29"/>
      <c r="G7142" s="29"/>
      <c r="H7142" s="29"/>
      <c r="I7142" s="29"/>
      <c r="J7142" s="29"/>
      <c r="K7142" s="29"/>
    </row>
    <row r="7143" spans="6:11" x14ac:dyDescent="0.3">
      <c r="F7143" s="29"/>
      <c r="G7143" s="29"/>
      <c r="H7143" s="29"/>
      <c r="I7143" s="29"/>
      <c r="J7143" s="29"/>
      <c r="K7143" s="29"/>
    </row>
    <row r="7144" spans="6:11" x14ac:dyDescent="0.3">
      <c r="F7144" s="29"/>
      <c r="G7144" s="29"/>
      <c r="H7144" s="29"/>
      <c r="I7144" s="29"/>
      <c r="J7144" s="29"/>
      <c r="K7144" s="29"/>
    </row>
    <row r="7145" spans="6:11" x14ac:dyDescent="0.3">
      <c r="F7145" s="29"/>
      <c r="G7145" s="29"/>
      <c r="H7145" s="29"/>
      <c r="I7145" s="29"/>
      <c r="J7145" s="29"/>
      <c r="K7145" s="29"/>
    </row>
    <row r="7146" spans="6:11" x14ac:dyDescent="0.3">
      <c r="F7146" s="29"/>
      <c r="G7146" s="29"/>
      <c r="H7146" s="29"/>
      <c r="I7146" s="29"/>
      <c r="J7146" s="29"/>
      <c r="K7146" s="29"/>
    </row>
    <row r="7147" spans="6:11" x14ac:dyDescent="0.3">
      <c r="F7147" s="29"/>
      <c r="G7147" s="29"/>
      <c r="H7147" s="29"/>
      <c r="I7147" s="29"/>
      <c r="J7147" s="29"/>
      <c r="K7147" s="29"/>
    </row>
    <row r="7148" spans="6:11" x14ac:dyDescent="0.3">
      <c r="F7148" s="29"/>
      <c r="G7148" s="29"/>
      <c r="H7148" s="29"/>
      <c r="I7148" s="29"/>
      <c r="J7148" s="29"/>
      <c r="K7148" s="29"/>
    </row>
    <row r="7149" spans="6:11" x14ac:dyDescent="0.3">
      <c r="F7149" s="29"/>
      <c r="G7149" s="29"/>
      <c r="H7149" s="29"/>
      <c r="I7149" s="29"/>
      <c r="J7149" s="29"/>
      <c r="K7149" s="29"/>
    </row>
    <row r="7150" spans="6:11" x14ac:dyDescent="0.3">
      <c r="F7150" s="29"/>
      <c r="G7150" s="29"/>
      <c r="H7150" s="29"/>
      <c r="I7150" s="29"/>
      <c r="J7150" s="29"/>
      <c r="K7150" s="29"/>
    </row>
    <row r="7151" spans="6:11" x14ac:dyDescent="0.3">
      <c r="F7151" s="29"/>
      <c r="G7151" s="29"/>
      <c r="H7151" s="29"/>
      <c r="I7151" s="29"/>
      <c r="J7151" s="29"/>
      <c r="K7151" s="29"/>
    </row>
    <row r="7152" spans="6:11" x14ac:dyDescent="0.3">
      <c r="F7152" s="29"/>
      <c r="G7152" s="29"/>
      <c r="H7152" s="29"/>
      <c r="I7152" s="29"/>
      <c r="J7152" s="29"/>
      <c r="K7152" s="29"/>
    </row>
    <row r="7153" spans="6:11" x14ac:dyDescent="0.3">
      <c r="F7153" s="29"/>
      <c r="G7153" s="29"/>
      <c r="H7153" s="29"/>
      <c r="I7153" s="29"/>
      <c r="J7153" s="29"/>
      <c r="K7153" s="29"/>
    </row>
    <row r="7154" spans="6:11" x14ac:dyDescent="0.3">
      <c r="F7154" s="29"/>
      <c r="G7154" s="29"/>
      <c r="H7154" s="29"/>
      <c r="I7154" s="29"/>
      <c r="J7154" s="29"/>
      <c r="K7154" s="29"/>
    </row>
    <row r="7155" spans="6:11" x14ac:dyDescent="0.3">
      <c r="F7155" s="29"/>
      <c r="G7155" s="29"/>
      <c r="H7155" s="29"/>
      <c r="I7155" s="29"/>
      <c r="J7155" s="29"/>
      <c r="K7155" s="29"/>
    </row>
    <row r="7156" spans="6:11" x14ac:dyDescent="0.3">
      <c r="F7156" s="29"/>
      <c r="G7156" s="29"/>
      <c r="H7156" s="29"/>
      <c r="I7156" s="29"/>
      <c r="J7156" s="29"/>
      <c r="K7156" s="29"/>
    </row>
    <row r="7157" spans="6:11" x14ac:dyDescent="0.3">
      <c r="F7157" s="29"/>
      <c r="G7157" s="29"/>
      <c r="H7157" s="29"/>
      <c r="I7157" s="29"/>
      <c r="J7157" s="29"/>
      <c r="K7157" s="29"/>
    </row>
    <row r="7158" spans="6:11" x14ac:dyDescent="0.3">
      <c r="F7158" s="29"/>
      <c r="G7158" s="29"/>
      <c r="H7158" s="29"/>
      <c r="I7158" s="29"/>
      <c r="J7158" s="29"/>
      <c r="K7158" s="29"/>
    </row>
    <row r="7159" spans="6:11" x14ac:dyDescent="0.3">
      <c r="F7159" s="29"/>
      <c r="G7159" s="29"/>
      <c r="H7159" s="29"/>
      <c r="I7159" s="29"/>
      <c r="J7159" s="29"/>
      <c r="K7159" s="29"/>
    </row>
    <row r="7160" spans="6:11" x14ac:dyDescent="0.3">
      <c r="F7160" s="29"/>
      <c r="G7160" s="29"/>
      <c r="H7160" s="29"/>
      <c r="I7160" s="29"/>
      <c r="J7160" s="29"/>
      <c r="K7160" s="29"/>
    </row>
    <row r="7161" spans="6:11" x14ac:dyDescent="0.3">
      <c r="F7161" s="29"/>
      <c r="G7161" s="29"/>
      <c r="H7161" s="29"/>
      <c r="I7161" s="29"/>
      <c r="J7161" s="29"/>
      <c r="K7161" s="29"/>
    </row>
    <row r="7162" spans="6:11" x14ac:dyDescent="0.3">
      <c r="F7162" s="29"/>
      <c r="G7162" s="29"/>
      <c r="H7162" s="29"/>
      <c r="I7162" s="29"/>
      <c r="J7162" s="29"/>
      <c r="K7162" s="29"/>
    </row>
    <row r="7163" spans="6:11" x14ac:dyDescent="0.3">
      <c r="F7163" s="29"/>
      <c r="G7163" s="29"/>
      <c r="H7163" s="29"/>
      <c r="I7163" s="29"/>
      <c r="J7163" s="29"/>
      <c r="K7163" s="29"/>
    </row>
    <row r="7164" spans="6:11" x14ac:dyDescent="0.3">
      <c r="F7164" s="29"/>
      <c r="G7164" s="29"/>
      <c r="H7164" s="29"/>
      <c r="I7164" s="29"/>
      <c r="J7164" s="29"/>
      <c r="K7164" s="29"/>
    </row>
    <row r="7165" spans="6:11" x14ac:dyDescent="0.3">
      <c r="F7165" s="29"/>
      <c r="G7165" s="29"/>
      <c r="H7165" s="29"/>
      <c r="I7165" s="29"/>
      <c r="J7165" s="29"/>
      <c r="K7165" s="29"/>
    </row>
    <row r="7166" spans="6:11" x14ac:dyDescent="0.3">
      <c r="F7166" s="29"/>
      <c r="G7166" s="29"/>
      <c r="H7166" s="29"/>
      <c r="I7166" s="29"/>
      <c r="J7166" s="29"/>
      <c r="K7166" s="29"/>
    </row>
    <row r="7167" spans="6:11" x14ac:dyDescent="0.3">
      <c r="F7167" s="29"/>
      <c r="G7167" s="29"/>
      <c r="H7167" s="29"/>
      <c r="I7167" s="29"/>
      <c r="J7167" s="29"/>
      <c r="K7167" s="29"/>
    </row>
    <row r="7168" spans="6:11" x14ac:dyDescent="0.3">
      <c r="F7168" s="29"/>
      <c r="G7168" s="29"/>
      <c r="H7168" s="29"/>
      <c r="I7168" s="29"/>
      <c r="J7168" s="29"/>
      <c r="K7168" s="29"/>
    </row>
    <row r="7169" spans="6:11" x14ac:dyDescent="0.3">
      <c r="F7169" s="29"/>
      <c r="G7169" s="29"/>
      <c r="H7169" s="29"/>
      <c r="I7169" s="29"/>
      <c r="J7169" s="29"/>
      <c r="K7169" s="29"/>
    </row>
    <row r="7170" spans="6:11" x14ac:dyDescent="0.3">
      <c r="F7170" s="29"/>
      <c r="G7170" s="29"/>
      <c r="H7170" s="29"/>
      <c r="I7170" s="29"/>
      <c r="J7170" s="29"/>
      <c r="K7170" s="29"/>
    </row>
    <row r="7171" spans="6:11" x14ac:dyDescent="0.3">
      <c r="F7171" s="29"/>
      <c r="G7171" s="29"/>
      <c r="H7171" s="29"/>
      <c r="I7171" s="29"/>
      <c r="J7171" s="29"/>
      <c r="K7171" s="29"/>
    </row>
    <row r="7172" spans="6:11" x14ac:dyDescent="0.3">
      <c r="F7172" s="29"/>
      <c r="G7172" s="29"/>
      <c r="H7172" s="29"/>
      <c r="I7172" s="29"/>
      <c r="J7172" s="29"/>
      <c r="K7172" s="29"/>
    </row>
    <row r="7173" spans="6:11" x14ac:dyDescent="0.3">
      <c r="F7173" s="29"/>
      <c r="G7173" s="29"/>
      <c r="H7173" s="29"/>
      <c r="I7173" s="29"/>
      <c r="J7173" s="29"/>
      <c r="K7173" s="29"/>
    </row>
    <row r="7174" spans="6:11" x14ac:dyDescent="0.3">
      <c r="F7174" s="29"/>
      <c r="G7174" s="29"/>
      <c r="H7174" s="29"/>
      <c r="I7174" s="29"/>
      <c r="J7174" s="29"/>
      <c r="K7174" s="29"/>
    </row>
    <row r="7175" spans="6:11" x14ac:dyDescent="0.3">
      <c r="F7175" s="29"/>
      <c r="G7175" s="29"/>
      <c r="H7175" s="29"/>
      <c r="I7175" s="29"/>
      <c r="J7175" s="29"/>
      <c r="K7175" s="29"/>
    </row>
    <row r="7176" spans="6:11" x14ac:dyDescent="0.3">
      <c r="F7176" s="29"/>
      <c r="G7176" s="29"/>
      <c r="H7176" s="29"/>
      <c r="I7176" s="29"/>
      <c r="J7176" s="29"/>
      <c r="K7176" s="29"/>
    </row>
    <row r="7177" spans="6:11" x14ac:dyDescent="0.3">
      <c r="F7177" s="29"/>
      <c r="G7177" s="29"/>
      <c r="H7177" s="29"/>
      <c r="I7177" s="29"/>
      <c r="J7177" s="29"/>
      <c r="K7177" s="29"/>
    </row>
    <row r="7178" spans="6:11" x14ac:dyDescent="0.3">
      <c r="F7178" s="29"/>
      <c r="G7178" s="29"/>
      <c r="H7178" s="29"/>
      <c r="I7178" s="29"/>
      <c r="J7178" s="29"/>
      <c r="K7178" s="29"/>
    </row>
    <row r="7179" spans="6:11" x14ac:dyDescent="0.3">
      <c r="F7179" s="29"/>
      <c r="G7179" s="29"/>
      <c r="H7179" s="29"/>
      <c r="I7179" s="29"/>
      <c r="J7179" s="29"/>
      <c r="K7179" s="29"/>
    </row>
    <row r="7180" spans="6:11" x14ac:dyDescent="0.3">
      <c r="F7180" s="29"/>
      <c r="G7180" s="29"/>
      <c r="H7180" s="29"/>
      <c r="I7180" s="29"/>
      <c r="J7180" s="29"/>
      <c r="K7180" s="29"/>
    </row>
    <row r="7181" spans="6:11" x14ac:dyDescent="0.3">
      <c r="F7181" s="29"/>
      <c r="G7181" s="29"/>
      <c r="H7181" s="29"/>
      <c r="I7181" s="29"/>
      <c r="J7181" s="29"/>
      <c r="K7181" s="29"/>
    </row>
    <row r="7182" spans="6:11" x14ac:dyDescent="0.3">
      <c r="F7182" s="29"/>
      <c r="G7182" s="29"/>
      <c r="H7182" s="29"/>
      <c r="I7182" s="29"/>
      <c r="J7182" s="29"/>
      <c r="K7182" s="29"/>
    </row>
    <row r="7183" spans="6:11" x14ac:dyDescent="0.3">
      <c r="F7183" s="29"/>
      <c r="G7183" s="29"/>
      <c r="H7183" s="29"/>
      <c r="I7183" s="29"/>
      <c r="J7183" s="29"/>
      <c r="K7183" s="29"/>
    </row>
    <row r="7184" spans="6:11" x14ac:dyDescent="0.3">
      <c r="F7184" s="29"/>
      <c r="G7184" s="29"/>
      <c r="H7184" s="29"/>
      <c r="I7184" s="29"/>
      <c r="J7184" s="29"/>
      <c r="K7184" s="29"/>
    </row>
    <row r="7185" spans="6:11" x14ac:dyDescent="0.3">
      <c r="F7185" s="29"/>
      <c r="G7185" s="29"/>
      <c r="H7185" s="29"/>
      <c r="I7185" s="29"/>
      <c r="J7185" s="29"/>
      <c r="K7185" s="29"/>
    </row>
    <row r="7186" spans="6:11" x14ac:dyDescent="0.3">
      <c r="F7186" s="29"/>
      <c r="G7186" s="29"/>
      <c r="H7186" s="29"/>
      <c r="I7186" s="29"/>
      <c r="J7186" s="29"/>
      <c r="K7186" s="29"/>
    </row>
    <row r="7187" spans="6:11" x14ac:dyDescent="0.3">
      <c r="F7187" s="29"/>
      <c r="G7187" s="29"/>
      <c r="H7187" s="29"/>
      <c r="I7187" s="29"/>
      <c r="J7187" s="29"/>
      <c r="K7187" s="29"/>
    </row>
    <row r="7188" spans="6:11" x14ac:dyDescent="0.3">
      <c r="F7188" s="29"/>
      <c r="G7188" s="29"/>
      <c r="H7188" s="29"/>
      <c r="I7188" s="29"/>
      <c r="J7188" s="29"/>
      <c r="K7188" s="29"/>
    </row>
    <row r="7189" spans="6:11" x14ac:dyDescent="0.3">
      <c r="F7189" s="29"/>
      <c r="G7189" s="29"/>
      <c r="H7189" s="29"/>
      <c r="I7189" s="29"/>
      <c r="J7189" s="29"/>
      <c r="K7189" s="29"/>
    </row>
    <row r="7190" spans="6:11" x14ac:dyDescent="0.3">
      <c r="F7190" s="29"/>
      <c r="G7190" s="29"/>
      <c r="H7190" s="29"/>
      <c r="I7190" s="29"/>
      <c r="J7190" s="29"/>
      <c r="K7190" s="29"/>
    </row>
    <row r="7191" spans="6:11" x14ac:dyDescent="0.3">
      <c r="F7191" s="29"/>
      <c r="G7191" s="29"/>
      <c r="H7191" s="29"/>
      <c r="I7191" s="29"/>
      <c r="J7191" s="29"/>
      <c r="K7191" s="29"/>
    </row>
    <row r="7192" spans="6:11" x14ac:dyDescent="0.3">
      <c r="F7192" s="29"/>
      <c r="G7192" s="29"/>
      <c r="H7192" s="29"/>
      <c r="I7192" s="29"/>
      <c r="J7192" s="29"/>
      <c r="K7192" s="29"/>
    </row>
    <row r="7193" spans="6:11" x14ac:dyDescent="0.3">
      <c r="F7193" s="29"/>
      <c r="G7193" s="29"/>
      <c r="H7193" s="29"/>
      <c r="I7193" s="29"/>
      <c r="J7193" s="29"/>
      <c r="K7193" s="29"/>
    </row>
    <row r="7194" spans="6:11" x14ac:dyDescent="0.3">
      <c r="F7194" s="29"/>
      <c r="G7194" s="29"/>
      <c r="H7194" s="29"/>
      <c r="I7194" s="29"/>
      <c r="J7194" s="29"/>
      <c r="K7194" s="29"/>
    </row>
    <row r="7195" spans="6:11" x14ac:dyDescent="0.3">
      <c r="F7195" s="29"/>
      <c r="G7195" s="29"/>
      <c r="H7195" s="29"/>
      <c r="I7195" s="29"/>
      <c r="J7195" s="29"/>
      <c r="K7195" s="29"/>
    </row>
    <row r="7196" spans="6:11" x14ac:dyDescent="0.3">
      <c r="F7196" s="29"/>
      <c r="G7196" s="29"/>
      <c r="H7196" s="29"/>
      <c r="I7196" s="29"/>
      <c r="J7196" s="29"/>
      <c r="K7196" s="29"/>
    </row>
    <row r="7197" spans="6:11" x14ac:dyDescent="0.3">
      <c r="F7197" s="29"/>
      <c r="G7197" s="29"/>
      <c r="H7197" s="29"/>
      <c r="I7197" s="29"/>
      <c r="J7197" s="29"/>
      <c r="K7197" s="29"/>
    </row>
    <row r="7198" spans="6:11" x14ac:dyDescent="0.3">
      <c r="F7198" s="29"/>
      <c r="G7198" s="29"/>
      <c r="H7198" s="29"/>
      <c r="I7198" s="29"/>
      <c r="J7198" s="29"/>
      <c r="K7198" s="29"/>
    </row>
    <row r="7199" spans="6:11" x14ac:dyDescent="0.3">
      <c r="F7199" s="29"/>
      <c r="G7199" s="29"/>
      <c r="H7199" s="29"/>
      <c r="I7199" s="29"/>
      <c r="J7199" s="29"/>
      <c r="K7199" s="29"/>
    </row>
    <row r="7200" spans="6:11" x14ac:dyDescent="0.3">
      <c r="F7200" s="29"/>
      <c r="G7200" s="29"/>
      <c r="H7200" s="29"/>
      <c r="I7200" s="29"/>
      <c r="J7200" s="29"/>
      <c r="K7200" s="29"/>
    </row>
    <row r="7201" spans="6:11" x14ac:dyDescent="0.3">
      <c r="F7201" s="29"/>
      <c r="G7201" s="29"/>
      <c r="H7201" s="29"/>
      <c r="I7201" s="29"/>
      <c r="J7201" s="29"/>
      <c r="K7201" s="29"/>
    </row>
    <row r="7202" spans="6:11" x14ac:dyDescent="0.3">
      <c r="F7202" s="29"/>
      <c r="G7202" s="29"/>
      <c r="H7202" s="29"/>
      <c r="I7202" s="29"/>
      <c r="J7202" s="29"/>
      <c r="K7202" s="29"/>
    </row>
    <row r="7203" spans="6:11" x14ac:dyDescent="0.3">
      <c r="F7203" s="29"/>
      <c r="G7203" s="29"/>
      <c r="H7203" s="29"/>
      <c r="I7203" s="29"/>
      <c r="J7203" s="29"/>
      <c r="K7203" s="29"/>
    </row>
    <row r="7204" spans="6:11" x14ac:dyDescent="0.3">
      <c r="F7204" s="29"/>
      <c r="G7204" s="29"/>
      <c r="H7204" s="29"/>
      <c r="I7204" s="29"/>
      <c r="J7204" s="29"/>
      <c r="K7204" s="29"/>
    </row>
    <row r="7205" spans="6:11" x14ac:dyDescent="0.3">
      <c r="F7205" s="29"/>
      <c r="G7205" s="29"/>
      <c r="H7205" s="29"/>
      <c r="I7205" s="29"/>
      <c r="J7205" s="29"/>
      <c r="K7205" s="29"/>
    </row>
    <row r="7206" spans="6:11" x14ac:dyDescent="0.3">
      <c r="F7206" s="29"/>
      <c r="G7206" s="29"/>
      <c r="H7206" s="29"/>
      <c r="I7206" s="29"/>
      <c r="J7206" s="29"/>
      <c r="K7206" s="29"/>
    </row>
    <row r="7207" spans="6:11" x14ac:dyDescent="0.3">
      <c r="F7207" s="29"/>
      <c r="G7207" s="29"/>
      <c r="H7207" s="29"/>
      <c r="I7207" s="29"/>
      <c r="J7207" s="29"/>
      <c r="K7207" s="29"/>
    </row>
    <row r="7208" spans="6:11" x14ac:dyDescent="0.3">
      <c r="F7208" s="29"/>
      <c r="G7208" s="29"/>
      <c r="H7208" s="29"/>
      <c r="I7208" s="29"/>
      <c r="J7208" s="29"/>
      <c r="K7208" s="29"/>
    </row>
    <row r="7209" spans="6:11" x14ac:dyDescent="0.3">
      <c r="F7209" s="29"/>
      <c r="G7209" s="29"/>
      <c r="H7209" s="29"/>
      <c r="I7209" s="29"/>
      <c r="J7209" s="29"/>
      <c r="K7209" s="29"/>
    </row>
    <row r="7210" spans="6:11" x14ac:dyDescent="0.3">
      <c r="F7210" s="29"/>
      <c r="G7210" s="29"/>
      <c r="H7210" s="29"/>
      <c r="I7210" s="29"/>
      <c r="J7210" s="29"/>
      <c r="K7210" s="29"/>
    </row>
    <row r="7211" spans="6:11" x14ac:dyDescent="0.3">
      <c r="F7211" s="29"/>
      <c r="G7211" s="29"/>
      <c r="H7211" s="29"/>
      <c r="I7211" s="29"/>
      <c r="J7211" s="29"/>
      <c r="K7211" s="29"/>
    </row>
    <row r="7212" spans="6:11" x14ac:dyDescent="0.3">
      <c r="F7212" s="29"/>
      <c r="G7212" s="29"/>
      <c r="H7212" s="29"/>
      <c r="I7212" s="29"/>
      <c r="J7212" s="29"/>
      <c r="K7212" s="29"/>
    </row>
    <row r="7213" spans="6:11" x14ac:dyDescent="0.3">
      <c r="F7213" s="29"/>
      <c r="G7213" s="29"/>
      <c r="H7213" s="29"/>
      <c r="I7213" s="29"/>
      <c r="J7213" s="29"/>
      <c r="K7213" s="29"/>
    </row>
    <row r="7214" spans="6:11" x14ac:dyDescent="0.3">
      <c r="F7214" s="29"/>
      <c r="G7214" s="29"/>
      <c r="H7214" s="29"/>
      <c r="I7214" s="29"/>
      <c r="J7214" s="29"/>
      <c r="K7214" s="29"/>
    </row>
    <row r="7215" spans="6:11" x14ac:dyDescent="0.3">
      <c r="F7215" s="29"/>
      <c r="G7215" s="29"/>
      <c r="H7215" s="29"/>
      <c r="I7215" s="29"/>
      <c r="J7215" s="29"/>
      <c r="K7215" s="29"/>
    </row>
    <row r="7216" spans="6:11" x14ac:dyDescent="0.3">
      <c r="F7216" s="29"/>
      <c r="G7216" s="29"/>
      <c r="H7216" s="29"/>
      <c r="I7216" s="29"/>
      <c r="J7216" s="29"/>
      <c r="K7216" s="29"/>
    </row>
    <row r="7217" spans="6:11" x14ac:dyDescent="0.3">
      <c r="F7217" s="29"/>
      <c r="G7217" s="29"/>
      <c r="H7217" s="29"/>
      <c r="I7217" s="29"/>
      <c r="J7217" s="29"/>
      <c r="K7217" s="29"/>
    </row>
    <row r="7218" spans="6:11" x14ac:dyDescent="0.3">
      <c r="F7218" s="29"/>
      <c r="G7218" s="29"/>
      <c r="H7218" s="29"/>
      <c r="I7218" s="29"/>
      <c r="J7218" s="29"/>
      <c r="K7218" s="29"/>
    </row>
    <row r="7219" spans="6:11" x14ac:dyDescent="0.3">
      <c r="F7219" s="29"/>
      <c r="G7219" s="29"/>
      <c r="H7219" s="29"/>
      <c r="I7219" s="29"/>
      <c r="J7219" s="29"/>
      <c r="K7219" s="29"/>
    </row>
    <row r="7220" spans="6:11" x14ac:dyDescent="0.3">
      <c r="F7220" s="29"/>
      <c r="G7220" s="29"/>
      <c r="H7220" s="29"/>
      <c r="I7220" s="29"/>
      <c r="J7220" s="29"/>
      <c r="K7220" s="29"/>
    </row>
    <row r="7221" spans="6:11" x14ac:dyDescent="0.3">
      <c r="F7221" s="29"/>
      <c r="G7221" s="29"/>
      <c r="H7221" s="29"/>
      <c r="I7221" s="29"/>
      <c r="J7221" s="29"/>
      <c r="K7221" s="29"/>
    </row>
    <row r="7222" spans="6:11" x14ac:dyDescent="0.3">
      <c r="F7222" s="29"/>
      <c r="G7222" s="29"/>
      <c r="H7222" s="29"/>
      <c r="I7222" s="29"/>
      <c r="J7222" s="29"/>
      <c r="K7222" s="29"/>
    </row>
    <row r="7223" spans="6:11" x14ac:dyDescent="0.3">
      <c r="F7223" s="29"/>
      <c r="G7223" s="29"/>
      <c r="H7223" s="29"/>
      <c r="I7223" s="29"/>
      <c r="J7223" s="29"/>
      <c r="K7223" s="29"/>
    </row>
    <row r="7224" spans="6:11" x14ac:dyDescent="0.3">
      <c r="F7224" s="29"/>
      <c r="G7224" s="29"/>
      <c r="H7224" s="29"/>
      <c r="I7224" s="29"/>
      <c r="J7224" s="29"/>
      <c r="K7224" s="29"/>
    </row>
    <row r="7225" spans="6:11" x14ac:dyDescent="0.3">
      <c r="F7225" s="29"/>
      <c r="G7225" s="29"/>
      <c r="H7225" s="29"/>
      <c r="I7225" s="29"/>
      <c r="J7225" s="29"/>
      <c r="K7225" s="29"/>
    </row>
    <row r="7226" spans="6:11" x14ac:dyDescent="0.3">
      <c r="F7226" s="29"/>
      <c r="G7226" s="29"/>
      <c r="H7226" s="29"/>
      <c r="I7226" s="29"/>
      <c r="J7226" s="29"/>
      <c r="K7226" s="29"/>
    </row>
    <row r="7227" spans="6:11" x14ac:dyDescent="0.3">
      <c r="F7227" s="29"/>
      <c r="G7227" s="29"/>
      <c r="H7227" s="29"/>
      <c r="I7227" s="29"/>
      <c r="J7227" s="29"/>
      <c r="K7227" s="29"/>
    </row>
    <row r="7228" spans="6:11" x14ac:dyDescent="0.3">
      <c r="F7228" s="29"/>
      <c r="G7228" s="29"/>
      <c r="H7228" s="29"/>
      <c r="I7228" s="29"/>
      <c r="J7228" s="29"/>
      <c r="K7228" s="29"/>
    </row>
    <row r="7229" spans="6:11" x14ac:dyDescent="0.3">
      <c r="F7229" s="29"/>
      <c r="G7229" s="29"/>
      <c r="H7229" s="29"/>
      <c r="I7229" s="29"/>
      <c r="J7229" s="29"/>
      <c r="K7229" s="29"/>
    </row>
    <row r="7230" spans="6:11" x14ac:dyDescent="0.3">
      <c r="F7230" s="29"/>
      <c r="G7230" s="29"/>
      <c r="H7230" s="29"/>
      <c r="I7230" s="29"/>
      <c r="J7230" s="29"/>
      <c r="K7230" s="29"/>
    </row>
    <row r="7231" spans="6:11" x14ac:dyDescent="0.3">
      <c r="F7231" s="29"/>
      <c r="G7231" s="29"/>
      <c r="H7231" s="29"/>
      <c r="I7231" s="29"/>
      <c r="J7231" s="29"/>
      <c r="K7231" s="29"/>
    </row>
    <row r="7232" spans="6:11" x14ac:dyDescent="0.3">
      <c r="F7232" s="29"/>
      <c r="G7232" s="29"/>
      <c r="H7232" s="29"/>
      <c r="I7232" s="29"/>
      <c r="J7232" s="29"/>
      <c r="K7232" s="29"/>
    </row>
    <row r="7233" spans="6:11" x14ac:dyDescent="0.3">
      <c r="F7233" s="29"/>
      <c r="G7233" s="29"/>
      <c r="H7233" s="29"/>
      <c r="I7233" s="29"/>
      <c r="J7233" s="29"/>
      <c r="K7233" s="29"/>
    </row>
    <row r="7234" spans="6:11" x14ac:dyDescent="0.3">
      <c r="F7234" s="29"/>
      <c r="G7234" s="29"/>
      <c r="H7234" s="29"/>
      <c r="I7234" s="29"/>
      <c r="J7234" s="29"/>
      <c r="K7234" s="29"/>
    </row>
    <row r="7235" spans="6:11" x14ac:dyDescent="0.3">
      <c r="F7235" s="29"/>
      <c r="G7235" s="29"/>
      <c r="H7235" s="29"/>
      <c r="I7235" s="29"/>
      <c r="J7235" s="29"/>
      <c r="K7235" s="29"/>
    </row>
    <row r="7236" spans="6:11" x14ac:dyDescent="0.3">
      <c r="F7236" s="29"/>
      <c r="G7236" s="29"/>
      <c r="H7236" s="29"/>
      <c r="I7236" s="29"/>
      <c r="J7236" s="29"/>
      <c r="K7236" s="29"/>
    </row>
    <row r="7237" spans="6:11" x14ac:dyDescent="0.3">
      <c r="F7237" s="29"/>
      <c r="G7237" s="29"/>
      <c r="H7237" s="29"/>
      <c r="I7237" s="29"/>
      <c r="J7237" s="29"/>
      <c r="K7237" s="29"/>
    </row>
    <row r="7238" spans="6:11" x14ac:dyDescent="0.3">
      <c r="F7238" s="29"/>
      <c r="G7238" s="29"/>
      <c r="H7238" s="29"/>
      <c r="I7238" s="29"/>
      <c r="J7238" s="29"/>
      <c r="K7238" s="29"/>
    </row>
    <row r="7239" spans="6:11" x14ac:dyDescent="0.3">
      <c r="F7239" s="29"/>
      <c r="G7239" s="29"/>
      <c r="H7239" s="29"/>
      <c r="I7239" s="29"/>
      <c r="J7239" s="29"/>
      <c r="K7239" s="29"/>
    </row>
    <row r="7240" spans="6:11" x14ac:dyDescent="0.3">
      <c r="F7240" s="29"/>
      <c r="G7240" s="29"/>
      <c r="H7240" s="29"/>
      <c r="I7240" s="29"/>
      <c r="J7240" s="29"/>
      <c r="K7240" s="29"/>
    </row>
    <row r="7241" spans="6:11" x14ac:dyDescent="0.3">
      <c r="F7241" s="29"/>
      <c r="G7241" s="29"/>
      <c r="H7241" s="29"/>
      <c r="I7241" s="29"/>
      <c r="J7241" s="29"/>
      <c r="K7241" s="29"/>
    </row>
    <row r="7242" spans="6:11" x14ac:dyDescent="0.3">
      <c r="F7242" s="29"/>
      <c r="G7242" s="29"/>
      <c r="H7242" s="29"/>
      <c r="I7242" s="29"/>
      <c r="J7242" s="29"/>
      <c r="K7242" s="29"/>
    </row>
    <row r="7243" spans="6:11" x14ac:dyDescent="0.3">
      <c r="F7243" s="29"/>
      <c r="G7243" s="29"/>
      <c r="H7243" s="29"/>
      <c r="I7243" s="29"/>
      <c r="J7243" s="29"/>
      <c r="K7243" s="29"/>
    </row>
    <row r="7244" spans="6:11" x14ac:dyDescent="0.3">
      <c r="F7244" s="29"/>
      <c r="G7244" s="29"/>
      <c r="H7244" s="29"/>
      <c r="I7244" s="29"/>
      <c r="J7244" s="29"/>
      <c r="K7244" s="29"/>
    </row>
    <row r="7245" spans="6:11" x14ac:dyDescent="0.3">
      <c r="F7245" s="29"/>
      <c r="G7245" s="29"/>
      <c r="H7245" s="29"/>
      <c r="I7245" s="29"/>
      <c r="J7245" s="29"/>
      <c r="K7245" s="29"/>
    </row>
    <row r="7246" spans="6:11" x14ac:dyDescent="0.3">
      <c r="F7246" s="29"/>
      <c r="G7246" s="29"/>
      <c r="H7246" s="29"/>
      <c r="I7246" s="29"/>
      <c r="J7246" s="29"/>
      <c r="K7246" s="29"/>
    </row>
    <row r="7247" spans="6:11" x14ac:dyDescent="0.3">
      <c r="F7247" s="29"/>
      <c r="G7247" s="29"/>
      <c r="H7247" s="29"/>
      <c r="I7247" s="29"/>
      <c r="J7247" s="29"/>
      <c r="K7247" s="29"/>
    </row>
    <row r="7248" spans="6:11" x14ac:dyDescent="0.3">
      <c r="F7248" s="29"/>
      <c r="G7248" s="29"/>
      <c r="H7248" s="29"/>
      <c r="I7248" s="29"/>
      <c r="J7248" s="29"/>
      <c r="K7248" s="29"/>
    </row>
    <row r="7249" spans="6:11" x14ac:dyDescent="0.3">
      <c r="F7249" s="29"/>
      <c r="G7249" s="29"/>
      <c r="H7249" s="29"/>
      <c r="I7249" s="29"/>
      <c r="J7249" s="29"/>
      <c r="K7249" s="29"/>
    </row>
    <row r="7250" spans="6:11" x14ac:dyDescent="0.3">
      <c r="F7250" s="29"/>
      <c r="G7250" s="29"/>
      <c r="H7250" s="29"/>
      <c r="I7250" s="29"/>
      <c r="J7250" s="29"/>
      <c r="K7250" s="29"/>
    </row>
    <row r="7251" spans="6:11" x14ac:dyDescent="0.3">
      <c r="F7251" s="29"/>
      <c r="G7251" s="29"/>
      <c r="H7251" s="29"/>
      <c r="I7251" s="29"/>
      <c r="J7251" s="29"/>
      <c r="K7251" s="29"/>
    </row>
    <row r="7252" spans="6:11" x14ac:dyDescent="0.3">
      <c r="F7252" s="29"/>
      <c r="G7252" s="29"/>
      <c r="H7252" s="29"/>
      <c r="I7252" s="29"/>
      <c r="J7252" s="29"/>
      <c r="K7252" s="29"/>
    </row>
    <row r="7253" spans="6:11" x14ac:dyDescent="0.3">
      <c r="F7253" s="29"/>
      <c r="G7253" s="29"/>
      <c r="H7253" s="29"/>
      <c r="I7253" s="29"/>
      <c r="J7253" s="29"/>
      <c r="K7253" s="29"/>
    </row>
    <row r="7254" spans="6:11" x14ac:dyDescent="0.3">
      <c r="F7254" s="29"/>
      <c r="G7254" s="29"/>
      <c r="H7254" s="29"/>
      <c r="I7254" s="29"/>
      <c r="J7254" s="29"/>
      <c r="K7254" s="29"/>
    </row>
    <row r="7255" spans="6:11" x14ac:dyDescent="0.3">
      <c r="F7255" s="29"/>
      <c r="G7255" s="29"/>
      <c r="H7255" s="29"/>
      <c r="I7255" s="29"/>
      <c r="J7255" s="29"/>
      <c r="K7255" s="29"/>
    </row>
    <row r="7256" spans="6:11" x14ac:dyDescent="0.3">
      <c r="F7256" s="29"/>
      <c r="G7256" s="29"/>
      <c r="H7256" s="29"/>
      <c r="I7256" s="29"/>
      <c r="J7256" s="29"/>
      <c r="K7256" s="29"/>
    </row>
    <row r="7257" spans="6:11" x14ac:dyDescent="0.3">
      <c r="F7257" s="29"/>
      <c r="G7257" s="29"/>
      <c r="H7257" s="29"/>
      <c r="I7257" s="29"/>
      <c r="J7257" s="29"/>
      <c r="K7257" s="29"/>
    </row>
    <row r="7258" spans="6:11" x14ac:dyDescent="0.3">
      <c r="F7258" s="29"/>
      <c r="G7258" s="29"/>
      <c r="H7258" s="29"/>
      <c r="I7258" s="29"/>
      <c r="J7258" s="29"/>
      <c r="K7258" s="29"/>
    </row>
    <row r="7259" spans="6:11" x14ac:dyDescent="0.3">
      <c r="F7259" s="29"/>
      <c r="G7259" s="29"/>
      <c r="H7259" s="29"/>
      <c r="I7259" s="29"/>
      <c r="J7259" s="29"/>
      <c r="K7259" s="29"/>
    </row>
    <row r="7260" spans="6:11" x14ac:dyDescent="0.3">
      <c r="F7260" s="29"/>
      <c r="G7260" s="29"/>
      <c r="H7260" s="29"/>
      <c r="I7260" s="29"/>
      <c r="J7260" s="29"/>
      <c r="K7260" s="29"/>
    </row>
    <row r="7261" spans="6:11" x14ac:dyDescent="0.3">
      <c r="F7261" s="29"/>
      <c r="G7261" s="29"/>
      <c r="H7261" s="29"/>
      <c r="I7261" s="29"/>
      <c r="J7261" s="29"/>
      <c r="K7261" s="29"/>
    </row>
    <row r="7262" spans="6:11" x14ac:dyDescent="0.3">
      <c r="F7262" s="29"/>
      <c r="G7262" s="29"/>
      <c r="H7262" s="29"/>
      <c r="I7262" s="29"/>
      <c r="J7262" s="29"/>
      <c r="K7262" s="29"/>
    </row>
    <row r="7263" spans="6:11" x14ac:dyDescent="0.3">
      <c r="F7263" s="29"/>
      <c r="G7263" s="29"/>
      <c r="H7263" s="29"/>
      <c r="I7263" s="29"/>
      <c r="J7263" s="29"/>
      <c r="K7263" s="29"/>
    </row>
    <row r="7264" spans="6:11" x14ac:dyDescent="0.3">
      <c r="F7264" s="29"/>
      <c r="G7264" s="29"/>
      <c r="H7264" s="29"/>
      <c r="I7264" s="29"/>
      <c r="J7264" s="29"/>
      <c r="K7264" s="29"/>
    </row>
    <row r="7265" spans="6:11" x14ac:dyDescent="0.3">
      <c r="F7265" s="29"/>
      <c r="G7265" s="29"/>
      <c r="H7265" s="29"/>
      <c r="I7265" s="29"/>
      <c r="J7265" s="29"/>
      <c r="K7265" s="29"/>
    </row>
    <row r="7266" spans="6:11" x14ac:dyDescent="0.3">
      <c r="F7266" s="29"/>
      <c r="G7266" s="29"/>
      <c r="H7266" s="29"/>
      <c r="I7266" s="29"/>
      <c r="J7266" s="29"/>
      <c r="K7266" s="29"/>
    </row>
    <row r="7267" spans="6:11" x14ac:dyDescent="0.3">
      <c r="F7267" s="29"/>
      <c r="G7267" s="29"/>
      <c r="H7267" s="29"/>
      <c r="I7267" s="29"/>
      <c r="J7267" s="29"/>
      <c r="K7267" s="29"/>
    </row>
    <row r="7268" spans="6:11" x14ac:dyDescent="0.3">
      <c r="F7268" s="29"/>
      <c r="G7268" s="29"/>
      <c r="H7268" s="29"/>
      <c r="I7268" s="29"/>
      <c r="J7268" s="29"/>
      <c r="K7268" s="29"/>
    </row>
    <row r="7269" spans="6:11" x14ac:dyDescent="0.3">
      <c r="F7269" s="29"/>
      <c r="G7269" s="29"/>
      <c r="H7269" s="29"/>
      <c r="I7269" s="29"/>
      <c r="J7269" s="29"/>
      <c r="K7269" s="29"/>
    </row>
    <row r="7270" spans="6:11" x14ac:dyDescent="0.3">
      <c r="F7270" s="29"/>
      <c r="G7270" s="29"/>
      <c r="H7270" s="29"/>
      <c r="I7270" s="29"/>
      <c r="J7270" s="29"/>
      <c r="K7270" s="29"/>
    </row>
    <row r="7271" spans="6:11" x14ac:dyDescent="0.3">
      <c r="F7271" s="29"/>
      <c r="G7271" s="29"/>
      <c r="H7271" s="29"/>
      <c r="I7271" s="29"/>
      <c r="J7271" s="29"/>
      <c r="K7271" s="29"/>
    </row>
    <row r="7272" spans="6:11" x14ac:dyDescent="0.3">
      <c r="F7272" s="29"/>
      <c r="G7272" s="29"/>
      <c r="H7272" s="29"/>
      <c r="I7272" s="29"/>
      <c r="J7272" s="29"/>
      <c r="K7272" s="29"/>
    </row>
    <row r="7273" spans="6:11" x14ac:dyDescent="0.3">
      <c r="F7273" s="29"/>
      <c r="G7273" s="29"/>
      <c r="H7273" s="29"/>
      <c r="I7273" s="29"/>
      <c r="J7273" s="29"/>
      <c r="K7273" s="29"/>
    </row>
    <row r="7274" spans="6:11" x14ac:dyDescent="0.3">
      <c r="F7274" s="29"/>
      <c r="G7274" s="29"/>
      <c r="H7274" s="29"/>
      <c r="I7274" s="29"/>
      <c r="J7274" s="29"/>
      <c r="K7274" s="29"/>
    </row>
    <row r="7275" spans="6:11" x14ac:dyDescent="0.3">
      <c r="F7275" s="29"/>
      <c r="G7275" s="29"/>
      <c r="H7275" s="29"/>
      <c r="I7275" s="29"/>
      <c r="J7275" s="29"/>
      <c r="K7275" s="29"/>
    </row>
    <row r="7276" spans="6:11" x14ac:dyDescent="0.3">
      <c r="F7276" s="29"/>
      <c r="G7276" s="29"/>
      <c r="H7276" s="29"/>
      <c r="I7276" s="29"/>
      <c r="J7276" s="29"/>
      <c r="K7276" s="29"/>
    </row>
    <row r="7277" spans="6:11" x14ac:dyDescent="0.3">
      <c r="F7277" s="29"/>
      <c r="G7277" s="29"/>
      <c r="H7277" s="29"/>
      <c r="I7277" s="29"/>
      <c r="J7277" s="29"/>
      <c r="K7277" s="29"/>
    </row>
    <row r="7278" spans="6:11" x14ac:dyDescent="0.3">
      <c r="F7278" s="29"/>
      <c r="G7278" s="29"/>
      <c r="H7278" s="29"/>
      <c r="I7278" s="29"/>
      <c r="J7278" s="29"/>
      <c r="K7278" s="29"/>
    </row>
    <row r="7279" spans="6:11" x14ac:dyDescent="0.3">
      <c r="F7279" s="29"/>
      <c r="G7279" s="29"/>
      <c r="H7279" s="29"/>
      <c r="I7279" s="29"/>
      <c r="J7279" s="29"/>
      <c r="K7279" s="29"/>
    </row>
    <row r="7280" spans="6:11" x14ac:dyDescent="0.3">
      <c r="F7280" s="29"/>
      <c r="G7280" s="29"/>
      <c r="H7280" s="29"/>
      <c r="I7280" s="29"/>
      <c r="J7280" s="29"/>
      <c r="K7280" s="29"/>
    </row>
    <row r="7281" spans="6:11" x14ac:dyDescent="0.3">
      <c r="F7281" s="29"/>
      <c r="G7281" s="29"/>
      <c r="H7281" s="29"/>
      <c r="I7281" s="29"/>
      <c r="J7281" s="29"/>
      <c r="K7281" s="29"/>
    </row>
    <row r="7282" spans="6:11" x14ac:dyDescent="0.3">
      <c r="F7282" s="29"/>
      <c r="G7282" s="29"/>
      <c r="H7282" s="29"/>
      <c r="I7282" s="29"/>
      <c r="J7282" s="29"/>
      <c r="K7282" s="29"/>
    </row>
    <row r="7283" spans="6:11" x14ac:dyDescent="0.3">
      <c r="F7283" s="29"/>
      <c r="G7283" s="29"/>
      <c r="H7283" s="29"/>
      <c r="I7283" s="29"/>
      <c r="J7283" s="29"/>
      <c r="K7283" s="29"/>
    </row>
    <row r="7284" spans="6:11" x14ac:dyDescent="0.3">
      <c r="F7284" s="29"/>
      <c r="G7284" s="29"/>
      <c r="H7284" s="29"/>
      <c r="I7284" s="29"/>
      <c r="J7284" s="29"/>
      <c r="K7284" s="29"/>
    </row>
    <row r="7285" spans="6:11" x14ac:dyDescent="0.3">
      <c r="F7285" s="29"/>
      <c r="G7285" s="29"/>
      <c r="H7285" s="29"/>
      <c r="I7285" s="29"/>
      <c r="J7285" s="29"/>
      <c r="K7285" s="29"/>
    </row>
    <row r="7286" spans="6:11" x14ac:dyDescent="0.3">
      <c r="F7286" s="29"/>
      <c r="G7286" s="29"/>
      <c r="H7286" s="29"/>
      <c r="I7286" s="29"/>
      <c r="J7286" s="29"/>
      <c r="K7286" s="29"/>
    </row>
    <row r="7287" spans="6:11" x14ac:dyDescent="0.3">
      <c r="F7287" s="29"/>
      <c r="G7287" s="29"/>
      <c r="H7287" s="29"/>
      <c r="I7287" s="29"/>
      <c r="J7287" s="29"/>
      <c r="K7287" s="29"/>
    </row>
    <row r="7288" spans="6:11" x14ac:dyDescent="0.3">
      <c r="F7288" s="29"/>
      <c r="G7288" s="29"/>
      <c r="H7288" s="29"/>
      <c r="I7288" s="29"/>
      <c r="J7288" s="29"/>
      <c r="K7288" s="29"/>
    </row>
    <row r="7289" spans="6:11" x14ac:dyDescent="0.3">
      <c r="F7289" s="29"/>
      <c r="G7289" s="29"/>
      <c r="H7289" s="29"/>
      <c r="I7289" s="29"/>
      <c r="J7289" s="29"/>
      <c r="K7289" s="29"/>
    </row>
    <row r="7290" spans="6:11" x14ac:dyDescent="0.3">
      <c r="F7290" s="29"/>
      <c r="G7290" s="29"/>
      <c r="H7290" s="29"/>
      <c r="I7290" s="29"/>
      <c r="J7290" s="29"/>
      <c r="K7290" s="29"/>
    </row>
    <row r="7291" spans="6:11" x14ac:dyDescent="0.3">
      <c r="F7291" s="29"/>
      <c r="G7291" s="29"/>
      <c r="H7291" s="29"/>
      <c r="I7291" s="29"/>
      <c r="J7291" s="29"/>
      <c r="K7291" s="29"/>
    </row>
    <row r="7292" spans="6:11" x14ac:dyDescent="0.3">
      <c r="F7292" s="29"/>
      <c r="G7292" s="29"/>
      <c r="H7292" s="29"/>
      <c r="I7292" s="29"/>
      <c r="J7292" s="29"/>
      <c r="K7292" s="29"/>
    </row>
    <row r="7293" spans="6:11" x14ac:dyDescent="0.3">
      <c r="F7293" s="29"/>
      <c r="G7293" s="29"/>
      <c r="H7293" s="29"/>
      <c r="I7293" s="29"/>
      <c r="J7293" s="29"/>
      <c r="K7293" s="29"/>
    </row>
    <row r="7294" spans="6:11" x14ac:dyDescent="0.3">
      <c r="F7294" s="29"/>
      <c r="G7294" s="29"/>
      <c r="H7294" s="29"/>
      <c r="I7294" s="29"/>
      <c r="J7294" s="29"/>
      <c r="K7294" s="29"/>
    </row>
    <row r="7295" spans="6:11" x14ac:dyDescent="0.3">
      <c r="F7295" s="29"/>
      <c r="G7295" s="29"/>
      <c r="H7295" s="29"/>
      <c r="I7295" s="29"/>
      <c r="J7295" s="29"/>
      <c r="K7295" s="29"/>
    </row>
    <row r="7296" spans="6:11" x14ac:dyDescent="0.3">
      <c r="F7296" s="29"/>
      <c r="G7296" s="29"/>
      <c r="H7296" s="29"/>
      <c r="I7296" s="29"/>
      <c r="J7296" s="29"/>
      <c r="K7296" s="29"/>
    </row>
    <row r="7297" spans="6:11" x14ac:dyDescent="0.3">
      <c r="F7297" s="29"/>
      <c r="G7297" s="29"/>
      <c r="H7297" s="29"/>
      <c r="I7297" s="29"/>
      <c r="J7297" s="29"/>
      <c r="K7297" s="29"/>
    </row>
    <row r="7298" spans="6:11" x14ac:dyDescent="0.3">
      <c r="F7298" s="29"/>
      <c r="G7298" s="29"/>
      <c r="H7298" s="29"/>
      <c r="I7298" s="29"/>
      <c r="J7298" s="29"/>
      <c r="K7298" s="29"/>
    </row>
    <row r="7299" spans="6:11" x14ac:dyDescent="0.3">
      <c r="F7299" s="29"/>
      <c r="G7299" s="29"/>
      <c r="H7299" s="29"/>
      <c r="I7299" s="29"/>
      <c r="J7299" s="29"/>
      <c r="K7299" s="29"/>
    </row>
    <row r="7300" spans="6:11" x14ac:dyDescent="0.3">
      <c r="F7300" s="29"/>
      <c r="G7300" s="29"/>
      <c r="H7300" s="29"/>
      <c r="I7300" s="29"/>
      <c r="J7300" s="29"/>
      <c r="K7300" s="29"/>
    </row>
    <row r="7301" spans="6:11" x14ac:dyDescent="0.3">
      <c r="F7301" s="29"/>
      <c r="G7301" s="29"/>
      <c r="H7301" s="29"/>
      <c r="I7301" s="29"/>
      <c r="J7301" s="29"/>
      <c r="K7301" s="29"/>
    </row>
    <row r="7302" spans="6:11" x14ac:dyDescent="0.3">
      <c r="F7302" s="29"/>
      <c r="G7302" s="29"/>
      <c r="H7302" s="29"/>
      <c r="I7302" s="29"/>
      <c r="J7302" s="29"/>
      <c r="K7302" s="29"/>
    </row>
    <row r="7303" spans="6:11" x14ac:dyDescent="0.3">
      <c r="F7303" s="29"/>
      <c r="G7303" s="29"/>
      <c r="H7303" s="29"/>
      <c r="I7303" s="29"/>
      <c r="J7303" s="29"/>
      <c r="K7303" s="29"/>
    </row>
    <row r="7304" spans="6:11" x14ac:dyDescent="0.3">
      <c r="F7304" s="29"/>
      <c r="G7304" s="29"/>
      <c r="H7304" s="29"/>
      <c r="I7304" s="29"/>
      <c r="J7304" s="29"/>
      <c r="K7304" s="29"/>
    </row>
    <row r="7305" spans="6:11" x14ac:dyDescent="0.3">
      <c r="F7305" s="29"/>
      <c r="G7305" s="29"/>
      <c r="H7305" s="29"/>
      <c r="I7305" s="29"/>
      <c r="J7305" s="29"/>
      <c r="K7305" s="29"/>
    </row>
    <row r="7306" spans="6:11" x14ac:dyDescent="0.3">
      <c r="F7306" s="29"/>
      <c r="G7306" s="29"/>
      <c r="H7306" s="29"/>
      <c r="I7306" s="29"/>
      <c r="J7306" s="29"/>
      <c r="K7306" s="29"/>
    </row>
    <row r="7307" spans="6:11" x14ac:dyDescent="0.3">
      <c r="F7307" s="29"/>
      <c r="G7307" s="29"/>
      <c r="H7307" s="29"/>
      <c r="I7307" s="29"/>
      <c r="J7307" s="29"/>
      <c r="K7307" s="29"/>
    </row>
    <row r="7308" spans="6:11" x14ac:dyDescent="0.3">
      <c r="F7308" s="29"/>
      <c r="G7308" s="29"/>
      <c r="H7308" s="29"/>
      <c r="I7308" s="29"/>
      <c r="J7308" s="29"/>
      <c r="K7308" s="29"/>
    </row>
    <row r="7309" spans="6:11" x14ac:dyDescent="0.3">
      <c r="F7309" s="29"/>
      <c r="G7309" s="29"/>
      <c r="H7309" s="29"/>
      <c r="I7309" s="29"/>
      <c r="J7309" s="29"/>
      <c r="K7309" s="29"/>
    </row>
    <row r="7310" spans="6:11" x14ac:dyDescent="0.3">
      <c r="F7310" s="29"/>
      <c r="G7310" s="29"/>
      <c r="H7310" s="29"/>
      <c r="I7310" s="29"/>
      <c r="J7310" s="29"/>
      <c r="K7310" s="29"/>
    </row>
    <row r="7311" spans="6:11" x14ac:dyDescent="0.3">
      <c r="F7311" s="29"/>
      <c r="G7311" s="29"/>
      <c r="H7311" s="29"/>
      <c r="I7311" s="29"/>
      <c r="J7311" s="29"/>
      <c r="K7311" s="29"/>
    </row>
    <row r="7312" spans="6:11" x14ac:dyDescent="0.3">
      <c r="F7312" s="29"/>
      <c r="G7312" s="29"/>
      <c r="H7312" s="29"/>
      <c r="I7312" s="29"/>
      <c r="J7312" s="29"/>
      <c r="K7312" s="29"/>
    </row>
    <row r="7313" spans="6:11" x14ac:dyDescent="0.3">
      <c r="F7313" s="29"/>
      <c r="G7313" s="29"/>
      <c r="H7313" s="29"/>
      <c r="I7313" s="29"/>
      <c r="J7313" s="29"/>
      <c r="K7313" s="29"/>
    </row>
    <row r="7314" spans="6:11" x14ac:dyDescent="0.3">
      <c r="F7314" s="29"/>
      <c r="G7314" s="29"/>
      <c r="H7314" s="29"/>
      <c r="I7314" s="29"/>
      <c r="J7314" s="29"/>
      <c r="K7314" s="29"/>
    </row>
    <row r="7315" spans="6:11" x14ac:dyDescent="0.3">
      <c r="F7315" s="29"/>
      <c r="G7315" s="29"/>
      <c r="H7315" s="29"/>
      <c r="I7315" s="29"/>
      <c r="J7315" s="29"/>
      <c r="K7315" s="29"/>
    </row>
    <row r="7316" spans="6:11" x14ac:dyDescent="0.3">
      <c r="F7316" s="29"/>
      <c r="G7316" s="29"/>
      <c r="H7316" s="29"/>
      <c r="I7316" s="29"/>
      <c r="J7316" s="29"/>
      <c r="K7316" s="29"/>
    </row>
    <row r="7317" spans="6:11" x14ac:dyDescent="0.3">
      <c r="F7317" s="29"/>
      <c r="G7317" s="29"/>
      <c r="H7317" s="29"/>
      <c r="I7317" s="29"/>
      <c r="J7317" s="29"/>
      <c r="K7317" s="29"/>
    </row>
    <row r="7318" spans="6:11" x14ac:dyDescent="0.3">
      <c r="F7318" s="29"/>
      <c r="G7318" s="29"/>
      <c r="H7318" s="29"/>
      <c r="I7318" s="29"/>
      <c r="J7318" s="29"/>
      <c r="K7318" s="29"/>
    </row>
    <row r="7319" spans="6:11" x14ac:dyDescent="0.3">
      <c r="F7319" s="29"/>
      <c r="G7319" s="29"/>
      <c r="H7319" s="29"/>
      <c r="I7319" s="29"/>
      <c r="J7319" s="29"/>
      <c r="K7319" s="29"/>
    </row>
    <row r="7320" spans="6:11" x14ac:dyDescent="0.3">
      <c r="F7320" s="29"/>
      <c r="G7320" s="29"/>
      <c r="H7320" s="29"/>
      <c r="I7320" s="29"/>
      <c r="J7320" s="29"/>
      <c r="K7320" s="29"/>
    </row>
    <row r="7321" spans="6:11" x14ac:dyDescent="0.3">
      <c r="F7321" s="29"/>
      <c r="G7321" s="29"/>
      <c r="H7321" s="29"/>
      <c r="I7321" s="29"/>
      <c r="J7321" s="29"/>
      <c r="K7321" s="29"/>
    </row>
    <row r="7322" spans="6:11" x14ac:dyDescent="0.3">
      <c r="F7322" s="29"/>
      <c r="G7322" s="29"/>
      <c r="H7322" s="29"/>
      <c r="I7322" s="29"/>
      <c r="J7322" s="29"/>
      <c r="K7322" s="29"/>
    </row>
    <row r="7323" spans="6:11" x14ac:dyDescent="0.3">
      <c r="F7323" s="29"/>
      <c r="G7323" s="29"/>
      <c r="H7323" s="29"/>
      <c r="I7323" s="29"/>
      <c r="J7323" s="29"/>
      <c r="K7323" s="29"/>
    </row>
    <row r="7324" spans="6:11" x14ac:dyDescent="0.3">
      <c r="F7324" s="29"/>
      <c r="G7324" s="29"/>
      <c r="H7324" s="29"/>
      <c r="I7324" s="29"/>
      <c r="J7324" s="29"/>
      <c r="K7324" s="29"/>
    </row>
    <row r="7325" spans="6:11" x14ac:dyDescent="0.3">
      <c r="F7325" s="29"/>
      <c r="G7325" s="29"/>
      <c r="H7325" s="29"/>
      <c r="I7325" s="29"/>
      <c r="J7325" s="29"/>
      <c r="K7325" s="29"/>
    </row>
    <row r="7326" spans="6:11" x14ac:dyDescent="0.3">
      <c r="F7326" s="29"/>
      <c r="G7326" s="29"/>
      <c r="H7326" s="29"/>
      <c r="I7326" s="29"/>
      <c r="J7326" s="29"/>
      <c r="K7326" s="29"/>
    </row>
    <row r="7327" spans="6:11" x14ac:dyDescent="0.3">
      <c r="F7327" s="29"/>
      <c r="G7327" s="29"/>
      <c r="H7327" s="29"/>
      <c r="I7327" s="29"/>
      <c r="J7327" s="29"/>
      <c r="K7327" s="29"/>
    </row>
    <row r="7328" spans="6:11" x14ac:dyDescent="0.3">
      <c r="F7328" s="29"/>
      <c r="G7328" s="29"/>
      <c r="H7328" s="29"/>
      <c r="I7328" s="29"/>
      <c r="J7328" s="29"/>
      <c r="K7328" s="29"/>
    </row>
    <row r="7329" spans="6:11" x14ac:dyDescent="0.3">
      <c r="F7329" s="29"/>
      <c r="G7329" s="29"/>
      <c r="H7329" s="29"/>
      <c r="I7329" s="29"/>
      <c r="J7329" s="29"/>
      <c r="K7329" s="29"/>
    </row>
    <row r="7330" spans="6:11" x14ac:dyDescent="0.3">
      <c r="F7330" s="29"/>
      <c r="G7330" s="29"/>
      <c r="H7330" s="29"/>
      <c r="I7330" s="29"/>
      <c r="J7330" s="29"/>
      <c r="K7330" s="29"/>
    </row>
    <row r="7331" spans="6:11" x14ac:dyDescent="0.3">
      <c r="F7331" s="29"/>
      <c r="G7331" s="29"/>
      <c r="H7331" s="29"/>
      <c r="I7331" s="29"/>
      <c r="J7331" s="29"/>
      <c r="K7331" s="29"/>
    </row>
    <row r="7332" spans="6:11" x14ac:dyDescent="0.3">
      <c r="F7332" s="29"/>
      <c r="G7332" s="29"/>
      <c r="H7332" s="29"/>
      <c r="I7332" s="29"/>
      <c r="J7332" s="29"/>
      <c r="K7332" s="29"/>
    </row>
    <row r="7333" spans="6:11" x14ac:dyDescent="0.3">
      <c r="F7333" s="29"/>
      <c r="G7333" s="29"/>
      <c r="H7333" s="29"/>
      <c r="I7333" s="29"/>
      <c r="J7333" s="29"/>
      <c r="K7333" s="29"/>
    </row>
    <row r="7334" spans="6:11" x14ac:dyDescent="0.3">
      <c r="F7334" s="29"/>
      <c r="G7334" s="29"/>
      <c r="H7334" s="29"/>
      <c r="I7334" s="29"/>
      <c r="J7334" s="29"/>
      <c r="K7334" s="29"/>
    </row>
    <row r="7335" spans="6:11" x14ac:dyDescent="0.3">
      <c r="F7335" s="29"/>
      <c r="G7335" s="29"/>
      <c r="H7335" s="29"/>
      <c r="I7335" s="29"/>
      <c r="J7335" s="29"/>
      <c r="K7335" s="29"/>
    </row>
    <row r="7336" spans="6:11" x14ac:dyDescent="0.3">
      <c r="F7336" s="29"/>
      <c r="G7336" s="29"/>
      <c r="H7336" s="29"/>
      <c r="I7336" s="29"/>
      <c r="J7336" s="29"/>
      <c r="K7336" s="29"/>
    </row>
    <row r="7337" spans="6:11" x14ac:dyDescent="0.3">
      <c r="F7337" s="29"/>
      <c r="G7337" s="29"/>
      <c r="H7337" s="29"/>
      <c r="I7337" s="29"/>
      <c r="J7337" s="29"/>
      <c r="K7337" s="29"/>
    </row>
    <row r="7338" spans="6:11" x14ac:dyDescent="0.3">
      <c r="F7338" s="29"/>
      <c r="G7338" s="29"/>
      <c r="H7338" s="29"/>
      <c r="I7338" s="29"/>
      <c r="J7338" s="29"/>
      <c r="K7338" s="29"/>
    </row>
    <row r="7339" spans="6:11" x14ac:dyDescent="0.3">
      <c r="F7339" s="29"/>
      <c r="G7339" s="29"/>
      <c r="H7339" s="29"/>
      <c r="I7339" s="29"/>
      <c r="J7339" s="29"/>
      <c r="K7339" s="29"/>
    </row>
    <row r="7340" spans="6:11" x14ac:dyDescent="0.3">
      <c r="F7340" s="29"/>
      <c r="G7340" s="29"/>
      <c r="H7340" s="29"/>
      <c r="I7340" s="29"/>
      <c r="J7340" s="29"/>
      <c r="K7340" s="29"/>
    </row>
    <row r="7341" spans="6:11" x14ac:dyDescent="0.3">
      <c r="F7341" s="29"/>
      <c r="G7341" s="29"/>
      <c r="H7341" s="29"/>
      <c r="I7341" s="29"/>
      <c r="J7341" s="29"/>
      <c r="K7341" s="29"/>
    </row>
    <row r="7342" spans="6:11" x14ac:dyDescent="0.3">
      <c r="F7342" s="29"/>
      <c r="G7342" s="29"/>
      <c r="H7342" s="29"/>
      <c r="I7342" s="29"/>
      <c r="J7342" s="29"/>
      <c r="K7342" s="29"/>
    </row>
    <row r="7343" spans="6:11" x14ac:dyDescent="0.3">
      <c r="F7343" s="29"/>
      <c r="G7343" s="29"/>
      <c r="H7343" s="29"/>
      <c r="I7343" s="29"/>
      <c r="J7343" s="29"/>
      <c r="K7343" s="29"/>
    </row>
    <row r="7344" spans="6:11" x14ac:dyDescent="0.3">
      <c r="F7344" s="29"/>
      <c r="G7344" s="29"/>
      <c r="H7344" s="29"/>
      <c r="I7344" s="29"/>
      <c r="J7344" s="29"/>
      <c r="K7344" s="29"/>
    </row>
    <row r="7345" spans="6:11" x14ac:dyDescent="0.3">
      <c r="F7345" s="29"/>
      <c r="G7345" s="29"/>
      <c r="H7345" s="29"/>
      <c r="I7345" s="29"/>
      <c r="J7345" s="29"/>
      <c r="K7345" s="29"/>
    </row>
    <row r="7346" spans="6:11" x14ac:dyDescent="0.3">
      <c r="F7346" s="29"/>
      <c r="G7346" s="29"/>
      <c r="H7346" s="29"/>
      <c r="I7346" s="29"/>
      <c r="J7346" s="29"/>
      <c r="K7346" s="29"/>
    </row>
    <row r="7347" spans="6:11" x14ac:dyDescent="0.3">
      <c r="F7347" s="29"/>
      <c r="G7347" s="29"/>
      <c r="H7347" s="29"/>
      <c r="I7347" s="29"/>
      <c r="J7347" s="29"/>
      <c r="K7347" s="29"/>
    </row>
    <row r="7348" spans="6:11" x14ac:dyDescent="0.3">
      <c r="F7348" s="29"/>
      <c r="G7348" s="29"/>
      <c r="H7348" s="29"/>
      <c r="I7348" s="29"/>
      <c r="J7348" s="29"/>
      <c r="K7348" s="29"/>
    </row>
    <row r="7349" spans="6:11" x14ac:dyDescent="0.3">
      <c r="F7349" s="29"/>
      <c r="G7349" s="29"/>
      <c r="H7349" s="29"/>
      <c r="I7349" s="29"/>
      <c r="J7349" s="29"/>
      <c r="K7349" s="29"/>
    </row>
    <row r="7350" spans="6:11" x14ac:dyDescent="0.3">
      <c r="F7350" s="29"/>
      <c r="G7350" s="29"/>
      <c r="H7350" s="29"/>
      <c r="I7350" s="29"/>
      <c r="J7350" s="29"/>
      <c r="K7350" s="29"/>
    </row>
    <row r="7351" spans="6:11" x14ac:dyDescent="0.3">
      <c r="F7351" s="29"/>
      <c r="G7351" s="29"/>
      <c r="H7351" s="29"/>
      <c r="I7351" s="29"/>
      <c r="J7351" s="29"/>
      <c r="K7351" s="29"/>
    </row>
    <row r="7352" spans="6:11" x14ac:dyDescent="0.3">
      <c r="F7352" s="29"/>
      <c r="G7352" s="29"/>
      <c r="H7352" s="29"/>
      <c r="I7352" s="29"/>
      <c r="J7352" s="29"/>
      <c r="K7352" s="29"/>
    </row>
    <row r="7353" spans="6:11" x14ac:dyDescent="0.3">
      <c r="F7353" s="29"/>
      <c r="G7353" s="29"/>
      <c r="H7353" s="29"/>
      <c r="I7353" s="29"/>
      <c r="J7353" s="29"/>
      <c r="K7353" s="29"/>
    </row>
    <row r="7354" spans="6:11" x14ac:dyDescent="0.3">
      <c r="F7354" s="29"/>
      <c r="G7354" s="29"/>
      <c r="H7354" s="29"/>
      <c r="I7354" s="29"/>
      <c r="J7354" s="29"/>
      <c r="K7354" s="29"/>
    </row>
    <row r="7355" spans="6:11" x14ac:dyDescent="0.3">
      <c r="F7355" s="29"/>
      <c r="G7355" s="29"/>
      <c r="H7355" s="29"/>
      <c r="I7355" s="29"/>
      <c r="J7355" s="29"/>
      <c r="K7355" s="29"/>
    </row>
    <row r="7356" spans="6:11" x14ac:dyDescent="0.3">
      <c r="F7356" s="29"/>
      <c r="G7356" s="29"/>
      <c r="H7356" s="29"/>
      <c r="I7356" s="29"/>
      <c r="J7356" s="29"/>
      <c r="K7356" s="29"/>
    </row>
    <row r="7357" spans="6:11" x14ac:dyDescent="0.3">
      <c r="F7357" s="29"/>
      <c r="G7357" s="29"/>
      <c r="H7357" s="29"/>
      <c r="I7357" s="29"/>
      <c r="J7357" s="29"/>
      <c r="K7357" s="29"/>
    </row>
    <row r="7358" spans="6:11" x14ac:dyDescent="0.3">
      <c r="F7358" s="29"/>
      <c r="G7358" s="29"/>
      <c r="H7358" s="29"/>
      <c r="I7358" s="29"/>
      <c r="J7358" s="29"/>
      <c r="K7358" s="29"/>
    </row>
    <row r="7359" spans="6:11" x14ac:dyDescent="0.3">
      <c r="F7359" s="29"/>
      <c r="G7359" s="29"/>
      <c r="H7359" s="29"/>
      <c r="I7359" s="29"/>
      <c r="J7359" s="29"/>
      <c r="K7359" s="29"/>
    </row>
    <row r="7360" spans="6:11" x14ac:dyDescent="0.3">
      <c r="F7360" s="29"/>
      <c r="G7360" s="29"/>
      <c r="H7360" s="29"/>
      <c r="I7360" s="29"/>
      <c r="J7360" s="29"/>
      <c r="K7360" s="29"/>
    </row>
    <row r="7361" spans="6:11" x14ac:dyDescent="0.3">
      <c r="F7361" s="29"/>
      <c r="G7361" s="29"/>
      <c r="H7361" s="29"/>
      <c r="I7361" s="29"/>
      <c r="J7361" s="29"/>
      <c r="K7361" s="29"/>
    </row>
    <row r="7362" spans="6:11" x14ac:dyDescent="0.3">
      <c r="F7362" s="29"/>
      <c r="G7362" s="29"/>
      <c r="H7362" s="29"/>
      <c r="I7362" s="29"/>
      <c r="J7362" s="29"/>
      <c r="K7362" s="29"/>
    </row>
    <row r="7363" spans="6:11" x14ac:dyDescent="0.3">
      <c r="F7363" s="29"/>
      <c r="G7363" s="29"/>
      <c r="H7363" s="29"/>
      <c r="I7363" s="29"/>
      <c r="J7363" s="29"/>
      <c r="K7363" s="29"/>
    </row>
    <row r="7364" spans="6:11" x14ac:dyDescent="0.3">
      <c r="F7364" s="29"/>
      <c r="G7364" s="29"/>
      <c r="H7364" s="29"/>
      <c r="I7364" s="29"/>
      <c r="J7364" s="29"/>
      <c r="K7364" s="29"/>
    </row>
    <row r="7365" spans="6:11" x14ac:dyDescent="0.3">
      <c r="F7365" s="29"/>
      <c r="G7365" s="29"/>
      <c r="H7365" s="29"/>
      <c r="I7365" s="29"/>
      <c r="J7365" s="29"/>
      <c r="K7365" s="29"/>
    </row>
    <row r="7366" spans="6:11" x14ac:dyDescent="0.3">
      <c r="F7366" s="29"/>
      <c r="G7366" s="29"/>
      <c r="H7366" s="29"/>
      <c r="I7366" s="29"/>
      <c r="J7366" s="29"/>
      <c r="K7366" s="29"/>
    </row>
    <row r="7367" spans="6:11" x14ac:dyDescent="0.3">
      <c r="F7367" s="29"/>
      <c r="G7367" s="29"/>
      <c r="H7367" s="29"/>
      <c r="I7367" s="29"/>
      <c r="J7367" s="29"/>
      <c r="K7367" s="29"/>
    </row>
    <row r="7368" spans="6:11" x14ac:dyDescent="0.3">
      <c r="F7368" s="29"/>
      <c r="G7368" s="29"/>
      <c r="H7368" s="29"/>
      <c r="I7368" s="29"/>
      <c r="J7368" s="29"/>
      <c r="K7368" s="29"/>
    </row>
    <row r="7369" spans="6:11" x14ac:dyDescent="0.3">
      <c r="F7369" s="29"/>
      <c r="G7369" s="29"/>
      <c r="H7369" s="29"/>
      <c r="I7369" s="29"/>
      <c r="J7369" s="29"/>
      <c r="K7369" s="29"/>
    </row>
    <row r="7370" spans="6:11" x14ac:dyDescent="0.3">
      <c r="F7370" s="29"/>
      <c r="G7370" s="29"/>
      <c r="H7370" s="29"/>
      <c r="I7370" s="29"/>
      <c r="J7370" s="29"/>
      <c r="K7370" s="29"/>
    </row>
    <row r="7371" spans="6:11" x14ac:dyDescent="0.3">
      <c r="F7371" s="29"/>
      <c r="G7371" s="29"/>
      <c r="H7371" s="29"/>
      <c r="I7371" s="29"/>
      <c r="J7371" s="29"/>
      <c r="K7371" s="29"/>
    </row>
    <row r="7372" spans="6:11" x14ac:dyDescent="0.3">
      <c r="F7372" s="29"/>
      <c r="G7372" s="29"/>
      <c r="H7372" s="29"/>
      <c r="I7372" s="29"/>
      <c r="J7372" s="29"/>
      <c r="K7372" s="29"/>
    </row>
    <row r="7373" spans="6:11" x14ac:dyDescent="0.3">
      <c r="F7373" s="29"/>
      <c r="G7373" s="29"/>
      <c r="H7373" s="29"/>
      <c r="I7373" s="29"/>
      <c r="J7373" s="29"/>
      <c r="K7373" s="29"/>
    </row>
    <row r="7374" spans="6:11" x14ac:dyDescent="0.3">
      <c r="F7374" s="29"/>
      <c r="G7374" s="29"/>
      <c r="H7374" s="29"/>
      <c r="I7374" s="29"/>
      <c r="J7374" s="29"/>
      <c r="K7374" s="29"/>
    </row>
    <row r="7375" spans="6:11" x14ac:dyDescent="0.3">
      <c r="F7375" s="29"/>
      <c r="G7375" s="29"/>
      <c r="H7375" s="29"/>
      <c r="I7375" s="29"/>
      <c r="J7375" s="29"/>
      <c r="K7375" s="29"/>
    </row>
    <row r="7376" spans="6:11" x14ac:dyDescent="0.3">
      <c r="F7376" s="29"/>
      <c r="G7376" s="29"/>
      <c r="H7376" s="29"/>
      <c r="I7376" s="29"/>
      <c r="J7376" s="29"/>
      <c r="K7376" s="29"/>
    </row>
    <row r="7377" spans="6:11" x14ac:dyDescent="0.3">
      <c r="F7377" s="29"/>
      <c r="G7377" s="29"/>
      <c r="H7377" s="29"/>
      <c r="I7377" s="29"/>
      <c r="J7377" s="29"/>
      <c r="K7377" s="29"/>
    </row>
    <row r="7378" spans="6:11" x14ac:dyDescent="0.3">
      <c r="F7378" s="29"/>
      <c r="G7378" s="29"/>
      <c r="H7378" s="29"/>
      <c r="I7378" s="29"/>
      <c r="J7378" s="29"/>
      <c r="K7378" s="29"/>
    </row>
    <row r="7379" spans="6:11" x14ac:dyDescent="0.3">
      <c r="F7379" s="29"/>
      <c r="G7379" s="29"/>
      <c r="H7379" s="29"/>
      <c r="I7379" s="29"/>
      <c r="J7379" s="29"/>
      <c r="K7379" s="29"/>
    </row>
    <row r="7380" spans="6:11" x14ac:dyDescent="0.3">
      <c r="F7380" s="29"/>
      <c r="G7380" s="29"/>
      <c r="H7380" s="29"/>
      <c r="I7380" s="29"/>
      <c r="J7380" s="29"/>
      <c r="K7380" s="29"/>
    </row>
    <row r="7381" spans="6:11" x14ac:dyDescent="0.3">
      <c r="F7381" s="29"/>
      <c r="G7381" s="29"/>
      <c r="H7381" s="29"/>
      <c r="I7381" s="29"/>
      <c r="J7381" s="29"/>
      <c r="K7381" s="29"/>
    </row>
    <row r="7382" spans="6:11" x14ac:dyDescent="0.3">
      <c r="F7382" s="29"/>
      <c r="G7382" s="29"/>
      <c r="H7382" s="29"/>
      <c r="I7382" s="29"/>
      <c r="J7382" s="29"/>
      <c r="K7382" s="29"/>
    </row>
    <row r="7383" spans="6:11" x14ac:dyDescent="0.3">
      <c r="F7383" s="29"/>
      <c r="G7383" s="29"/>
      <c r="H7383" s="29"/>
      <c r="I7383" s="29"/>
      <c r="J7383" s="29"/>
      <c r="K7383" s="29"/>
    </row>
    <row r="7384" spans="6:11" x14ac:dyDescent="0.3">
      <c r="F7384" s="29"/>
      <c r="G7384" s="29"/>
      <c r="H7384" s="29"/>
      <c r="I7384" s="29"/>
      <c r="J7384" s="29"/>
      <c r="K7384" s="29"/>
    </row>
    <row r="7385" spans="6:11" x14ac:dyDescent="0.3">
      <c r="F7385" s="29"/>
      <c r="G7385" s="29"/>
      <c r="H7385" s="29"/>
      <c r="I7385" s="29"/>
      <c r="J7385" s="29"/>
      <c r="K7385" s="29"/>
    </row>
    <row r="7386" spans="6:11" x14ac:dyDescent="0.3">
      <c r="F7386" s="29"/>
      <c r="G7386" s="29"/>
      <c r="H7386" s="29"/>
      <c r="I7386" s="29"/>
      <c r="J7386" s="29"/>
      <c r="K7386" s="29"/>
    </row>
    <row r="7387" spans="6:11" x14ac:dyDescent="0.3">
      <c r="F7387" s="29"/>
      <c r="G7387" s="29"/>
      <c r="H7387" s="29"/>
      <c r="I7387" s="29"/>
      <c r="J7387" s="29"/>
      <c r="K7387" s="29"/>
    </row>
    <row r="7388" spans="6:11" x14ac:dyDescent="0.3">
      <c r="F7388" s="29"/>
      <c r="G7388" s="29"/>
      <c r="H7388" s="29"/>
      <c r="I7388" s="29"/>
      <c r="J7388" s="29"/>
      <c r="K7388" s="29"/>
    </row>
    <row r="7389" spans="6:11" x14ac:dyDescent="0.3">
      <c r="F7389" s="29"/>
      <c r="G7389" s="29"/>
      <c r="H7389" s="29"/>
      <c r="I7389" s="29"/>
      <c r="J7389" s="29"/>
      <c r="K7389" s="29"/>
    </row>
    <row r="7390" spans="6:11" x14ac:dyDescent="0.3">
      <c r="F7390" s="29"/>
      <c r="G7390" s="29"/>
      <c r="H7390" s="29"/>
      <c r="I7390" s="29"/>
      <c r="J7390" s="29"/>
      <c r="K7390" s="29"/>
    </row>
    <row r="7391" spans="6:11" x14ac:dyDescent="0.3">
      <c r="F7391" s="29"/>
      <c r="G7391" s="29"/>
      <c r="H7391" s="29"/>
      <c r="I7391" s="29"/>
      <c r="J7391" s="29"/>
      <c r="K7391" s="29"/>
    </row>
    <row r="7392" spans="6:11" x14ac:dyDescent="0.3">
      <c r="F7392" s="29"/>
      <c r="G7392" s="29"/>
      <c r="H7392" s="29"/>
      <c r="I7392" s="29"/>
      <c r="J7392" s="29"/>
      <c r="K7392" s="29"/>
    </row>
    <row r="7393" spans="6:11" x14ac:dyDescent="0.3">
      <c r="F7393" s="29"/>
      <c r="G7393" s="29"/>
      <c r="H7393" s="29"/>
      <c r="I7393" s="29"/>
      <c r="J7393" s="29"/>
      <c r="K7393" s="29"/>
    </row>
    <row r="7394" spans="6:11" x14ac:dyDescent="0.3">
      <c r="F7394" s="29"/>
      <c r="G7394" s="29"/>
      <c r="H7394" s="29"/>
      <c r="I7394" s="29"/>
      <c r="J7394" s="29"/>
      <c r="K7394" s="29"/>
    </row>
    <row r="7395" spans="6:11" x14ac:dyDescent="0.3">
      <c r="F7395" s="29"/>
      <c r="G7395" s="29"/>
      <c r="H7395" s="29"/>
      <c r="I7395" s="29"/>
      <c r="J7395" s="29"/>
      <c r="K7395" s="29"/>
    </row>
    <row r="7396" spans="6:11" x14ac:dyDescent="0.3">
      <c r="F7396" s="29"/>
      <c r="G7396" s="29"/>
      <c r="H7396" s="29"/>
      <c r="I7396" s="29"/>
      <c r="J7396" s="29"/>
      <c r="K7396" s="29"/>
    </row>
    <row r="7397" spans="6:11" x14ac:dyDescent="0.3">
      <c r="F7397" s="29"/>
      <c r="G7397" s="29"/>
      <c r="H7397" s="29"/>
      <c r="I7397" s="29"/>
      <c r="J7397" s="29"/>
      <c r="K7397" s="29"/>
    </row>
    <row r="7398" spans="6:11" x14ac:dyDescent="0.3">
      <c r="F7398" s="29"/>
      <c r="G7398" s="29"/>
      <c r="H7398" s="29"/>
      <c r="I7398" s="29"/>
      <c r="J7398" s="29"/>
      <c r="K7398" s="29"/>
    </row>
    <row r="7399" spans="6:11" x14ac:dyDescent="0.3">
      <c r="F7399" s="29"/>
      <c r="G7399" s="29"/>
      <c r="H7399" s="29"/>
      <c r="I7399" s="29"/>
      <c r="J7399" s="29"/>
      <c r="K7399" s="29"/>
    </row>
    <row r="7400" spans="6:11" x14ac:dyDescent="0.3">
      <c r="F7400" s="29"/>
      <c r="G7400" s="29"/>
      <c r="H7400" s="29"/>
      <c r="I7400" s="29"/>
      <c r="J7400" s="29"/>
      <c r="K7400" s="29"/>
    </row>
    <row r="7401" spans="6:11" x14ac:dyDescent="0.3">
      <c r="F7401" s="29"/>
      <c r="G7401" s="29"/>
      <c r="H7401" s="29"/>
      <c r="I7401" s="29"/>
      <c r="J7401" s="29"/>
      <c r="K7401" s="29"/>
    </row>
    <row r="7402" spans="6:11" x14ac:dyDescent="0.3">
      <c r="F7402" s="29"/>
      <c r="G7402" s="29"/>
      <c r="H7402" s="29"/>
      <c r="I7402" s="29"/>
      <c r="J7402" s="29"/>
      <c r="K7402" s="29"/>
    </row>
    <row r="7403" spans="6:11" x14ac:dyDescent="0.3">
      <c r="F7403" s="29"/>
      <c r="G7403" s="29"/>
      <c r="H7403" s="29"/>
      <c r="I7403" s="29"/>
      <c r="J7403" s="29"/>
      <c r="K7403" s="29"/>
    </row>
    <row r="7404" spans="6:11" x14ac:dyDescent="0.3">
      <c r="F7404" s="29"/>
      <c r="G7404" s="29"/>
      <c r="H7404" s="29"/>
      <c r="I7404" s="29"/>
      <c r="J7404" s="29"/>
      <c r="K7404" s="29"/>
    </row>
    <row r="7405" spans="6:11" x14ac:dyDescent="0.3">
      <c r="F7405" s="29"/>
      <c r="G7405" s="29"/>
      <c r="H7405" s="29"/>
      <c r="I7405" s="29"/>
      <c r="J7405" s="29"/>
      <c r="K7405" s="29"/>
    </row>
    <row r="7406" spans="6:11" x14ac:dyDescent="0.3">
      <c r="F7406" s="29"/>
      <c r="G7406" s="29"/>
      <c r="H7406" s="29"/>
      <c r="I7406" s="29"/>
      <c r="J7406" s="29"/>
      <c r="K7406" s="29"/>
    </row>
    <row r="7407" spans="6:11" x14ac:dyDescent="0.3">
      <c r="F7407" s="29"/>
      <c r="G7407" s="29"/>
      <c r="H7407" s="29"/>
      <c r="I7407" s="29"/>
      <c r="J7407" s="29"/>
      <c r="K7407" s="29"/>
    </row>
    <row r="7408" spans="6:11" x14ac:dyDescent="0.3">
      <c r="F7408" s="29"/>
      <c r="G7408" s="29"/>
      <c r="H7408" s="29"/>
      <c r="I7408" s="29"/>
      <c r="J7408" s="29"/>
      <c r="K7408" s="29"/>
    </row>
    <row r="7409" spans="6:11" x14ac:dyDescent="0.3">
      <c r="F7409" s="29"/>
      <c r="G7409" s="29"/>
      <c r="H7409" s="29"/>
      <c r="I7409" s="29"/>
      <c r="J7409" s="29"/>
      <c r="K7409" s="29"/>
    </row>
    <row r="7410" spans="6:11" x14ac:dyDescent="0.3">
      <c r="F7410" s="29"/>
      <c r="G7410" s="29"/>
      <c r="H7410" s="29"/>
      <c r="I7410" s="29"/>
      <c r="J7410" s="29"/>
      <c r="K7410" s="29"/>
    </row>
    <row r="7411" spans="6:11" x14ac:dyDescent="0.3">
      <c r="F7411" s="29"/>
      <c r="G7411" s="29"/>
      <c r="H7411" s="29"/>
      <c r="I7411" s="29"/>
      <c r="J7411" s="29"/>
      <c r="K7411" s="29"/>
    </row>
    <row r="7412" spans="6:11" x14ac:dyDescent="0.3">
      <c r="F7412" s="29"/>
      <c r="G7412" s="29"/>
      <c r="H7412" s="29"/>
      <c r="I7412" s="29"/>
      <c r="J7412" s="29"/>
      <c r="K7412" s="29"/>
    </row>
    <row r="7413" spans="6:11" x14ac:dyDescent="0.3">
      <c r="F7413" s="29"/>
      <c r="G7413" s="29"/>
      <c r="H7413" s="29"/>
      <c r="I7413" s="29"/>
      <c r="J7413" s="29"/>
      <c r="K7413" s="29"/>
    </row>
    <row r="7414" spans="6:11" x14ac:dyDescent="0.3">
      <c r="F7414" s="29"/>
      <c r="G7414" s="29"/>
      <c r="H7414" s="29"/>
      <c r="I7414" s="29"/>
      <c r="J7414" s="29"/>
      <c r="K7414" s="29"/>
    </row>
    <row r="7415" spans="6:11" x14ac:dyDescent="0.3">
      <c r="F7415" s="29"/>
      <c r="G7415" s="29"/>
      <c r="H7415" s="29"/>
      <c r="I7415" s="29"/>
      <c r="J7415" s="29"/>
      <c r="K7415" s="29"/>
    </row>
    <row r="7416" spans="6:11" x14ac:dyDescent="0.3">
      <c r="F7416" s="29"/>
      <c r="G7416" s="29"/>
      <c r="H7416" s="29"/>
      <c r="I7416" s="29"/>
      <c r="J7416" s="29"/>
      <c r="K7416" s="29"/>
    </row>
    <row r="7417" spans="6:11" x14ac:dyDescent="0.3">
      <c r="F7417" s="29"/>
      <c r="G7417" s="29"/>
      <c r="H7417" s="29"/>
      <c r="I7417" s="29"/>
      <c r="J7417" s="29"/>
      <c r="K7417" s="29"/>
    </row>
    <row r="7418" spans="6:11" x14ac:dyDescent="0.3">
      <c r="F7418" s="29"/>
      <c r="G7418" s="29"/>
      <c r="H7418" s="29"/>
      <c r="I7418" s="29"/>
      <c r="J7418" s="29"/>
      <c r="K7418" s="29"/>
    </row>
    <row r="7419" spans="6:11" x14ac:dyDescent="0.3">
      <c r="F7419" s="29"/>
      <c r="G7419" s="29"/>
      <c r="H7419" s="29"/>
      <c r="I7419" s="29"/>
      <c r="J7419" s="29"/>
      <c r="K7419" s="29"/>
    </row>
    <row r="7420" spans="6:11" x14ac:dyDescent="0.3">
      <c r="F7420" s="29"/>
      <c r="G7420" s="29"/>
      <c r="H7420" s="29"/>
      <c r="I7420" s="29"/>
      <c r="J7420" s="29"/>
      <c r="K7420" s="29"/>
    </row>
    <row r="7421" spans="6:11" x14ac:dyDescent="0.3">
      <c r="F7421" s="29"/>
      <c r="G7421" s="29"/>
      <c r="H7421" s="29"/>
      <c r="I7421" s="29"/>
      <c r="J7421" s="29"/>
      <c r="K7421" s="29"/>
    </row>
    <row r="7422" spans="6:11" x14ac:dyDescent="0.3">
      <c r="F7422" s="29"/>
      <c r="G7422" s="29"/>
      <c r="H7422" s="29"/>
      <c r="I7422" s="29"/>
      <c r="J7422" s="29"/>
      <c r="K7422" s="29"/>
    </row>
    <row r="7423" spans="6:11" x14ac:dyDescent="0.3">
      <c r="F7423" s="29"/>
      <c r="G7423" s="29"/>
      <c r="H7423" s="29"/>
      <c r="I7423" s="29"/>
      <c r="J7423" s="29"/>
      <c r="K7423" s="29"/>
    </row>
    <row r="7424" spans="6:11" x14ac:dyDescent="0.3">
      <c r="F7424" s="29"/>
      <c r="G7424" s="29"/>
      <c r="H7424" s="29"/>
      <c r="I7424" s="29"/>
      <c r="J7424" s="29"/>
      <c r="K7424" s="29"/>
    </row>
    <row r="7425" spans="6:11" x14ac:dyDescent="0.3">
      <c r="F7425" s="29"/>
      <c r="G7425" s="29"/>
      <c r="H7425" s="29"/>
      <c r="I7425" s="29"/>
      <c r="J7425" s="29"/>
      <c r="K7425" s="29"/>
    </row>
    <row r="7426" spans="6:11" x14ac:dyDescent="0.3">
      <c r="F7426" s="29"/>
      <c r="G7426" s="29"/>
      <c r="H7426" s="29"/>
      <c r="I7426" s="29"/>
      <c r="J7426" s="29"/>
      <c r="K7426" s="29"/>
    </row>
    <row r="7427" spans="6:11" x14ac:dyDescent="0.3">
      <c r="F7427" s="29"/>
      <c r="G7427" s="29"/>
      <c r="H7427" s="29"/>
      <c r="I7427" s="29"/>
      <c r="J7427" s="29"/>
      <c r="K7427" s="29"/>
    </row>
    <row r="7428" spans="6:11" x14ac:dyDescent="0.3">
      <c r="F7428" s="29"/>
      <c r="G7428" s="29"/>
      <c r="H7428" s="29"/>
      <c r="I7428" s="29"/>
      <c r="J7428" s="29"/>
      <c r="K7428" s="29"/>
    </row>
    <row r="7429" spans="6:11" x14ac:dyDescent="0.3">
      <c r="F7429" s="29"/>
      <c r="G7429" s="29"/>
      <c r="H7429" s="29"/>
      <c r="I7429" s="29"/>
      <c r="J7429" s="29"/>
      <c r="K7429" s="29"/>
    </row>
    <row r="7430" spans="6:11" x14ac:dyDescent="0.3">
      <c r="F7430" s="29"/>
      <c r="G7430" s="29"/>
      <c r="H7430" s="29"/>
      <c r="I7430" s="29"/>
      <c r="J7430" s="29"/>
      <c r="K7430" s="29"/>
    </row>
    <row r="7431" spans="6:11" x14ac:dyDescent="0.3">
      <c r="F7431" s="29"/>
      <c r="G7431" s="29"/>
      <c r="H7431" s="29"/>
      <c r="I7431" s="29"/>
      <c r="J7431" s="29"/>
      <c r="K7431" s="29"/>
    </row>
    <row r="7432" spans="6:11" x14ac:dyDescent="0.3">
      <c r="F7432" s="29"/>
      <c r="G7432" s="29"/>
      <c r="H7432" s="29"/>
      <c r="I7432" s="29"/>
      <c r="J7432" s="29"/>
      <c r="K7432" s="29"/>
    </row>
    <row r="7433" spans="6:11" x14ac:dyDescent="0.3">
      <c r="F7433" s="29"/>
      <c r="G7433" s="29"/>
      <c r="H7433" s="29"/>
      <c r="I7433" s="29"/>
      <c r="J7433" s="29"/>
      <c r="K7433" s="29"/>
    </row>
    <row r="7434" spans="6:11" x14ac:dyDescent="0.3">
      <c r="F7434" s="29"/>
      <c r="G7434" s="29"/>
      <c r="H7434" s="29"/>
      <c r="I7434" s="29"/>
      <c r="J7434" s="29"/>
      <c r="K7434" s="29"/>
    </row>
    <row r="7435" spans="6:11" x14ac:dyDescent="0.3">
      <c r="F7435" s="29"/>
      <c r="G7435" s="29"/>
      <c r="H7435" s="29"/>
      <c r="I7435" s="29"/>
      <c r="J7435" s="29"/>
      <c r="K7435" s="29"/>
    </row>
    <row r="7436" spans="6:11" x14ac:dyDescent="0.3">
      <c r="F7436" s="29"/>
      <c r="G7436" s="29"/>
      <c r="H7436" s="29"/>
      <c r="I7436" s="29"/>
      <c r="J7436" s="29"/>
      <c r="K7436" s="29"/>
    </row>
    <row r="7437" spans="6:11" x14ac:dyDescent="0.3">
      <c r="F7437" s="29"/>
      <c r="G7437" s="29"/>
      <c r="H7437" s="29"/>
      <c r="I7437" s="29"/>
      <c r="J7437" s="29"/>
      <c r="K7437" s="29"/>
    </row>
    <row r="7438" spans="6:11" x14ac:dyDescent="0.3">
      <c r="F7438" s="29"/>
      <c r="G7438" s="29"/>
      <c r="H7438" s="29"/>
      <c r="I7438" s="29"/>
      <c r="J7438" s="29"/>
      <c r="K7438" s="29"/>
    </row>
    <row r="7439" spans="6:11" x14ac:dyDescent="0.3">
      <c r="F7439" s="29"/>
      <c r="G7439" s="29"/>
      <c r="H7439" s="29"/>
      <c r="I7439" s="29"/>
      <c r="J7439" s="29"/>
      <c r="K7439" s="29"/>
    </row>
    <row r="7440" spans="6:11" x14ac:dyDescent="0.3">
      <c r="F7440" s="29"/>
      <c r="G7440" s="29"/>
      <c r="H7440" s="29"/>
      <c r="I7440" s="29"/>
      <c r="J7440" s="29"/>
      <c r="K7440" s="29"/>
    </row>
    <row r="7441" spans="6:11" x14ac:dyDescent="0.3">
      <c r="F7441" s="29"/>
      <c r="G7441" s="29"/>
      <c r="H7441" s="29"/>
      <c r="I7441" s="29"/>
      <c r="J7441" s="29"/>
      <c r="K7441" s="29"/>
    </row>
    <row r="7442" spans="6:11" x14ac:dyDescent="0.3">
      <c r="F7442" s="29"/>
      <c r="G7442" s="29"/>
      <c r="H7442" s="29"/>
      <c r="I7442" s="29"/>
      <c r="J7442" s="29"/>
      <c r="K7442" s="29"/>
    </row>
    <row r="7443" spans="6:11" x14ac:dyDescent="0.3">
      <c r="F7443" s="29"/>
      <c r="G7443" s="29"/>
      <c r="H7443" s="29"/>
      <c r="I7443" s="29"/>
      <c r="J7443" s="29"/>
      <c r="K7443" s="29"/>
    </row>
    <row r="7444" spans="6:11" x14ac:dyDescent="0.3">
      <c r="F7444" s="29"/>
      <c r="G7444" s="29"/>
      <c r="H7444" s="29"/>
      <c r="I7444" s="29"/>
      <c r="J7444" s="29"/>
      <c r="K7444" s="29"/>
    </row>
    <row r="7445" spans="6:11" x14ac:dyDescent="0.3">
      <c r="F7445" s="29"/>
      <c r="G7445" s="29"/>
      <c r="H7445" s="29"/>
      <c r="I7445" s="29"/>
      <c r="J7445" s="29"/>
      <c r="K7445" s="29"/>
    </row>
    <row r="7446" spans="6:11" x14ac:dyDescent="0.3">
      <c r="F7446" s="29"/>
      <c r="G7446" s="29"/>
      <c r="H7446" s="29"/>
      <c r="I7446" s="29"/>
      <c r="J7446" s="29"/>
      <c r="K7446" s="29"/>
    </row>
    <row r="7447" spans="6:11" x14ac:dyDescent="0.3">
      <c r="F7447" s="29"/>
      <c r="G7447" s="29"/>
      <c r="H7447" s="29"/>
      <c r="I7447" s="29"/>
      <c r="J7447" s="29"/>
      <c r="K7447" s="29"/>
    </row>
    <row r="7448" spans="6:11" x14ac:dyDescent="0.3">
      <c r="F7448" s="29"/>
      <c r="G7448" s="29"/>
      <c r="H7448" s="29"/>
      <c r="I7448" s="29"/>
      <c r="J7448" s="29"/>
      <c r="K7448" s="29"/>
    </row>
    <row r="7449" spans="6:11" x14ac:dyDescent="0.3">
      <c r="F7449" s="29"/>
      <c r="G7449" s="29"/>
      <c r="H7449" s="29"/>
      <c r="I7449" s="29"/>
      <c r="J7449" s="29"/>
      <c r="K7449" s="29"/>
    </row>
    <row r="7450" spans="6:11" x14ac:dyDescent="0.3">
      <c r="F7450" s="29"/>
      <c r="G7450" s="29"/>
      <c r="H7450" s="29"/>
      <c r="I7450" s="29"/>
      <c r="J7450" s="29"/>
      <c r="K7450" s="29"/>
    </row>
    <row r="7451" spans="6:11" x14ac:dyDescent="0.3">
      <c r="F7451" s="29"/>
      <c r="G7451" s="29"/>
      <c r="H7451" s="29"/>
      <c r="I7451" s="29"/>
      <c r="J7451" s="29"/>
      <c r="K7451" s="29"/>
    </row>
    <row r="7452" spans="6:11" x14ac:dyDescent="0.3">
      <c r="F7452" s="29"/>
      <c r="G7452" s="29"/>
      <c r="H7452" s="29"/>
      <c r="I7452" s="29"/>
      <c r="J7452" s="29"/>
      <c r="K7452" s="29"/>
    </row>
    <row r="7453" spans="6:11" x14ac:dyDescent="0.3">
      <c r="F7453" s="29"/>
      <c r="G7453" s="29"/>
      <c r="H7453" s="29"/>
      <c r="I7453" s="29"/>
      <c r="J7453" s="29"/>
      <c r="K7453" s="29"/>
    </row>
    <row r="7454" spans="6:11" x14ac:dyDescent="0.3">
      <c r="F7454" s="29"/>
      <c r="G7454" s="29"/>
      <c r="H7454" s="29"/>
      <c r="I7454" s="29"/>
      <c r="J7454" s="29"/>
      <c r="K7454" s="29"/>
    </row>
    <row r="7455" spans="6:11" x14ac:dyDescent="0.3">
      <c r="F7455" s="29"/>
      <c r="G7455" s="29"/>
      <c r="H7455" s="29"/>
      <c r="I7455" s="29"/>
      <c r="J7455" s="29"/>
      <c r="K7455" s="29"/>
    </row>
    <row r="7456" spans="6:11" x14ac:dyDescent="0.3">
      <c r="F7456" s="29"/>
      <c r="G7456" s="29"/>
      <c r="H7456" s="29"/>
      <c r="I7456" s="29"/>
      <c r="J7456" s="29"/>
      <c r="K7456" s="29"/>
    </row>
    <row r="7457" spans="6:11" x14ac:dyDescent="0.3">
      <c r="F7457" s="29"/>
      <c r="G7457" s="29"/>
      <c r="H7457" s="29"/>
      <c r="I7457" s="29"/>
      <c r="J7457" s="29"/>
      <c r="K7457" s="29"/>
    </row>
    <row r="7458" spans="6:11" x14ac:dyDescent="0.3">
      <c r="F7458" s="29"/>
      <c r="G7458" s="29"/>
      <c r="H7458" s="29"/>
      <c r="I7458" s="29"/>
      <c r="J7458" s="29"/>
      <c r="K7458" s="29"/>
    </row>
    <row r="7459" spans="6:11" x14ac:dyDescent="0.3">
      <c r="F7459" s="29"/>
      <c r="G7459" s="29"/>
      <c r="H7459" s="29"/>
      <c r="I7459" s="29"/>
      <c r="J7459" s="29"/>
      <c r="K7459" s="29"/>
    </row>
    <row r="7460" spans="6:11" x14ac:dyDescent="0.3">
      <c r="F7460" s="29"/>
      <c r="G7460" s="29"/>
      <c r="H7460" s="29"/>
      <c r="I7460" s="29"/>
      <c r="J7460" s="29"/>
      <c r="K7460" s="29"/>
    </row>
    <row r="7461" spans="6:11" x14ac:dyDescent="0.3">
      <c r="F7461" s="29"/>
      <c r="G7461" s="29"/>
      <c r="H7461" s="29"/>
      <c r="I7461" s="29"/>
      <c r="J7461" s="29"/>
      <c r="K7461" s="29"/>
    </row>
    <row r="7462" spans="6:11" x14ac:dyDescent="0.3">
      <c r="F7462" s="29"/>
      <c r="G7462" s="29"/>
      <c r="H7462" s="29"/>
      <c r="I7462" s="29"/>
      <c r="J7462" s="29"/>
      <c r="K7462" s="29"/>
    </row>
    <row r="7463" spans="6:11" x14ac:dyDescent="0.3">
      <c r="F7463" s="29"/>
      <c r="G7463" s="29"/>
      <c r="H7463" s="29"/>
      <c r="I7463" s="29"/>
      <c r="J7463" s="29"/>
      <c r="K7463" s="29"/>
    </row>
    <row r="7464" spans="6:11" x14ac:dyDescent="0.3">
      <c r="F7464" s="29"/>
      <c r="G7464" s="29"/>
      <c r="H7464" s="29"/>
      <c r="I7464" s="29"/>
      <c r="J7464" s="29"/>
      <c r="K7464" s="29"/>
    </row>
    <row r="7465" spans="6:11" x14ac:dyDescent="0.3">
      <c r="F7465" s="29"/>
      <c r="G7465" s="29"/>
      <c r="H7465" s="29"/>
      <c r="I7465" s="29"/>
      <c r="J7465" s="29"/>
      <c r="K7465" s="29"/>
    </row>
    <row r="7466" spans="6:11" x14ac:dyDescent="0.3">
      <c r="F7466" s="29"/>
      <c r="G7466" s="29"/>
      <c r="H7466" s="29"/>
      <c r="I7466" s="29"/>
      <c r="J7466" s="29"/>
      <c r="K7466" s="29"/>
    </row>
    <row r="7467" spans="6:11" x14ac:dyDescent="0.3">
      <c r="F7467" s="29"/>
      <c r="G7467" s="29"/>
      <c r="H7467" s="29"/>
      <c r="I7467" s="29"/>
      <c r="J7467" s="29"/>
      <c r="K7467" s="29"/>
    </row>
    <row r="7468" spans="6:11" x14ac:dyDescent="0.3">
      <c r="F7468" s="29"/>
      <c r="G7468" s="29"/>
      <c r="H7468" s="29"/>
      <c r="I7468" s="29"/>
      <c r="J7468" s="29"/>
      <c r="K7468" s="29"/>
    </row>
    <row r="7469" spans="6:11" x14ac:dyDescent="0.3">
      <c r="F7469" s="29"/>
      <c r="G7469" s="29"/>
      <c r="H7469" s="29"/>
      <c r="I7469" s="29"/>
      <c r="J7469" s="29"/>
      <c r="K7469" s="29"/>
    </row>
    <row r="7470" spans="6:11" x14ac:dyDescent="0.3">
      <c r="F7470" s="29"/>
      <c r="G7470" s="29"/>
      <c r="H7470" s="29"/>
      <c r="I7470" s="29"/>
      <c r="J7470" s="29"/>
      <c r="K7470" s="29"/>
    </row>
    <row r="7471" spans="6:11" x14ac:dyDescent="0.3">
      <c r="F7471" s="29"/>
      <c r="G7471" s="29"/>
      <c r="H7471" s="29"/>
      <c r="I7471" s="29"/>
      <c r="J7471" s="29"/>
      <c r="K7471" s="29"/>
    </row>
    <row r="7472" spans="6:11" x14ac:dyDescent="0.3">
      <c r="F7472" s="29"/>
      <c r="G7472" s="29"/>
      <c r="H7472" s="29"/>
      <c r="I7472" s="29"/>
      <c r="J7472" s="29"/>
      <c r="K7472" s="29"/>
    </row>
    <row r="7473" spans="6:11" x14ac:dyDescent="0.3">
      <c r="F7473" s="29"/>
      <c r="G7473" s="29"/>
      <c r="H7473" s="29"/>
      <c r="I7473" s="29"/>
      <c r="J7473" s="29"/>
      <c r="K7473" s="29"/>
    </row>
    <row r="7474" spans="6:11" x14ac:dyDescent="0.3">
      <c r="F7474" s="29"/>
      <c r="G7474" s="29"/>
      <c r="H7474" s="29"/>
      <c r="I7474" s="29"/>
      <c r="J7474" s="29"/>
      <c r="K7474" s="29"/>
    </row>
    <row r="7475" spans="6:11" x14ac:dyDescent="0.3">
      <c r="F7475" s="29"/>
      <c r="G7475" s="29"/>
      <c r="H7475" s="29"/>
      <c r="I7475" s="29"/>
      <c r="J7475" s="29"/>
      <c r="K7475" s="29"/>
    </row>
    <row r="7476" spans="6:11" x14ac:dyDescent="0.3">
      <c r="F7476" s="29"/>
      <c r="G7476" s="29"/>
      <c r="H7476" s="29"/>
      <c r="I7476" s="29"/>
      <c r="J7476" s="29"/>
      <c r="K7476" s="29"/>
    </row>
    <row r="7477" spans="6:11" x14ac:dyDescent="0.3">
      <c r="F7477" s="29"/>
      <c r="G7477" s="29"/>
      <c r="H7477" s="29"/>
      <c r="I7477" s="29"/>
      <c r="J7477" s="29"/>
      <c r="K7477" s="29"/>
    </row>
    <row r="7478" spans="6:11" x14ac:dyDescent="0.3">
      <c r="F7478" s="29"/>
      <c r="G7478" s="29"/>
      <c r="H7478" s="29"/>
      <c r="I7478" s="29"/>
      <c r="J7478" s="29"/>
      <c r="K7478" s="29"/>
    </row>
    <row r="7479" spans="6:11" x14ac:dyDescent="0.3">
      <c r="F7479" s="29"/>
      <c r="G7479" s="29"/>
      <c r="H7479" s="29"/>
      <c r="I7479" s="29"/>
      <c r="J7479" s="29"/>
      <c r="K7479" s="29"/>
    </row>
    <row r="7480" spans="6:11" x14ac:dyDescent="0.3">
      <c r="F7480" s="29"/>
      <c r="G7480" s="29"/>
      <c r="H7480" s="29"/>
      <c r="I7480" s="29"/>
      <c r="J7480" s="29"/>
      <c r="K7480" s="29"/>
    </row>
    <row r="7481" spans="6:11" x14ac:dyDescent="0.3">
      <c r="F7481" s="29"/>
      <c r="G7481" s="29"/>
      <c r="H7481" s="29"/>
      <c r="I7481" s="29"/>
      <c r="J7481" s="29"/>
      <c r="K7481" s="29"/>
    </row>
    <row r="7482" spans="6:11" x14ac:dyDescent="0.3">
      <c r="F7482" s="29"/>
      <c r="G7482" s="29"/>
      <c r="H7482" s="29"/>
      <c r="I7482" s="29"/>
      <c r="J7482" s="29"/>
      <c r="K7482" s="29"/>
    </row>
    <row r="7483" spans="6:11" x14ac:dyDescent="0.3">
      <c r="F7483" s="29"/>
      <c r="G7483" s="29"/>
      <c r="H7483" s="29"/>
      <c r="I7483" s="29"/>
      <c r="J7483" s="29"/>
      <c r="K7483" s="29"/>
    </row>
    <row r="7484" spans="6:11" x14ac:dyDescent="0.3">
      <c r="F7484" s="29"/>
      <c r="G7484" s="29"/>
      <c r="H7484" s="29"/>
      <c r="I7484" s="29"/>
      <c r="J7484" s="29"/>
      <c r="K7484" s="29"/>
    </row>
    <row r="7485" spans="6:11" x14ac:dyDescent="0.3">
      <c r="F7485" s="29"/>
      <c r="G7485" s="29"/>
      <c r="H7485" s="29"/>
      <c r="I7485" s="29"/>
      <c r="J7485" s="29"/>
      <c r="K7485" s="29"/>
    </row>
    <row r="7486" spans="6:11" x14ac:dyDescent="0.3">
      <c r="F7486" s="29"/>
      <c r="G7486" s="29"/>
      <c r="H7486" s="29"/>
      <c r="I7486" s="29"/>
      <c r="J7486" s="29"/>
      <c r="K7486" s="29"/>
    </row>
    <row r="7487" spans="6:11" x14ac:dyDescent="0.3">
      <c r="F7487" s="29"/>
      <c r="G7487" s="29"/>
      <c r="H7487" s="29"/>
      <c r="I7487" s="29"/>
      <c r="J7487" s="29"/>
      <c r="K7487" s="29"/>
    </row>
    <row r="7488" spans="6:11" x14ac:dyDescent="0.3">
      <c r="F7488" s="29"/>
      <c r="G7488" s="29"/>
      <c r="H7488" s="29"/>
      <c r="I7488" s="29"/>
      <c r="J7488" s="29"/>
      <c r="K7488" s="29"/>
    </row>
    <row r="7489" spans="6:11" x14ac:dyDescent="0.3">
      <c r="F7489" s="29"/>
      <c r="G7489" s="29"/>
      <c r="H7489" s="29"/>
      <c r="I7489" s="29"/>
      <c r="J7489" s="29"/>
      <c r="K7489" s="29"/>
    </row>
    <row r="7490" spans="6:11" x14ac:dyDescent="0.3">
      <c r="F7490" s="29"/>
      <c r="G7490" s="29"/>
      <c r="H7490" s="29"/>
      <c r="I7490" s="29"/>
      <c r="J7490" s="29"/>
      <c r="K7490" s="29"/>
    </row>
    <row r="7491" spans="6:11" x14ac:dyDescent="0.3">
      <c r="F7491" s="29"/>
      <c r="G7491" s="29"/>
      <c r="H7491" s="29"/>
      <c r="I7491" s="29"/>
      <c r="J7491" s="29"/>
      <c r="K7491" s="29"/>
    </row>
    <row r="7492" spans="6:11" x14ac:dyDescent="0.3">
      <c r="F7492" s="29"/>
      <c r="G7492" s="29"/>
      <c r="H7492" s="29"/>
      <c r="I7492" s="29"/>
      <c r="J7492" s="29"/>
      <c r="K7492" s="29"/>
    </row>
    <row r="7493" spans="6:11" x14ac:dyDescent="0.3">
      <c r="F7493" s="29"/>
      <c r="G7493" s="29"/>
      <c r="H7493" s="29"/>
      <c r="I7493" s="29"/>
      <c r="J7493" s="29"/>
      <c r="K7493" s="29"/>
    </row>
    <row r="7494" spans="6:11" x14ac:dyDescent="0.3">
      <c r="F7494" s="29"/>
      <c r="G7494" s="29"/>
      <c r="H7494" s="29"/>
      <c r="I7494" s="29"/>
      <c r="J7494" s="29"/>
      <c r="K7494" s="29"/>
    </row>
    <row r="7495" spans="6:11" x14ac:dyDescent="0.3">
      <c r="F7495" s="29"/>
      <c r="G7495" s="29"/>
      <c r="H7495" s="29"/>
      <c r="I7495" s="29"/>
      <c r="J7495" s="29"/>
      <c r="K7495" s="29"/>
    </row>
    <row r="7496" spans="6:11" x14ac:dyDescent="0.3">
      <c r="F7496" s="29"/>
      <c r="G7496" s="29"/>
      <c r="H7496" s="29"/>
      <c r="I7496" s="29"/>
      <c r="J7496" s="29"/>
      <c r="K7496" s="29"/>
    </row>
    <row r="7497" spans="6:11" x14ac:dyDescent="0.3">
      <c r="F7497" s="29"/>
      <c r="G7497" s="29"/>
      <c r="H7497" s="29"/>
      <c r="I7497" s="29"/>
      <c r="J7497" s="29"/>
      <c r="K7497" s="29"/>
    </row>
    <row r="7498" spans="6:11" x14ac:dyDescent="0.3">
      <c r="F7498" s="29"/>
      <c r="G7498" s="29"/>
      <c r="H7498" s="29"/>
      <c r="I7498" s="29"/>
      <c r="J7498" s="29"/>
      <c r="K7498" s="29"/>
    </row>
    <row r="7499" spans="6:11" x14ac:dyDescent="0.3">
      <c r="F7499" s="29"/>
      <c r="G7499" s="29"/>
      <c r="H7499" s="29"/>
      <c r="I7499" s="29"/>
      <c r="J7499" s="29"/>
      <c r="K7499" s="29"/>
    </row>
    <row r="7500" spans="6:11" x14ac:dyDescent="0.3">
      <c r="F7500" s="29"/>
      <c r="G7500" s="29"/>
      <c r="H7500" s="29"/>
      <c r="I7500" s="29"/>
      <c r="J7500" s="29"/>
      <c r="K7500" s="29"/>
    </row>
    <row r="7501" spans="6:11" x14ac:dyDescent="0.3">
      <c r="F7501" s="29"/>
      <c r="G7501" s="29"/>
      <c r="H7501" s="29"/>
      <c r="I7501" s="29"/>
      <c r="J7501" s="29"/>
      <c r="K7501" s="29"/>
    </row>
    <row r="7502" spans="6:11" x14ac:dyDescent="0.3">
      <c r="F7502" s="29"/>
      <c r="G7502" s="29"/>
      <c r="H7502" s="29"/>
      <c r="I7502" s="29"/>
      <c r="J7502" s="29"/>
      <c r="K7502" s="29"/>
    </row>
    <row r="7503" spans="6:11" x14ac:dyDescent="0.3">
      <c r="F7503" s="29"/>
      <c r="G7503" s="29"/>
      <c r="H7503" s="29"/>
      <c r="I7503" s="29"/>
      <c r="J7503" s="29"/>
      <c r="K7503" s="29"/>
    </row>
    <row r="7504" spans="6:11" x14ac:dyDescent="0.3">
      <c r="F7504" s="29"/>
      <c r="G7504" s="29"/>
      <c r="H7504" s="29"/>
      <c r="I7504" s="29"/>
      <c r="J7504" s="29"/>
      <c r="K7504" s="29"/>
    </row>
    <row r="7505" spans="6:11" x14ac:dyDescent="0.3">
      <c r="F7505" s="29"/>
      <c r="G7505" s="29"/>
      <c r="H7505" s="29"/>
      <c r="I7505" s="29"/>
      <c r="J7505" s="29"/>
      <c r="K7505" s="29"/>
    </row>
    <row r="7506" spans="6:11" x14ac:dyDescent="0.3">
      <c r="F7506" s="29"/>
      <c r="G7506" s="29"/>
      <c r="H7506" s="29"/>
      <c r="I7506" s="29"/>
      <c r="J7506" s="29"/>
      <c r="K7506" s="29"/>
    </row>
    <row r="7507" spans="6:11" x14ac:dyDescent="0.3">
      <c r="F7507" s="29"/>
      <c r="G7507" s="29"/>
      <c r="H7507" s="29"/>
      <c r="I7507" s="29"/>
      <c r="J7507" s="29"/>
      <c r="K7507" s="29"/>
    </row>
    <row r="7508" spans="6:11" x14ac:dyDescent="0.3">
      <c r="F7508" s="29"/>
      <c r="G7508" s="29"/>
      <c r="H7508" s="29"/>
      <c r="I7508" s="29"/>
      <c r="J7508" s="29"/>
      <c r="K7508" s="29"/>
    </row>
    <row r="7509" spans="6:11" x14ac:dyDescent="0.3">
      <c r="F7509" s="29"/>
      <c r="G7509" s="29"/>
      <c r="H7509" s="29"/>
      <c r="I7509" s="29"/>
      <c r="J7509" s="29"/>
      <c r="K7509" s="29"/>
    </row>
    <row r="7510" spans="6:11" x14ac:dyDescent="0.3">
      <c r="F7510" s="29"/>
      <c r="G7510" s="29"/>
      <c r="H7510" s="29"/>
      <c r="I7510" s="29"/>
      <c r="J7510" s="29"/>
      <c r="K7510" s="29"/>
    </row>
    <row r="7511" spans="6:11" x14ac:dyDescent="0.3">
      <c r="F7511" s="29"/>
      <c r="G7511" s="29"/>
      <c r="H7511" s="29"/>
      <c r="I7511" s="29"/>
      <c r="J7511" s="29"/>
      <c r="K7511" s="29"/>
    </row>
    <row r="7512" spans="6:11" x14ac:dyDescent="0.3">
      <c r="F7512" s="29"/>
      <c r="G7512" s="29"/>
      <c r="H7512" s="29"/>
      <c r="I7512" s="29"/>
      <c r="J7512" s="29"/>
      <c r="K7512" s="29"/>
    </row>
    <row r="7513" spans="6:11" x14ac:dyDescent="0.3">
      <c r="F7513" s="29"/>
      <c r="G7513" s="29"/>
      <c r="H7513" s="29"/>
      <c r="I7513" s="29"/>
      <c r="J7513" s="29"/>
      <c r="K7513" s="29"/>
    </row>
    <row r="7514" spans="6:11" x14ac:dyDescent="0.3">
      <c r="F7514" s="29"/>
      <c r="G7514" s="29"/>
      <c r="H7514" s="29"/>
      <c r="I7514" s="29"/>
      <c r="J7514" s="29"/>
      <c r="K7514" s="29"/>
    </row>
    <row r="7515" spans="6:11" x14ac:dyDescent="0.3">
      <c r="F7515" s="29"/>
      <c r="G7515" s="29"/>
      <c r="H7515" s="29"/>
      <c r="I7515" s="29"/>
      <c r="J7515" s="29"/>
      <c r="K7515" s="29"/>
    </row>
    <row r="7516" spans="6:11" x14ac:dyDescent="0.3">
      <c r="F7516" s="29"/>
      <c r="G7516" s="29"/>
      <c r="H7516" s="29"/>
      <c r="I7516" s="29"/>
      <c r="J7516" s="29"/>
      <c r="K7516" s="29"/>
    </row>
    <row r="7517" spans="6:11" x14ac:dyDescent="0.3">
      <c r="F7517" s="29"/>
      <c r="G7517" s="29"/>
      <c r="H7517" s="29"/>
      <c r="I7517" s="29"/>
      <c r="J7517" s="29"/>
      <c r="K7517" s="29"/>
    </row>
    <row r="7518" spans="6:11" x14ac:dyDescent="0.3">
      <c r="F7518" s="29"/>
      <c r="G7518" s="29"/>
      <c r="H7518" s="29"/>
      <c r="I7518" s="29"/>
      <c r="J7518" s="29"/>
      <c r="K7518" s="29"/>
    </row>
    <row r="7519" spans="6:11" x14ac:dyDescent="0.3">
      <c r="F7519" s="29"/>
      <c r="G7519" s="29"/>
      <c r="H7519" s="29"/>
      <c r="I7519" s="29"/>
      <c r="J7519" s="29"/>
      <c r="K7519" s="29"/>
    </row>
    <row r="7520" spans="6:11" x14ac:dyDescent="0.3">
      <c r="F7520" s="29"/>
      <c r="G7520" s="29"/>
      <c r="H7520" s="29"/>
      <c r="I7520" s="29"/>
      <c r="J7520" s="29"/>
      <c r="K7520" s="29"/>
    </row>
    <row r="7521" spans="6:11" x14ac:dyDescent="0.3">
      <c r="F7521" s="29"/>
      <c r="G7521" s="29"/>
      <c r="H7521" s="29"/>
      <c r="I7521" s="29"/>
      <c r="J7521" s="29"/>
      <c r="K7521" s="29"/>
    </row>
    <row r="7522" spans="6:11" x14ac:dyDescent="0.3">
      <c r="F7522" s="29"/>
      <c r="G7522" s="29"/>
      <c r="H7522" s="29"/>
      <c r="I7522" s="29"/>
      <c r="J7522" s="29"/>
      <c r="K7522" s="29"/>
    </row>
    <row r="7523" spans="6:11" x14ac:dyDescent="0.3">
      <c r="F7523" s="29"/>
      <c r="G7523" s="29"/>
      <c r="H7523" s="29"/>
      <c r="I7523" s="29"/>
      <c r="J7523" s="29"/>
      <c r="K7523" s="29"/>
    </row>
    <row r="7524" spans="6:11" x14ac:dyDescent="0.3">
      <c r="F7524" s="29"/>
      <c r="G7524" s="29"/>
      <c r="H7524" s="29"/>
      <c r="I7524" s="29"/>
      <c r="J7524" s="29"/>
      <c r="K7524" s="29"/>
    </row>
    <row r="7525" spans="6:11" x14ac:dyDescent="0.3">
      <c r="F7525" s="29"/>
      <c r="G7525" s="29"/>
      <c r="H7525" s="29"/>
      <c r="I7525" s="29"/>
      <c r="J7525" s="29"/>
      <c r="K7525" s="29"/>
    </row>
    <row r="7526" spans="6:11" x14ac:dyDescent="0.3">
      <c r="F7526" s="29"/>
      <c r="G7526" s="29"/>
      <c r="H7526" s="29"/>
      <c r="I7526" s="29"/>
      <c r="J7526" s="29"/>
      <c r="K7526" s="29"/>
    </row>
    <row r="7527" spans="6:11" x14ac:dyDescent="0.3">
      <c r="F7527" s="29"/>
      <c r="G7527" s="29"/>
      <c r="H7527" s="29"/>
      <c r="I7527" s="29"/>
      <c r="J7527" s="29"/>
      <c r="K7527" s="29"/>
    </row>
    <row r="7528" spans="6:11" x14ac:dyDescent="0.3">
      <c r="F7528" s="29"/>
      <c r="G7528" s="29"/>
      <c r="H7528" s="29"/>
      <c r="I7528" s="29"/>
      <c r="J7528" s="29"/>
      <c r="K7528" s="29"/>
    </row>
    <row r="7529" spans="6:11" x14ac:dyDescent="0.3">
      <c r="F7529" s="29"/>
      <c r="G7529" s="29"/>
      <c r="H7529" s="29"/>
      <c r="I7529" s="29"/>
      <c r="J7529" s="29"/>
      <c r="K7529" s="29"/>
    </row>
    <row r="7530" spans="6:11" x14ac:dyDescent="0.3">
      <c r="F7530" s="29"/>
      <c r="G7530" s="29"/>
      <c r="H7530" s="29"/>
      <c r="I7530" s="29"/>
      <c r="J7530" s="29"/>
      <c r="K7530" s="29"/>
    </row>
    <row r="7531" spans="6:11" x14ac:dyDescent="0.3">
      <c r="F7531" s="29"/>
      <c r="G7531" s="29"/>
      <c r="H7531" s="29"/>
      <c r="I7531" s="29"/>
      <c r="J7531" s="29"/>
      <c r="K7531" s="29"/>
    </row>
    <row r="7532" spans="6:11" x14ac:dyDescent="0.3">
      <c r="F7532" s="29"/>
      <c r="G7532" s="29"/>
      <c r="H7532" s="29"/>
      <c r="I7532" s="29"/>
      <c r="J7532" s="29"/>
      <c r="K7532" s="29"/>
    </row>
    <row r="7533" spans="6:11" x14ac:dyDescent="0.3">
      <c r="F7533" s="29"/>
      <c r="G7533" s="29"/>
      <c r="H7533" s="29"/>
      <c r="I7533" s="29"/>
      <c r="J7533" s="29"/>
      <c r="K7533" s="29"/>
    </row>
    <row r="7534" spans="6:11" x14ac:dyDescent="0.3">
      <c r="F7534" s="29"/>
      <c r="G7534" s="29"/>
      <c r="H7534" s="29"/>
      <c r="I7534" s="29"/>
      <c r="J7534" s="29"/>
      <c r="K7534" s="29"/>
    </row>
    <row r="7535" spans="6:11" x14ac:dyDescent="0.3">
      <c r="F7535" s="29"/>
      <c r="G7535" s="29"/>
      <c r="H7535" s="29"/>
      <c r="I7535" s="29"/>
      <c r="J7535" s="29"/>
      <c r="K7535" s="29"/>
    </row>
    <row r="7536" spans="6:11" x14ac:dyDescent="0.3">
      <c r="F7536" s="29"/>
      <c r="G7536" s="29"/>
      <c r="H7536" s="29"/>
      <c r="I7536" s="29"/>
      <c r="J7536" s="29"/>
      <c r="K7536" s="29"/>
    </row>
    <row r="7537" spans="6:11" x14ac:dyDescent="0.3">
      <c r="F7537" s="29"/>
      <c r="G7537" s="29"/>
      <c r="H7537" s="29"/>
      <c r="I7537" s="29"/>
      <c r="J7537" s="29"/>
      <c r="K7537" s="29"/>
    </row>
    <row r="7538" spans="6:11" x14ac:dyDescent="0.3">
      <c r="F7538" s="29"/>
      <c r="G7538" s="29"/>
      <c r="H7538" s="29"/>
      <c r="I7538" s="29"/>
      <c r="J7538" s="29"/>
      <c r="K7538" s="29"/>
    </row>
    <row r="7539" spans="6:11" x14ac:dyDescent="0.3">
      <c r="F7539" s="29"/>
      <c r="G7539" s="29"/>
      <c r="H7539" s="29"/>
      <c r="I7539" s="29"/>
      <c r="J7539" s="29"/>
      <c r="K7539" s="29"/>
    </row>
    <row r="7540" spans="6:11" x14ac:dyDescent="0.3">
      <c r="F7540" s="29"/>
      <c r="G7540" s="29"/>
      <c r="H7540" s="29"/>
      <c r="I7540" s="29"/>
      <c r="J7540" s="29"/>
      <c r="K7540" s="29"/>
    </row>
    <row r="7541" spans="6:11" x14ac:dyDescent="0.3">
      <c r="F7541" s="29"/>
      <c r="G7541" s="29"/>
      <c r="H7541" s="29"/>
      <c r="I7541" s="29"/>
      <c r="J7541" s="29"/>
      <c r="K7541" s="29"/>
    </row>
    <row r="7542" spans="6:11" x14ac:dyDescent="0.3">
      <c r="F7542" s="29"/>
      <c r="G7542" s="29"/>
      <c r="H7542" s="29"/>
      <c r="I7542" s="29"/>
      <c r="J7542" s="29"/>
      <c r="K7542" s="29"/>
    </row>
    <row r="7543" spans="6:11" x14ac:dyDescent="0.3">
      <c r="F7543" s="29"/>
      <c r="G7543" s="29"/>
      <c r="H7543" s="29"/>
      <c r="I7543" s="29"/>
      <c r="J7543" s="29"/>
      <c r="K7543" s="29"/>
    </row>
    <row r="7544" spans="6:11" x14ac:dyDescent="0.3">
      <c r="F7544" s="29"/>
      <c r="G7544" s="29"/>
      <c r="H7544" s="29"/>
      <c r="I7544" s="29"/>
      <c r="J7544" s="29"/>
      <c r="K7544" s="29"/>
    </row>
    <row r="7545" spans="6:11" x14ac:dyDescent="0.3">
      <c r="F7545" s="29"/>
      <c r="G7545" s="29"/>
      <c r="H7545" s="29"/>
      <c r="I7545" s="29"/>
      <c r="J7545" s="29"/>
      <c r="K7545" s="29"/>
    </row>
    <row r="7546" spans="6:11" x14ac:dyDescent="0.3">
      <c r="F7546" s="29"/>
      <c r="G7546" s="29"/>
      <c r="H7546" s="29"/>
      <c r="I7546" s="29"/>
      <c r="J7546" s="29"/>
      <c r="K7546" s="29"/>
    </row>
    <row r="7547" spans="6:11" x14ac:dyDescent="0.3">
      <c r="F7547" s="29"/>
      <c r="G7547" s="29"/>
      <c r="H7547" s="29"/>
      <c r="I7547" s="29"/>
      <c r="J7547" s="29"/>
      <c r="K7547" s="29"/>
    </row>
    <row r="7548" spans="6:11" x14ac:dyDescent="0.3">
      <c r="F7548" s="29"/>
      <c r="G7548" s="29"/>
      <c r="H7548" s="29"/>
      <c r="I7548" s="29"/>
      <c r="J7548" s="29"/>
      <c r="K7548" s="29"/>
    </row>
    <row r="7549" spans="6:11" x14ac:dyDescent="0.3">
      <c r="F7549" s="29"/>
      <c r="G7549" s="29"/>
      <c r="H7549" s="29"/>
      <c r="I7549" s="29"/>
      <c r="J7549" s="29"/>
      <c r="K7549" s="29"/>
    </row>
    <row r="7550" spans="6:11" x14ac:dyDescent="0.3">
      <c r="F7550" s="29"/>
      <c r="G7550" s="29"/>
      <c r="H7550" s="29"/>
      <c r="I7550" s="29"/>
      <c r="J7550" s="29"/>
      <c r="K7550" s="29"/>
    </row>
    <row r="7551" spans="6:11" x14ac:dyDescent="0.3">
      <c r="F7551" s="29"/>
      <c r="G7551" s="29"/>
      <c r="H7551" s="29"/>
      <c r="I7551" s="29"/>
      <c r="J7551" s="29"/>
      <c r="K7551" s="29"/>
    </row>
    <row r="7552" spans="6:11" x14ac:dyDescent="0.3">
      <c r="F7552" s="29"/>
      <c r="G7552" s="29"/>
      <c r="H7552" s="29"/>
      <c r="I7552" s="29"/>
      <c r="J7552" s="29"/>
      <c r="K7552" s="29"/>
    </row>
    <row r="7553" spans="6:11" x14ac:dyDescent="0.3">
      <c r="F7553" s="29"/>
      <c r="G7553" s="29"/>
      <c r="H7553" s="29"/>
      <c r="I7553" s="29"/>
      <c r="J7553" s="29"/>
      <c r="K7553" s="29"/>
    </row>
    <row r="7554" spans="6:11" x14ac:dyDescent="0.3">
      <c r="F7554" s="29"/>
      <c r="G7554" s="29"/>
      <c r="H7554" s="29"/>
      <c r="I7554" s="29"/>
      <c r="J7554" s="29"/>
      <c r="K7554" s="29"/>
    </row>
    <row r="7555" spans="6:11" x14ac:dyDescent="0.3">
      <c r="F7555" s="29"/>
      <c r="G7555" s="29"/>
      <c r="H7555" s="29"/>
      <c r="I7555" s="29"/>
      <c r="J7555" s="29"/>
      <c r="K7555" s="29"/>
    </row>
    <row r="7556" spans="6:11" x14ac:dyDescent="0.3">
      <c r="F7556" s="29"/>
      <c r="G7556" s="29"/>
      <c r="H7556" s="29"/>
      <c r="I7556" s="29"/>
      <c r="J7556" s="29"/>
      <c r="K7556" s="29"/>
    </row>
    <row r="7557" spans="6:11" x14ac:dyDescent="0.3">
      <c r="F7557" s="29"/>
      <c r="G7557" s="29"/>
      <c r="H7557" s="29"/>
      <c r="I7557" s="29"/>
      <c r="J7557" s="29"/>
      <c r="K7557" s="29"/>
    </row>
    <row r="7558" spans="6:11" x14ac:dyDescent="0.3">
      <c r="F7558" s="29"/>
      <c r="G7558" s="29"/>
      <c r="H7558" s="29"/>
      <c r="I7558" s="29"/>
      <c r="J7558" s="29"/>
      <c r="K7558" s="29"/>
    </row>
    <row r="7559" spans="6:11" x14ac:dyDescent="0.3">
      <c r="F7559" s="29"/>
      <c r="G7559" s="29"/>
      <c r="H7559" s="29"/>
      <c r="I7559" s="29"/>
      <c r="J7559" s="29"/>
      <c r="K7559" s="29"/>
    </row>
    <row r="7560" spans="6:11" x14ac:dyDescent="0.3">
      <c r="F7560" s="29"/>
      <c r="G7560" s="29"/>
      <c r="H7560" s="29"/>
      <c r="I7560" s="29"/>
      <c r="J7560" s="29"/>
      <c r="K7560" s="29"/>
    </row>
    <row r="7561" spans="6:11" x14ac:dyDescent="0.3">
      <c r="F7561" s="29"/>
      <c r="G7561" s="29"/>
      <c r="H7561" s="29"/>
      <c r="I7561" s="29"/>
      <c r="J7561" s="29"/>
      <c r="K7561" s="29"/>
    </row>
    <row r="7562" spans="6:11" x14ac:dyDescent="0.3">
      <c r="F7562" s="29"/>
      <c r="G7562" s="29"/>
      <c r="H7562" s="29"/>
      <c r="I7562" s="29"/>
      <c r="J7562" s="29"/>
      <c r="K7562" s="29"/>
    </row>
    <row r="7563" spans="6:11" x14ac:dyDescent="0.3">
      <c r="F7563" s="29"/>
      <c r="G7563" s="29"/>
      <c r="H7563" s="29"/>
      <c r="I7563" s="29"/>
      <c r="J7563" s="29"/>
      <c r="K7563" s="29"/>
    </row>
    <row r="7564" spans="6:11" x14ac:dyDescent="0.3">
      <c r="F7564" s="29"/>
      <c r="G7564" s="29"/>
      <c r="H7564" s="29"/>
      <c r="I7564" s="29"/>
      <c r="J7564" s="29"/>
      <c r="K7564" s="29"/>
    </row>
    <row r="7565" spans="6:11" x14ac:dyDescent="0.3">
      <c r="F7565" s="29"/>
      <c r="G7565" s="29"/>
      <c r="H7565" s="29"/>
      <c r="I7565" s="29"/>
      <c r="J7565" s="29"/>
      <c r="K7565" s="29"/>
    </row>
    <row r="7566" spans="6:11" x14ac:dyDescent="0.3">
      <c r="F7566" s="29"/>
      <c r="G7566" s="29"/>
      <c r="H7566" s="29"/>
      <c r="I7566" s="29"/>
      <c r="J7566" s="29"/>
      <c r="K7566" s="29"/>
    </row>
    <row r="7567" spans="6:11" x14ac:dyDescent="0.3">
      <c r="F7567" s="29"/>
      <c r="G7567" s="29"/>
      <c r="H7567" s="29"/>
      <c r="I7567" s="29"/>
      <c r="J7567" s="29"/>
      <c r="K7567" s="29"/>
    </row>
    <row r="7568" spans="6:11" x14ac:dyDescent="0.3">
      <c r="F7568" s="29"/>
      <c r="G7568" s="29"/>
      <c r="H7568" s="29"/>
      <c r="I7568" s="29"/>
      <c r="J7568" s="29"/>
      <c r="K7568" s="29"/>
    </row>
    <row r="7569" spans="6:11" x14ac:dyDescent="0.3">
      <c r="F7569" s="29"/>
      <c r="G7569" s="29"/>
      <c r="H7569" s="29"/>
      <c r="I7569" s="29"/>
      <c r="J7569" s="29"/>
      <c r="K7569" s="29"/>
    </row>
    <row r="7570" spans="6:11" x14ac:dyDescent="0.3">
      <c r="F7570" s="29"/>
      <c r="G7570" s="29"/>
      <c r="H7570" s="29"/>
      <c r="I7570" s="29"/>
      <c r="J7570" s="29"/>
      <c r="K7570" s="29"/>
    </row>
    <row r="7571" spans="6:11" x14ac:dyDescent="0.3">
      <c r="F7571" s="29"/>
      <c r="G7571" s="29"/>
      <c r="H7571" s="29"/>
      <c r="I7571" s="29"/>
      <c r="J7571" s="29"/>
      <c r="K7571" s="29"/>
    </row>
    <row r="7572" spans="6:11" x14ac:dyDescent="0.3">
      <c r="F7572" s="29"/>
      <c r="G7572" s="29"/>
      <c r="H7572" s="29"/>
      <c r="I7572" s="29"/>
      <c r="J7572" s="29"/>
      <c r="K7572" s="29"/>
    </row>
    <row r="7573" spans="6:11" x14ac:dyDescent="0.3">
      <c r="F7573" s="29"/>
      <c r="G7573" s="29"/>
      <c r="H7573" s="29"/>
      <c r="I7573" s="29"/>
      <c r="J7573" s="29"/>
      <c r="K7573" s="29"/>
    </row>
    <row r="7574" spans="6:11" x14ac:dyDescent="0.3">
      <c r="F7574" s="29"/>
      <c r="G7574" s="29"/>
      <c r="H7574" s="29"/>
      <c r="I7574" s="29"/>
      <c r="J7574" s="29"/>
      <c r="K7574" s="29"/>
    </row>
    <row r="7575" spans="6:11" x14ac:dyDescent="0.3">
      <c r="F7575" s="29"/>
      <c r="G7575" s="29"/>
      <c r="H7575" s="29"/>
      <c r="I7575" s="29"/>
      <c r="J7575" s="29"/>
      <c r="K7575" s="29"/>
    </row>
    <row r="7576" spans="6:11" x14ac:dyDescent="0.3">
      <c r="F7576" s="29"/>
      <c r="G7576" s="29"/>
      <c r="H7576" s="29"/>
      <c r="I7576" s="29"/>
      <c r="J7576" s="29"/>
      <c r="K7576" s="29"/>
    </row>
    <row r="7577" spans="6:11" x14ac:dyDescent="0.3">
      <c r="F7577" s="29"/>
      <c r="G7577" s="29"/>
      <c r="H7577" s="29"/>
      <c r="I7577" s="29"/>
      <c r="J7577" s="29"/>
      <c r="K7577" s="29"/>
    </row>
    <row r="7578" spans="6:11" x14ac:dyDescent="0.3">
      <c r="F7578" s="29"/>
      <c r="G7578" s="29"/>
      <c r="H7578" s="29"/>
      <c r="I7578" s="29"/>
      <c r="J7578" s="29"/>
      <c r="K7578" s="29"/>
    </row>
    <row r="7579" spans="6:11" x14ac:dyDescent="0.3">
      <c r="F7579" s="29"/>
      <c r="G7579" s="29"/>
      <c r="H7579" s="29"/>
      <c r="I7579" s="29"/>
      <c r="J7579" s="29"/>
      <c r="K7579" s="29"/>
    </row>
    <row r="7580" spans="6:11" x14ac:dyDescent="0.3">
      <c r="F7580" s="29"/>
      <c r="G7580" s="29"/>
      <c r="H7580" s="29"/>
      <c r="I7580" s="29"/>
      <c r="J7580" s="29"/>
      <c r="K7580" s="29"/>
    </row>
    <row r="7581" spans="6:11" x14ac:dyDescent="0.3">
      <c r="F7581" s="29"/>
      <c r="G7581" s="29"/>
      <c r="H7581" s="29"/>
      <c r="I7581" s="29"/>
      <c r="J7581" s="29"/>
      <c r="K7581" s="29"/>
    </row>
    <row r="7582" spans="6:11" x14ac:dyDescent="0.3">
      <c r="F7582" s="29"/>
      <c r="G7582" s="29"/>
      <c r="H7582" s="29"/>
      <c r="I7582" s="29"/>
      <c r="J7582" s="29"/>
      <c r="K7582" s="29"/>
    </row>
    <row r="7583" spans="6:11" x14ac:dyDescent="0.3">
      <c r="F7583" s="29"/>
      <c r="G7583" s="29"/>
      <c r="H7583" s="29"/>
      <c r="I7583" s="29"/>
      <c r="J7583" s="29"/>
      <c r="K7583" s="29"/>
    </row>
    <row r="7584" spans="6:11" x14ac:dyDescent="0.3">
      <c r="F7584" s="29"/>
      <c r="G7584" s="29"/>
      <c r="H7584" s="29"/>
      <c r="I7584" s="29"/>
      <c r="J7584" s="29"/>
      <c r="K7584" s="29"/>
    </row>
    <row r="7585" spans="6:11" x14ac:dyDescent="0.3">
      <c r="F7585" s="29"/>
      <c r="G7585" s="29"/>
      <c r="H7585" s="29"/>
      <c r="I7585" s="29"/>
      <c r="J7585" s="29"/>
      <c r="K7585" s="29"/>
    </row>
    <row r="7586" spans="6:11" x14ac:dyDescent="0.3">
      <c r="F7586" s="29"/>
      <c r="G7586" s="29"/>
      <c r="H7586" s="29"/>
      <c r="I7586" s="29"/>
      <c r="J7586" s="29"/>
      <c r="K7586" s="29"/>
    </row>
    <row r="7587" spans="6:11" x14ac:dyDescent="0.3">
      <c r="F7587" s="29"/>
      <c r="G7587" s="29"/>
      <c r="H7587" s="29"/>
      <c r="I7587" s="29"/>
      <c r="J7587" s="29"/>
      <c r="K7587" s="29"/>
    </row>
    <row r="7588" spans="6:11" x14ac:dyDescent="0.3">
      <c r="F7588" s="29"/>
      <c r="G7588" s="29"/>
      <c r="H7588" s="29"/>
      <c r="I7588" s="29"/>
      <c r="J7588" s="29"/>
      <c r="K7588" s="29"/>
    </row>
    <row r="7589" spans="6:11" x14ac:dyDescent="0.3">
      <c r="F7589" s="29"/>
      <c r="G7589" s="29"/>
      <c r="H7589" s="29"/>
      <c r="I7589" s="29"/>
      <c r="J7589" s="29"/>
      <c r="K7589" s="29"/>
    </row>
    <row r="7590" spans="6:11" x14ac:dyDescent="0.3">
      <c r="F7590" s="29"/>
      <c r="G7590" s="29"/>
      <c r="H7590" s="29"/>
      <c r="I7590" s="29"/>
      <c r="J7590" s="29"/>
      <c r="K7590" s="29"/>
    </row>
    <row r="7591" spans="6:11" x14ac:dyDescent="0.3">
      <c r="F7591" s="29"/>
      <c r="G7591" s="29"/>
      <c r="H7591" s="29"/>
      <c r="I7591" s="29"/>
      <c r="J7591" s="29"/>
      <c r="K7591" s="29"/>
    </row>
    <row r="7592" spans="6:11" x14ac:dyDescent="0.3">
      <c r="F7592" s="29"/>
      <c r="G7592" s="29"/>
      <c r="H7592" s="29"/>
      <c r="I7592" s="29"/>
      <c r="J7592" s="29"/>
      <c r="K7592" s="29"/>
    </row>
    <row r="7593" spans="6:11" x14ac:dyDescent="0.3">
      <c r="F7593" s="29"/>
      <c r="G7593" s="29"/>
      <c r="H7593" s="29"/>
      <c r="I7593" s="29"/>
      <c r="J7593" s="29"/>
      <c r="K7593" s="29"/>
    </row>
    <row r="7594" spans="6:11" x14ac:dyDescent="0.3">
      <c r="F7594" s="29"/>
      <c r="G7594" s="29"/>
      <c r="H7594" s="29"/>
      <c r="I7594" s="29"/>
      <c r="J7594" s="29"/>
      <c r="K7594" s="29"/>
    </row>
    <row r="7595" spans="6:11" x14ac:dyDescent="0.3">
      <c r="F7595" s="29"/>
      <c r="G7595" s="29"/>
      <c r="H7595" s="29"/>
      <c r="I7595" s="29"/>
      <c r="J7595" s="29"/>
      <c r="K7595" s="29"/>
    </row>
    <row r="7596" spans="6:11" x14ac:dyDescent="0.3">
      <c r="F7596" s="29"/>
      <c r="G7596" s="29"/>
      <c r="H7596" s="29"/>
      <c r="I7596" s="29"/>
      <c r="J7596" s="29"/>
      <c r="K7596" s="29"/>
    </row>
    <row r="7597" spans="6:11" x14ac:dyDescent="0.3">
      <c r="F7597" s="29"/>
      <c r="G7597" s="29"/>
      <c r="H7597" s="29"/>
      <c r="I7597" s="29"/>
      <c r="J7597" s="29"/>
      <c r="K7597" s="29"/>
    </row>
    <row r="7598" spans="6:11" x14ac:dyDescent="0.3">
      <c r="F7598" s="29"/>
      <c r="G7598" s="29"/>
      <c r="H7598" s="29"/>
      <c r="I7598" s="29"/>
      <c r="J7598" s="29"/>
      <c r="K7598" s="29"/>
    </row>
    <row r="7599" spans="6:11" x14ac:dyDescent="0.3">
      <c r="F7599" s="29"/>
      <c r="G7599" s="29"/>
      <c r="H7599" s="29"/>
      <c r="I7599" s="29"/>
      <c r="J7599" s="29"/>
      <c r="K7599" s="29"/>
    </row>
    <row r="7600" spans="6:11" x14ac:dyDescent="0.3">
      <c r="F7600" s="29"/>
      <c r="G7600" s="29"/>
      <c r="H7600" s="29"/>
      <c r="I7600" s="29"/>
      <c r="J7600" s="29"/>
      <c r="K7600" s="29"/>
    </row>
    <row r="7601" spans="6:11" x14ac:dyDescent="0.3">
      <c r="F7601" s="29"/>
      <c r="G7601" s="29"/>
      <c r="H7601" s="29"/>
      <c r="I7601" s="29"/>
      <c r="J7601" s="29"/>
      <c r="K7601" s="29"/>
    </row>
    <row r="7602" spans="6:11" x14ac:dyDescent="0.3">
      <c r="F7602" s="29"/>
      <c r="G7602" s="29"/>
      <c r="H7602" s="29"/>
      <c r="I7602" s="29"/>
      <c r="J7602" s="29"/>
      <c r="K7602" s="29"/>
    </row>
    <row r="7603" spans="6:11" x14ac:dyDescent="0.3">
      <c r="F7603" s="29"/>
      <c r="G7603" s="29"/>
      <c r="H7603" s="29"/>
      <c r="I7603" s="29"/>
      <c r="J7603" s="29"/>
      <c r="K7603" s="29"/>
    </row>
    <row r="7604" spans="6:11" x14ac:dyDescent="0.3">
      <c r="F7604" s="29"/>
      <c r="G7604" s="29"/>
      <c r="H7604" s="29"/>
      <c r="I7604" s="29"/>
      <c r="J7604" s="29"/>
      <c r="K7604" s="29"/>
    </row>
    <row r="7605" spans="6:11" x14ac:dyDescent="0.3">
      <c r="F7605" s="29"/>
      <c r="G7605" s="29"/>
      <c r="H7605" s="29"/>
      <c r="I7605" s="29"/>
      <c r="J7605" s="29"/>
      <c r="K7605" s="29"/>
    </row>
    <row r="7606" spans="6:11" x14ac:dyDescent="0.3">
      <c r="F7606" s="29"/>
      <c r="G7606" s="29"/>
      <c r="H7606" s="29"/>
      <c r="I7606" s="29"/>
      <c r="J7606" s="29"/>
      <c r="K7606" s="29"/>
    </row>
    <row r="7607" spans="6:11" x14ac:dyDescent="0.3">
      <c r="F7607" s="29"/>
      <c r="G7607" s="29"/>
      <c r="H7607" s="29"/>
      <c r="I7607" s="29"/>
      <c r="J7607" s="29"/>
      <c r="K7607" s="29"/>
    </row>
    <row r="7608" spans="6:11" x14ac:dyDescent="0.3">
      <c r="F7608" s="29"/>
      <c r="G7608" s="29"/>
      <c r="H7608" s="29"/>
      <c r="I7608" s="29"/>
      <c r="J7608" s="29"/>
      <c r="K7608" s="29"/>
    </row>
    <row r="7609" spans="6:11" x14ac:dyDescent="0.3">
      <c r="F7609" s="29"/>
      <c r="G7609" s="29"/>
      <c r="H7609" s="29"/>
      <c r="I7609" s="29"/>
      <c r="J7609" s="29"/>
      <c r="K7609" s="29"/>
    </row>
    <row r="7610" spans="6:11" x14ac:dyDescent="0.3">
      <c r="F7610" s="29"/>
      <c r="G7610" s="29"/>
      <c r="H7610" s="29"/>
      <c r="I7610" s="29"/>
      <c r="J7610" s="29"/>
      <c r="K7610" s="29"/>
    </row>
    <row r="7611" spans="6:11" x14ac:dyDescent="0.3">
      <c r="F7611" s="29"/>
      <c r="G7611" s="29"/>
      <c r="H7611" s="29"/>
      <c r="I7611" s="29"/>
      <c r="J7611" s="29"/>
      <c r="K7611" s="29"/>
    </row>
    <row r="7612" spans="6:11" x14ac:dyDescent="0.3">
      <c r="F7612" s="29"/>
      <c r="G7612" s="29"/>
      <c r="H7612" s="29"/>
      <c r="I7612" s="29"/>
      <c r="J7612" s="29"/>
      <c r="K7612" s="29"/>
    </row>
    <row r="7613" spans="6:11" x14ac:dyDescent="0.3">
      <c r="F7613" s="29"/>
      <c r="G7613" s="29"/>
      <c r="H7613" s="29"/>
      <c r="I7613" s="29"/>
      <c r="J7613" s="29"/>
      <c r="K7613" s="29"/>
    </row>
    <row r="7614" spans="6:11" x14ac:dyDescent="0.3">
      <c r="F7614" s="29"/>
      <c r="G7614" s="29"/>
      <c r="H7614" s="29"/>
      <c r="I7614" s="29"/>
      <c r="J7614" s="29"/>
      <c r="K7614" s="29"/>
    </row>
    <row r="7615" spans="6:11" x14ac:dyDescent="0.3">
      <c r="F7615" s="29"/>
      <c r="G7615" s="29"/>
      <c r="H7615" s="29"/>
      <c r="I7615" s="29"/>
      <c r="J7615" s="29"/>
      <c r="K7615" s="29"/>
    </row>
    <row r="7616" spans="6:11" x14ac:dyDescent="0.3">
      <c r="F7616" s="29"/>
      <c r="G7616" s="29"/>
      <c r="H7616" s="29"/>
      <c r="I7616" s="29"/>
      <c r="J7616" s="29"/>
      <c r="K7616" s="29"/>
    </row>
    <row r="7617" spans="6:11" x14ac:dyDescent="0.3">
      <c r="F7617" s="29"/>
      <c r="G7617" s="29"/>
      <c r="H7617" s="29"/>
      <c r="I7617" s="29"/>
      <c r="J7617" s="29"/>
      <c r="K7617" s="29"/>
    </row>
    <row r="7618" spans="6:11" x14ac:dyDescent="0.3">
      <c r="F7618" s="29"/>
      <c r="G7618" s="29"/>
      <c r="H7618" s="29"/>
      <c r="I7618" s="29"/>
      <c r="J7618" s="29"/>
      <c r="K7618" s="29"/>
    </row>
    <row r="7619" spans="6:11" x14ac:dyDescent="0.3">
      <c r="F7619" s="29"/>
      <c r="G7619" s="29"/>
      <c r="H7619" s="29"/>
      <c r="I7619" s="29"/>
      <c r="J7619" s="29"/>
      <c r="K7619" s="29"/>
    </row>
    <row r="7620" spans="6:11" x14ac:dyDescent="0.3">
      <c r="F7620" s="29"/>
      <c r="G7620" s="29"/>
      <c r="H7620" s="29"/>
      <c r="I7620" s="29"/>
      <c r="J7620" s="29"/>
      <c r="K7620" s="29"/>
    </row>
    <row r="7621" spans="6:11" x14ac:dyDescent="0.3">
      <c r="F7621" s="29"/>
      <c r="G7621" s="29"/>
      <c r="H7621" s="29"/>
      <c r="I7621" s="29"/>
      <c r="J7621" s="29"/>
      <c r="K7621" s="29"/>
    </row>
    <row r="7622" spans="6:11" x14ac:dyDescent="0.3">
      <c r="F7622" s="29"/>
      <c r="G7622" s="29"/>
      <c r="H7622" s="29"/>
      <c r="I7622" s="29"/>
      <c r="J7622" s="29"/>
      <c r="K7622" s="29"/>
    </row>
    <row r="7623" spans="6:11" x14ac:dyDescent="0.3">
      <c r="F7623" s="29"/>
      <c r="G7623" s="29"/>
      <c r="H7623" s="29"/>
      <c r="I7623" s="29"/>
      <c r="J7623" s="29"/>
      <c r="K7623" s="29"/>
    </row>
    <row r="7624" spans="6:11" x14ac:dyDescent="0.3">
      <c r="F7624" s="29"/>
      <c r="G7624" s="29"/>
      <c r="H7624" s="29"/>
      <c r="I7624" s="29"/>
      <c r="J7624" s="29"/>
      <c r="K7624" s="29"/>
    </row>
    <row r="7625" spans="6:11" x14ac:dyDescent="0.3">
      <c r="F7625" s="29"/>
      <c r="G7625" s="29"/>
      <c r="H7625" s="29"/>
      <c r="I7625" s="29"/>
      <c r="J7625" s="29"/>
      <c r="K7625" s="29"/>
    </row>
    <row r="7626" spans="6:11" x14ac:dyDescent="0.3">
      <c r="F7626" s="29"/>
      <c r="G7626" s="29"/>
      <c r="H7626" s="29"/>
      <c r="I7626" s="29"/>
      <c r="J7626" s="29"/>
      <c r="K7626" s="29"/>
    </row>
    <row r="7627" spans="6:11" x14ac:dyDescent="0.3">
      <c r="F7627" s="29"/>
      <c r="G7627" s="29"/>
      <c r="H7627" s="29"/>
      <c r="I7627" s="29"/>
      <c r="J7627" s="29"/>
      <c r="K7627" s="29"/>
    </row>
    <row r="7628" spans="6:11" x14ac:dyDescent="0.3">
      <c r="F7628" s="29"/>
      <c r="G7628" s="29"/>
      <c r="H7628" s="29"/>
      <c r="I7628" s="29"/>
      <c r="J7628" s="29"/>
      <c r="K7628" s="29"/>
    </row>
    <row r="7629" spans="6:11" x14ac:dyDescent="0.3">
      <c r="F7629" s="29"/>
      <c r="G7629" s="29"/>
      <c r="H7629" s="29"/>
      <c r="I7629" s="29"/>
      <c r="J7629" s="29"/>
      <c r="K7629" s="29"/>
    </row>
    <row r="7630" spans="6:11" x14ac:dyDescent="0.3">
      <c r="F7630" s="29"/>
      <c r="G7630" s="29"/>
      <c r="H7630" s="29"/>
      <c r="I7630" s="29"/>
      <c r="J7630" s="29"/>
      <c r="K7630" s="29"/>
    </row>
    <row r="7631" spans="6:11" x14ac:dyDescent="0.3">
      <c r="F7631" s="29"/>
      <c r="G7631" s="29"/>
      <c r="H7631" s="29"/>
      <c r="I7631" s="29"/>
      <c r="J7631" s="29"/>
      <c r="K7631" s="29"/>
    </row>
    <row r="7632" spans="6:11" x14ac:dyDescent="0.3">
      <c r="F7632" s="29"/>
      <c r="G7632" s="29"/>
      <c r="H7632" s="29"/>
      <c r="I7632" s="29"/>
      <c r="J7632" s="29"/>
      <c r="K7632" s="29"/>
    </row>
    <row r="7633" spans="6:11" x14ac:dyDescent="0.3">
      <c r="F7633" s="29"/>
      <c r="G7633" s="29"/>
      <c r="H7633" s="29"/>
      <c r="I7633" s="29"/>
      <c r="J7633" s="29"/>
      <c r="K7633" s="29"/>
    </row>
    <row r="7634" spans="6:11" x14ac:dyDescent="0.3">
      <c r="F7634" s="29"/>
      <c r="G7634" s="29"/>
      <c r="H7634" s="29"/>
      <c r="I7634" s="29"/>
      <c r="J7634" s="29"/>
      <c r="K7634" s="29"/>
    </row>
    <row r="7635" spans="6:11" x14ac:dyDescent="0.3">
      <c r="F7635" s="29"/>
      <c r="G7635" s="29"/>
      <c r="H7635" s="29"/>
      <c r="I7635" s="29"/>
      <c r="J7635" s="29"/>
      <c r="K7635" s="29"/>
    </row>
    <row r="7636" spans="6:11" x14ac:dyDescent="0.3">
      <c r="F7636" s="29"/>
      <c r="G7636" s="29"/>
      <c r="H7636" s="29"/>
      <c r="I7636" s="29"/>
      <c r="J7636" s="29"/>
      <c r="K7636" s="29"/>
    </row>
    <row r="7637" spans="6:11" x14ac:dyDescent="0.3">
      <c r="F7637" s="29"/>
      <c r="G7637" s="29"/>
      <c r="H7637" s="29"/>
      <c r="I7637" s="29"/>
      <c r="J7637" s="29"/>
      <c r="K7637" s="29"/>
    </row>
    <row r="7638" spans="6:11" x14ac:dyDescent="0.3">
      <c r="F7638" s="29"/>
      <c r="G7638" s="29"/>
      <c r="H7638" s="29"/>
      <c r="I7638" s="29"/>
      <c r="J7638" s="29"/>
      <c r="K7638" s="29"/>
    </row>
    <row r="7639" spans="6:11" x14ac:dyDescent="0.3">
      <c r="F7639" s="29"/>
      <c r="G7639" s="29"/>
      <c r="H7639" s="29"/>
      <c r="I7639" s="29"/>
      <c r="J7639" s="29"/>
      <c r="K7639" s="29"/>
    </row>
    <row r="7640" spans="6:11" x14ac:dyDescent="0.3">
      <c r="F7640" s="29"/>
      <c r="G7640" s="29"/>
      <c r="H7640" s="29"/>
      <c r="I7640" s="29"/>
      <c r="J7640" s="29"/>
      <c r="K7640" s="29"/>
    </row>
    <row r="7641" spans="6:11" x14ac:dyDescent="0.3">
      <c r="F7641" s="29"/>
      <c r="G7641" s="29"/>
      <c r="H7641" s="29"/>
      <c r="I7641" s="29"/>
      <c r="J7641" s="29"/>
      <c r="K7641" s="29"/>
    </row>
    <row r="7642" spans="6:11" x14ac:dyDescent="0.3">
      <c r="F7642" s="29"/>
      <c r="G7642" s="29"/>
      <c r="H7642" s="29"/>
      <c r="I7642" s="29"/>
      <c r="J7642" s="29"/>
      <c r="K7642" s="29"/>
    </row>
    <row r="7643" spans="6:11" x14ac:dyDescent="0.3">
      <c r="F7643" s="29"/>
      <c r="G7643" s="29"/>
      <c r="H7643" s="29"/>
      <c r="I7643" s="29"/>
      <c r="J7643" s="29"/>
      <c r="K7643" s="29"/>
    </row>
    <row r="7644" spans="6:11" x14ac:dyDescent="0.3">
      <c r="F7644" s="29"/>
      <c r="G7644" s="29"/>
      <c r="H7644" s="29"/>
      <c r="I7644" s="29"/>
      <c r="J7644" s="29"/>
      <c r="K7644" s="29"/>
    </row>
    <row r="7645" spans="6:11" x14ac:dyDescent="0.3">
      <c r="F7645" s="29"/>
      <c r="G7645" s="29"/>
      <c r="H7645" s="29"/>
      <c r="I7645" s="29"/>
      <c r="J7645" s="29"/>
      <c r="K7645" s="29"/>
    </row>
    <row r="7646" spans="6:11" x14ac:dyDescent="0.3">
      <c r="F7646" s="29"/>
      <c r="G7646" s="29"/>
      <c r="H7646" s="29"/>
      <c r="I7646" s="29"/>
      <c r="J7646" s="29"/>
      <c r="K7646" s="29"/>
    </row>
    <row r="7647" spans="6:11" x14ac:dyDescent="0.3">
      <c r="F7647" s="29"/>
      <c r="G7647" s="29"/>
      <c r="H7647" s="29"/>
      <c r="I7647" s="29"/>
      <c r="J7647" s="29"/>
      <c r="K7647" s="29"/>
    </row>
    <row r="7648" spans="6:11" x14ac:dyDescent="0.3">
      <c r="F7648" s="29"/>
      <c r="G7648" s="29"/>
      <c r="H7648" s="29"/>
      <c r="I7648" s="29"/>
      <c r="J7648" s="29"/>
      <c r="K7648" s="29"/>
    </row>
    <row r="7649" spans="6:11" x14ac:dyDescent="0.3">
      <c r="F7649" s="29"/>
      <c r="G7649" s="29"/>
      <c r="H7649" s="29"/>
      <c r="I7649" s="29"/>
      <c r="J7649" s="29"/>
      <c r="K7649" s="29"/>
    </row>
    <row r="7650" spans="6:11" x14ac:dyDescent="0.3">
      <c r="F7650" s="29"/>
      <c r="G7650" s="29"/>
      <c r="H7650" s="29"/>
      <c r="I7650" s="29"/>
      <c r="J7650" s="29"/>
      <c r="K7650" s="29"/>
    </row>
    <row r="7651" spans="6:11" x14ac:dyDescent="0.3">
      <c r="F7651" s="29"/>
      <c r="G7651" s="29"/>
      <c r="H7651" s="29"/>
      <c r="I7651" s="29"/>
      <c r="J7651" s="29"/>
      <c r="K7651" s="29"/>
    </row>
    <row r="7652" spans="6:11" x14ac:dyDescent="0.3">
      <c r="F7652" s="29"/>
      <c r="G7652" s="29"/>
      <c r="H7652" s="29"/>
      <c r="I7652" s="29"/>
      <c r="J7652" s="29"/>
      <c r="K7652" s="29"/>
    </row>
    <row r="7653" spans="6:11" x14ac:dyDescent="0.3">
      <c r="F7653" s="29"/>
      <c r="G7653" s="29"/>
      <c r="H7653" s="29"/>
      <c r="I7653" s="29"/>
      <c r="J7653" s="29"/>
      <c r="K7653" s="29"/>
    </row>
    <row r="7654" spans="6:11" x14ac:dyDescent="0.3">
      <c r="F7654" s="29"/>
      <c r="G7654" s="29"/>
      <c r="H7654" s="29"/>
      <c r="I7654" s="29"/>
      <c r="J7654" s="29"/>
      <c r="K7654" s="29"/>
    </row>
    <row r="7655" spans="6:11" x14ac:dyDescent="0.3">
      <c r="F7655" s="29"/>
      <c r="G7655" s="29"/>
      <c r="H7655" s="29"/>
      <c r="I7655" s="29"/>
      <c r="J7655" s="29"/>
      <c r="K7655" s="29"/>
    </row>
    <row r="7656" spans="6:11" x14ac:dyDescent="0.3">
      <c r="F7656" s="29"/>
      <c r="G7656" s="29"/>
      <c r="H7656" s="29"/>
      <c r="I7656" s="29"/>
      <c r="J7656" s="29"/>
      <c r="K7656" s="29"/>
    </row>
    <row r="7657" spans="6:11" x14ac:dyDescent="0.3">
      <c r="F7657" s="29"/>
      <c r="G7657" s="29"/>
      <c r="H7657" s="29"/>
      <c r="I7657" s="29"/>
      <c r="J7657" s="29"/>
      <c r="K7657" s="29"/>
    </row>
    <row r="7658" spans="6:11" x14ac:dyDescent="0.3">
      <c r="F7658" s="29"/>
      <c r="G7658" s="29"/>
      <c r="H7658" s="29"/>
      <c r="I7658" s="29"/>
      <c r="J7658" s="29"/>
      <c r="K7658" s="29"/>
    </row>
    <row r="7659" spans="6:11" x14ac:dyDescent="0.3">
      <c r="F7659" s="29"/>
      <c r="G7659" s="29"/>
      <c r="H7659" s="29"/>
      <c r="I7659" s="29"/>
      <c r="J7659" s="29"/>
      <c r="K7659" s="29"/>
    </row>
    <row r="7660" spans="6:11" x14ac:dyDescent="0.3">
      <c r="F7660" s="29"/>
      <c r="G7660" s="29"/>
      <c r="H7660" s="29"/>
      <c r="I7660" s="29"/>
      <c r="J7660" s="29"/>
      <c r="K7660" s="29"/>
    </row>
    <row r="7661" spans="6:11" x14ac:dyDescent="0.3">
      <c r="F7661" s="29"/>
      <c r="G7661" s="29"/>
      <c r="H7661" s="29"/>
      <c r="I7661" s="29"/>
      <c r="J7661" s="29"/>
      <c r="K7661" s="29"/>
    </row>
    <row r="7662" spans="6:11" x14ac:dyDescent="0.3">
      <c r="F7662" s="29"/>
      <c r="G7662" s="29"/>
      <c r="H7662" s="29"/>
      <c r="I7662" s="29"/>
      <c r="J7662" s="29"/>
      <c r="K7662" s="29"/>
    </row>
    <row r="7663" spans="6:11" x14ac:dyDescent="0.3">
      <c r="F7663" s="29"/>
      <c r="G7663" s="29"/>
      <c r="H7663" s="29"/>
      <c r="I7663" s="29"/>
      <c r="J7663" s="29"/>
      <c r="K7663" s="29"/>
    </row>
    <row r="7664" spans="6:11" x14ac:dyDescent="0.3">
      <c r="F7664" s="29"/>
      <c r="G7664" s="29"/>
      <c r="H7664" s="29"/>
      <c r="I7664" s="29"/>
      <c r="J7664" s="29"/>
      <c r="K7664" s="29"/>
    </row>
    <row r="7665" spans="6:11" x14ac:dyDescent="0.3">
      <c r="F7665" s="29"/>
      <c r="G7665" s="29"/>
      <c r="H7665" s="29"/>
      <c r="I7665" s="29"/>
      <c r="J7665" s="29"/>
      <c r="K7665" s="29"/>
    </row>
    <row r="7666" spans="6:11" x14ac:dyDescent="0.3">
      <c r="F7666" s="29"/>
      <c r="G7666" s="29"/>
      <c r="H7666" s="29"/>
      <c r="I7666" s="29"/>
      <c r="J7666" s="29"/>
      <c r="K7666" s="29"/>
    </row>
    <row r="7667" spans="6:11" x14ac:dyDescent="0.3">
      <c r="F7667" s="29"/>
      <c r="G7667" s="29"/>
      <c r="H7667" s="29"/>
      <c r="I7667" s="29"/>
      <c r="J7667" s="29"/>
      <c r="K7667" s="29"/>
    </row>
    <row r="7668" spans="6:11" x14ac:dyDescent="0.3">
      <c r="F7668" s="29"/>
      <c r="G7668" s="29"/>
      <c r="H7668" s="29"/>
      <c r="I7668" s="29"/>
      <c r="J7668" s="29"/>
      <c r="K7668" s="29"/>
    </row>
    <row r="7669" spans="6:11" x14ac:dyDescent="0.3">
      <c r="F7669" s="29"/>
      <c r="G7669" s="29"/>
      <c r="H7669" s="29"/>
      <c r="I7669" s="29"/>
      <c r="J7669" s="29"/>
      <c r="K7669" s="29"/>
    </row>
    <row r="7670" spans="6:11" x14ac:dyDescent="0.3">
      <c r="F7670" s="29"/>
      <c r="G7670" s="29"/>
      <c r="H7670" s="29"/>
      <c r="I7670" s="29"/>
      <c r="J7670" s="29"/>
      <c r="K7670" s="29"/>
    </row>
    <row r="7671" spans="6:11" x14ac:dyDescent="0.3">
      <c r="F7671" s="29"/>
      <c r="G7671" s="29"/>
      <c r="H7671" s="29"/>
      <c r="I7671" s="29"/>
      <c r="J7671" s="29"/>
      <c r="K7671" s="29"/>
    </row>
    <row r="7672" spans="6:11" x14ac:dyDescent="0.3">
      <c r="F7672" s="29"/>
      <c r="G7672" s="29"/>
      <c r="H7672" s="29"/>
      <c r="I7672" s="29"/>
      <c r="J7672" s="29"/>
      <c r="K7672" s="29"/>
    </row>
    <row r="7673" spans="6:11" x14ac:dyDescent="0.3">
      <c r="F7673" s="29"/>
      <c r="G7673" s="29"/>
      <c r="H7673" s="29"/>
      <c r="I7673" s="29"/>
      <c r="J7673" s="29"/>
      <c r="K7673" s="29"/>
    </row>
    <row r="7674" spans="6:11" x14ac:dyDescent="0.3">
      <c r="F7674" s="29"/>
      <c r="G7674" s="29"/>
      <c r="H7674" s="29"/>
      <c r="I7674" s="29"/>
      <c r="J7674" s="29"/>
      <c r="K7674" s="29"/>
    </row>
    <row r="7675" spans="6:11" x14ac:dyDescent="0.3">
      <c r="F7675" s="29"/>
      <c r="G7675" s="29"/>
      <c r="H7675" s="29"/>
      <c r="I7675" s="29"/>
      <c r="J7675" s="29"/>
      <c r="K7675" s="29"/>
    </row>
    <row r="7676" spans="6:11" x14ac:dyDescent="0.3">
      <c r="F7676" s="29"/>
      <c r="G7676" s="29"/>
      <c r="H7676" s="29"/>
      <c r="I7676" s="29"/>
      <c r="J7676" s="29"/>
      <c r="K7676" s="29"/>
    </row>
    <row r="7677" spans="6:11" x14ac:dyDescent="0.3">
      <c r="F7677" s="29"/>
      <c r="G7677" s="29"/>
      <c r="H7677" s="29"/>
      <c r="I7677" s="29"/>
      <c r="J7677" s="29"/>
      <c r="K7677" s="29"/>
    </row>
    <row r="7678" spans="6:11" x14ac:dyDescent="0.3">
      <c r="F7678" s="29"/>
      <c r="G7678" s="29"/>
      <c r="H7678" s="29"/>
      <c r="I7678" s="29"/>
      <c r="J7678" s="29"/>
      <c r="K7678" s="29"/>
    </row>
    <row r="7679" spans="6:11" x14ac:dyDescent="0.3">
      <c r="F7679" s="29"/>
      <c r="G7679" s="29"/>
      <c r="H7679" s="29"/>
      <c r="I7679" s="29"/>
      <c r="J7679" s="29"/>
      <c r="K7679" s="29"/>
    </row>
    <row r="7680" spans="6:11" x14ac:dyDescent="0.3">
      <c r="F7680" s="29"/>
      <c r="G7680" s="29"/>
      <c r="H7680" s="29"/>
      <c r="I7680" s="29"/>
      <c r="J7680" s="29"/>
      <c r="K7680" s="29"/>
    </row>
    <row r="7681" spans="6:11" x14ac:dyDescent="0.3">
      <c r="F7681" s="29"/>
      <c r="G7681" s="29"/>
      <c r="H7681" s="29"/>
      <c r="I7681" s="29"/>
      <c r="J7681" s="29"/>
      <c r="K7681" s="29"/>
    </row>
    <row r="7682" spans="6:11" x14ac:dyDescent="0.3">
      <c r="F7682" s="29"/>
      <c r="G7682" s="29"/>
      <c r="H7682" s="29"/>
      <c r="I7682" s="29"/>
      <c r="J7682" s="29"/>
      <c r="K7682" s="29"/>
    </row>
    <row r="7683" spans="6:11" x14ac:dyDescent="0.3">
      <c r="F7683" s="29"/>
      <c r="G7683" s="29"/>
      <c r="H7683" s="29"/>
      <c r="I7683" s="29"/>
      <c r="J7683" s="29"/>
      <c r="K7683" s="29"/>
    </row>
    <row r="7684" spans="6:11" x14ac:dyDescent="0.3">
      <c r="F7684" s="29"/>
      <c r="G7684" s="29"/>
      <c r="H7684" s="29"/>
      <c r="I7684" s="29"/>
      <c r="J7684" s="29"/>
      <c r="K7684" s="29"/>
    </row>
    <row r="7685" spans="6:11" x14ac:dyDescent="0.3">
      <c r="F7685" s="29"/>
      <c r="G7685" s="29"/>
      <c r="H7685" s="29"/>
      <c r="I7685" s="29"/>
      <c r="J7685" s="29"/>
      <c r="K7685" s="29"/>
    </row>
    <row r="7686" spans="6:11" x14ac:dyDescent="0.3">
      <c r="F7686" s="29"/>
      <c r="G7686" s="29"/>
      <c r="H7686" s="29"/>
      <c r="I7686" s="29"/>
      <c r="J7686" s="29"/>
      <c r="K7686" s="29"/>
    </row>
    <row r="7687" spans="6:11" x14ac:dyDescent="0.3">
      <c r="F7687" s="29"/>
      <c r="G7687" s="29"/>
      <c r="H7687" s="29"/>
      <c r="I7687" s="29"/>
      <c r="J7687" s="29"/>
      <c r="K7687" s="29"/>
    </row>
    <row r="7688" spans="6:11" x14ac:dyDescent="0.3">
      <c r="F7688" s="29"/>
      <c r="G7688" s="29"/>
      <c r="H7688" s="29"/>
      <c r="I7688" s="29"/>
      <c r="J7688" s="29"/>
      <c r="K7688" s="29"/>
    </row>
    <row r="7689" spans="6:11" x14ac:dyDescent="0.3">
      <c r="F7689" s="29"/>
      <c r="G7689" s="29"/>
      <c r="H7689" s="29"/>
      <c r="I7689" s="29"/>
      <c r="J7689" s="29"/>
      <c r="K7689" s="29"/>
    </row>
    <row r="7690" spans="6:11" x14ac:dyDescent="0.3">
      <c r="F7690" s="29"/>
      <c r="G7690" s="29"/>
      <c r="H7690" s="29"/>
      <c r="I7690" s="29"/>
      <c r="J7690" s="29"/>
      <c r="K7690" s="29"/>
    </row>
    <row r="7691" spans="6:11" x14ac:dyDescent="0.3">
      <c r="F7691" s="29"/>
      <c r="G7691" s="29"/>
      <c r="H7691" s="29"/>
      <c r="I7691" s="29"/>
      <c r="J7691" s="29"/>
      <c r="K7691" s="29"/>
    </row>
    <row r="7692" spans="6:11" x14ac:dyDescent="0.3">
      <c r="F7692" s="29"/>
      <c r="G7692" s="29"/>
      <c r="H7692" s="29"/>
      <c r="I7692" s="29"/>
      <c r="J7692" s="29"/>
      <c r="K7692" s="29"/>
    </row>
    <row r="7693" spans="6:11" x14ac:dyDescent="0.3">
      <c r="F7693" s="29"/>
      <c r="G7693" s="29"/>
      <c r="H7693" s="29"/>
      <c r="I7693" s="29"/>
      <c r="J7693" s="29"/>
      <c r="K7693" s="29"/>
    </row>
    <row r="7694" spans="6:11" x14ac:dyDescent="0.3">
      <c r="F7694" s="29"/>
      <c r="G7694" s="29"/>
      <c r="H7694" s="29"/>
      <c r="I7694" s="29"/>
      <c r="J7694" s="29"/>
      <c r="K7694" s="29"/>
    </row>
    <row r="7695" spans="6:11" x14ac:dyDescent="0.3">
      <c r="F7695" s="29"/>
      <c r="G7695" s="29"/>
      <c r="H7695" s="29"/>
      <c r="I7695" s="29"/>
      <c r="J7695" s="29"/>
      <c r="K7695" s="29"/>
    </row>
    <row r="7696" spans="6:11" x14ac:dyDescent="0.3">
      <c r="F7696" s="29"/>
      <c r="G7696" s="29"/>
      <c r="H7696" s="29"/>
      <c r="I7696" s="29"/>
      <c r="J7696" s="29"/>
      <c r="K7696" s="29"/>
    </row>
    <row r="7697" spans="6:11" x14ac:dyDescent="0.3">
      <c r="F7697" s="29"/>
      <c r="G7697" s="29"/>
      <c r="H7697" s="29"/>
      <c r="I7697" s="29"/>
      <c r="J7697" s="29"/>
      <c r="K7697" s="29"/>
    </row>
    <row r="7698" spans="6:11" x14ac:dyDescent="0.3">
      <c r="F7698" s="29"/>
      <c r="G7698" s="29"/>
      <c r="H7698" s="29"/>
      <c r="I7698" s="29"/>
      <c r="J7698" s="29"/>
      <c r="K7698" s="29"/>
    </row>
    <row r="7699" spans="6:11" x14ac:dyDescent="0.3">
      <c r="F7699" s="29"/>
      <c r="G7699" s="29"/>
      <c r="H7699" s="29"/>
      <c r="I7699" s="29"/>
      <c r="J7699" s="29"/>
      <c r="K7699" s="29"/>
    </row>
    <row r="7700" spans="6:11" x14ac:dyDescent="0.3">
      <c r="F7700" s="29"/>
      <c r="G7700" s="29"/>
      <c r="H7700" s="29"/>
      <c r="I7700" s="29"/>
      <c r="J7700" s="29"/>
      <c r="K7700" s="29"/>
    </row>
    <row r="7701" spans="6:11" x14ac:dyDescent="0.3">
      <c r="F7701" s="29"/>
      <c r="G7701" s="29"/>
      <c r="H7701" s="29"/>
      <c r="I7701" s="29"/>
      <c r="J7701" s="29"/>
      <c r="K7701" s="29"/>
    </row>
    <row r="7702" spans="6:11" x14ac:dyDescent="0.3">
      <c r="F7702" s="29"/>
      <c r="G7702" s="29"/>
      <c r="H7702" s="29"/>
      <c r="I7702" s="29"/>
      <c r="J7702" s="29"/>
      <c r="K7702" s="29"/>
    </row>
    <row r="7703" spans="6:11" x14ac:dyDescent="0.3">
      <c r="F7703" s="29"/>
      <c r="G7703" s="29"/>
      <c r="H7703" s="29"/>
      <c r="I7703" s="29"/>
      <c r="J7703" s="29"/>
      <c r="K7703" s="29"/>
    </row>
    <row r="7704" spans="6:11" x14ac:dyDescent="0.3">
      <c r="F7704" s="29"/>
      <c r="G7704" s="29"/>
      <c r="H7704" s="29"/>
      <c r="I7704" s="29"/>
      <c r="J7704" s="29"/>
      <c r="K7704" s="29"/>
    </row>
    <row r="7705" spans="6:11" x14ac:dyDescent="0.3">
      <c r="F7705" s="29"/>
      <c r="G7705" s="29"/>
      <c r="H7705" s="29"/>
      <c r="I7705" s="29"/>
      <c r="J7705" s="29"/>
      <c r="K7705" s="29"/>
    </row>
    <row r="7706" spans="6:11" x14ac:dyDescent="0.3">
      <c r="F7706" s="29"/>
      <c r="G7706" s="29"/>
      <c r="H7706" s="29"/>
      <c r="I7706" s="29"/>
      <c r="J7706" s="29"/>
      <c r="K7706" s="29"/>
    </row>
    <row r="7707" spans="6:11" x14ac:dyDescent="0.3">
      <c r="F7707" s="29"/>
      <c r="G7707" s="29"/>
      <c r="H7707" s="29"/>
      <c r="I7707" s="29"/>
      <c r="J7707" s="29"/>
      <c r="K7707" s="29"/>
    </row>
    <row r="7708" spans="6:11" x14ac:dyDescent="0.3">
      <c r="F7708" s="29"/>
      <c r="G7708" s="29"/>
      <c r="H7708" s="29"/>
      <c r="I7708" s="29"/>
      <c r="J7708" s="29"/>
      <c r="K7708" s="29"/>
    </row>
    <row r="7709" spans="6:11" x14ac:dyDescent="0.3">
      <c r="F7709" s="29"/>
      <c r="G7709" s="29"/>
      <c r="H7709" s="29"/>
      <c r="I7709" s="29"/>
      <c r="J7709" s="29"/>
      <c r="K7709" s="29"/>
    </row>
    <row r="7710" spans="6:11" x14ac:dyDescent="0.3">
      <c r="F7710" s="29"/>
      <c r="G7710" s="29"/>
      <c r="H7710" s="29"/>
      <c r="I7710" s="29"/>
      <c r="J7710" s="29"/>
      <c r="K7710" s="29"/>
    </row>
    <row r="7711" spans="6:11" x14ac:dyDescent="0.3">
      <c r="F7711" s="29"/>
      <c r="G7711" s="29"/>
      <c r="H7711" s="29"/>
      <c r="I7711" s="29"/>
      <c r="J7711" s="29"/>
      <c r="K7711" s="29"/>
    </row>
    <row r="7712" spans="6:11" x14ac:dyDescent="0.3">
      <c r="F7712" s="29"/>
      <c r="G7712" s="29"/>
      <c r="H7712" s="29"/>
      <c r="I7712" s="29"/>
      <c r="J7712" s="29"/>
      <c r="K7712" s="29"/>
    </row>
    <row r="7713" spans="6:11" x14ac:dyDescent="0.3">
      <c r="F7713" s="29"/>
      <c r="G7713" s="29"/>
      <c r="H7713" s="29"/>
      <c r="I7713" s="29"/>
      <c r="J7713" s="29"/>
      <c r="K7713" s="29"/>
    </row>
    <row r="7714" spans="6:11" x14ac:dyDescent="0.3">
      <c r="F7714" s="29"/>
      <c r="G7714" s="29"/>
      <c r="H7714" s="29"/>
      <c r="I7714" s="29"/>
      <c r="J7714" s="29"/>
      <c r="K7714" s="29"/>
    </row>
    <row r="7715" spans="6:11" x14ac:dyDescent="0.3">
      <c r="F7715" s="29"/>
      <c r="G7715" s="29"/>
      <c r="H7715" s="29"/>
      <c r="I7715" s="29"/>
      <c r="J7715" s="29"/>
      <c r="K7715" s="29"/>
    </row>
    <row r="7716" spans="6:11" x14ac:dyDescent="0.3">
      <c r="F7716" s="29"/>
      <c r="G7716" s="29"/>
      <c r="H7716" s="29"/>
      <c r="I7716" s="29"/>
      <c r="J7716" s="29"/>
      <c r="K7716" s="29"/>
    </row>
    <row r="7717" spans="6:11" x14ac:dyDescent="0.3">
      <c r="F7717" s="29"/>
      <c r="G7717" s="29"/>
      <c r="H7717" s="29"/>
      <c r="I7717" s="29"/>
      <c r="J7717" s="29"/>
      <c r="K7717" s="29"/>
    </row>
    <row r="7718" spans="6:11" x14ac:dyDescent="0.3">
      <c r="F7718" s="29"/>
      <c r="G7718" s="29"/>
      <c r="H7718" s="29"/>
      <c r="I7718" s="29"/>
      <c r="J7718" s="29"/>
      <c r="K7718" s="29"/>
    </row>
    <row r="7719" spans="6:11" x14ac:dyDescent="0.3">
      <c r="F7719" s="29"/>
      <c r="G7719" s="29"/>
      <c r="H7719" s="29"/>
      <c r="I7719" s="29"/>
      <c r="J7719" s="29"/>
      <c r="K7719" s="29"/>
    </row>
    <row r="7720" spans="6:11" x14ac:dyDescent="0.3">
      <c r="F7720" s="29"/>
      <c r="G7720" s="29"/>
      <c r="H7720" s="29"/>
      <c r="I7720" s="29"/>
      <c r="J7720" s="29"/>
      <c r="K7720" s="29"/>
    </row>
    <row r="7721" spans="6:11" x14ac:dyDescent="0.3">
      <c r="F7721" s="29"/>
      <c r="G7721" s="29"/>
      <c r="H7721" s="29"/>
      <c r="I7721" s="29"/>
      <c r="J7721" s="29"/>
      <c r="K7721" s="29"/>
    </row>
    <row r="7722" spans="6:11" x14ac:dyDescent="0.3">
      <c r="F7722" s="29"/>
      <c r="G7722" s="29"/>
      <c r="H7722" s="29"/>
      <c r="I7722" s="29"/>
      <c r="J7722" s="29"/>
      <c r="K7722" s="29"/>
    </row>
    <row r="7723" spans="6:11" x14ac:dyDescent="0.3">
      <c r="F7723" s="29"/>
      <c r="G7723" s="29"/>
      <c r="H7723" s="29"/>
      <c r="I7723" s="29"/>
      <c r="J7723" s="29"/>
      <c r="K7723" s="29"/>
    </row>
    <row r="7724" spans="6:11" x14ac:dyDescent="0.3">
      <c r="F7724" s="29"/>
      <c r="G7724" s="29"/>
      <c r="H7724" s="29"/>
      <c r="I7724" s="29"/>
      <c r="J7724" s="29"/>
      <c r="K7724" s="29"/>
    </row>
    <row r="7725" spans="6:11" x14ac:dyDescent="0.3">
      <c r="F7725" s="29"/>
      <c r="G7725" s="29"/>
      <c r="H7725" s="29"/>
      <c r="I7725" s="29"/>
      <c r="J7725" s="29"/>
      <c r="K7725" s="29"/>
    </row>
    <row r="7726" spans="6:11" x14ac:dyDescent="0.3">
      <c r="F7726" s="29"/>
      <c r="G7726" s="29"/>
      <c r="H7726" s="29"/>
      <c r="I7726" s="29"/>
      <c r="J7726" s="29"/>
      <c r="K7726" s="29"/>
    </row>
    <row r="7727" spans="6:11" x14ac:dyDescent="0.3">
      <c r="F7727" s="29"/>
      <c r="G7727" s="29"/>
      <c r="H7727" s="29"/>
      <c r="I7727" s="29"/>
      <c r="J7727" s="29"/>
      <c r="K7727" s="29"/>
    </row>
    <row r="7728" spans="6:11" x14ac:dyDescent="0.3">
      <c r="F7728" s="29"/>
      <c r="G7728" s="29"/>
      <c r="H7728" s="29"/>
      <c r="I7728" s="29"/>
      <c r="J7728" s="29"/>
      <c r="K7728" s="29"/>
    </row>
    <row r="7729" spans="6:11" x14ac:dyDescent="0.3">
      <c r="F7729" s="29"/>
      <c r="G7729" s="29"/>
      <c r="H7729" s="29"/>
      <c r="I7729" s="29"/>
      <c r="J7729" s="29"/>
      <c r="K7729" s="29"/>
    </row>
    <row r="7730" spans="6:11" x14ac:dyDescent="0.3">
      <c r="F7730" s="29"/>
      <c r="G7730" s="29"/>
      <c r="H7730" s="29"/>
      <c r="I7730" s="29"/>
      <c r="J7730" s="29"/>
      <c r="K7730" s="29"/>
    </row>
    <row r="7731" spans="6:11" x14ac:dyDescent="0.3">
      <c r="F7731" s="29"/>
      <c r="G7731" s="29"/>
      <c r="H7731" s="29"/>
      <c r="I7731" s="29"/>
      <c r="J7731" s="29"/>
      <c r="K7731" s="29"/>
    </row>
    <row r="7732" spans="6:11" x14ac:dyDescent="0.3">
      <c r="F7732" s="29"/>
      <c r="G7732" s="29"/>
      <c r="H7732" s="29"/>
      <c r="I7732" s="29"/>
      <c r="J7732" s="29"/>
      <c r="K7732" s="29"/>
    </row>
    <row r="7733" spans="6:11" x14ac:dyDescent="0.3">
      <c r="F7733" s="29"/>
      <c r="G7733" s="29"/>
      <c r="H7733" s="29"/>
      <c r="I7733" s="29"/>
      <c r="J7733" s="29"/>
      <c r="K7733" s="29"/>
    </row>
    <row r="7734" spans="6:11" x14ac:dyDescent="0.3">
      <c r="F7734" s="29"/>
      <c r="G7734" s="29"/>
      <c r="H7734" s="29"/>
      <c r="I7734" s="29"/>
      <c r="J7734" s="29"/>
      <c r="K7734" s="29"/>
    </row>
    <row r="7735" spans="6:11" x14ac:dyDescent="0.3">
      <c r="F7735" s="29"/>
      <c r="G7735" s="29"/>
      <c r="H7735" s="29"/>
      <c r="I7735" s="29"/>
      <c r="J7735" s="29"/>
      <c r="K7735" s="29"/>
    </row>
    <row r="7736" spans="6:11" x14ac:dyDescent="0.3">
      <c r="F7736" s="29"/>
      <c r="G7736" s="29"/>
      <c r="H7736" s="29"/>
      <c r="I7736" s="29"/>
      <c r="J7736" s="29"/>
      <c r="K7736" s="29"/>
    </row>
    <row r="7737" spans="6:11" x14ac:dyDescent="0.3">
      <c r="F7737" s="29"/>
      <c r="G7737" s="29"/>
      <c r="H7737" s="29"/>
      <c r="I7737" s="29"/>
      <c r="J7737" s="29"/>
      <c r="K7737" s="29"/>
    </row>
    <row r="7738" spans="6:11" x14ac:dyDescent="0.3">
      <c r="F7738" s="29"/>
      <c r="G7738" s="29"/>
      <c r="H7738" s="29"/>
      <c r="I7738" s="29"/>
      <c r="J7738" s="29"/>
      <c r="K7738" s="29"/>
    </row>
    <row r="7739" spans="6:11" x14ac:dyDescent="0.3">
      <c r="F7739" s="29"/>
      <c r="G7739" s="29"/>
      <c r="H7739" s="29"/>
      <c r="I7739" s="29"/>
      <c r="J7739" s="29"/>
      <c r="K7739" s="29"/>
    </row>
    <row r="7740" spans="6:11" x14ac:dyDescent="0.3">
      <c r="F7740" s="29"/>
      <c r="G7740" s="29"/>
      <c r="H7740" s="29"/>
      <c r="I7740" s="29"/>
      <c r="J7740" s="29"/>
      <c r="K7740" s="29"/>
    </row>
    <row r="7741" spans="6:11" x14ac:dyDescent="0.3">
      <c r="F7741" s="29"/>
      <c r="G7741" s="29"/>
      <c r="H7741" s="29"/>
      <c r="I7741" s="29"/>
      <c r="J7741" s="29"/>
      <c r="K7741" s="29"/>
    </row>
    <row r="7742" spans="6:11" x14ac:dyDescent="0.3">
      <c r="F7742" s="29"/>
      <c r="G7742" s="29"/>
      <c r="H7742" s="29"/>
      <c r="I7742" s="29"/>
      <c r="J7742" s="29"/>
      <c r="K7742" s="29"/>
    </row>
    <row r="7743" spans="6:11" x14ac:dyDescent="0.3">
      <c r="F7743" s="29"/>
      <c r="G7743" s="29"/>
      <c r="H7743" s="29"/>
      <c r="I7743" s="29"/>
      <c r="J7743" s="29"/>
      <c r="K7743" s="29"/>
    </row>
    <row r="7744" spans="6:11" x14ac:dyDescent="0.3">
      <c r="F7744" s="29"/>
      <c r="G7744" s="29"/>
      <c r="H7744" s="29"/>
      <c r="I7744" s="29"/>
      <c r="J7744" s="29"/>
      <c r="K7744" s="29"/>
    </row>
    <row r="7745" spans="6:11" x14ac:dyDescent="0.3">
      <c r="F7745" s="29"/>
      <c r="G7745" s="29"/>
      <c r="H7745" s="29"/>
      <c r="I7745" s="29"/>
      <c r="J7745" s="29"/>
      <c r="K7745" s="29"/>
    </row>
    <row r="7746" spans="6:11" x14ac:dyDescent="0.3">
      <c r="F7746" s="29"/>
      <c r="G7746" s="29"/>
      <c r="H7746" s="29"/>
      <c r="I7746" s="29"/>
      <c r="J7746" s="29"/>
      <c r="K7746" s="29"/>
    </row>
    <row r="7747" spans="6:11" x14ac:dyDescent="0.3">
      <c r="F7747" s="29"/>
      <c r="G7747" s="29"/>
      <c r="H7747" s="29"/>
      <c r="I7747" s="29"/>
      <c r="J7747" s="29"/>
      <c r="K7747" s="29"/>
    </row>
    <row r="7748" spans="6:11" x14ac:dyDescent="0.3">
      <c r="F7748" s="29"/>
      <c r="G7748" s="29"/>
      <c r="H7748" s="29"/>
      <c r="I7748" s="29"/>
      <c r="J7748" s="29"/>
      <c r="K7748" s="29"/>
    </row>
    <row r="7749" spans="6:11" x14ac:dyDescent="0.3">
      <c r="F7749" s="29"/>
      <c r="G7749" s="29"/>
      <c r="H7749" s="29"/>
      <c r="I7749" s="29"/>
      <c r="J7749" s="29"/>
      <c r="K7749" s="29"/>
    </row>
    <row r="7750" spans="6:11" x14ac:dyDescent="0.3">
      <c r="F7750" s="29"/>
      <c r="G7750" s="29"/>
      <c r="H7750" s="29"/>
      <c r="I7750" s="29"/>
      <c r="J7750" s="29"/>
      <c r="K7750" s="29"/>
    </row>
    <row r="7751" spans="6:11" x14ac:dyDescent="0.3">
      <c r="F7751" s="29"/>
      <c r="G7751" s="29"/>
      <c r="H7751" s="29"/>
      <c r="I7751" s="29"/>
      <c r="J7751" s="29"/>
      <c r="K7751" s="29"/>
    </row>
    <row r="7752" spans="6:11" x14ac:dyDescent="0.3">
      <c r="F7752" s="29"/>
      <c r="G7752" s="29"/>
      <c r="H7752" s="29"/>
      <c r="I7752" s="29"/>
      <c r="J7752" s="29"/>
      <c r="K7752" s="29"/>
    </row>
    <row r="7753" spans="6:11" x14ac:dyDescent="0.3">
      <c r="F7753" s="29"/>
      <c r="G7753" s="29"/>
      <c r="H7753" s="29"/>
      <c r="I7753" s="29"/>
      <c r="J7753" s="29"/>
      <c r="K7753" s="29"/>
    </row>
    <row r="7754" spans="6:11" x14ac:dyDescent="0.3">
      <c r="F7754" s="29"/>
      <c r="G7754" s="29"/>
      <c r="H7754" s="29"/>
      <c r="I7754" s="29"/>
      <c r="J7754" s="29"/>
      <c r="K7754" s="29"/>
    </row>
    <row r="7755" spans="6:11" x14ac:dyDescent="0.3">
      <c r="F7755" s="29"/>
      <c r="G7755" s="29"/>
      <c r="H7755" s="29"/>
      <c r="I7755" s="29"/>
      <c r="J7755" s="29"/>
      <c r="K7755" s="29"/>
    </row>
    <row r="7756" spans="6:11" x14ac:dyDescent="0.3">
      <c r="F7756" s="29"/>
      <c r="G7756" s="29"/>
      <c r="H7756" s="29"/>
      <c r="I7756" s="29"/>
      <c r="J7756" s="29"/>
      <c r="K7756" s="29"/>
    </row>
    <row r="7757" spans="6:11" x14ac:dyDescent="0.3">
      <c r="F7757" s="29"/>
      <c r="G7757" s="29"/>
      <c r="H7757" s="29"/>
      <c r="I7757" s="29"/>
      <c r="J7757" s="29"/>
      <c r="K7757" s="29"/>
    </row>
    <row r="7758" spans="6:11" x14ac:dyDescent="0.3">
      <c r="F7758" s="29"/>
      <c r="G7758" s="29"/>
      <c r="H7758" s="29"/>
      <c r="I7758" s="29"/>
      <c r="J7758" s="29"/>
      <c r="K7758" s="29"/>
    </row>
    <row r="7759" spans="6:11" x14ac:dyDescent="0.3">
      <c r="F7759" s="29"/>
      <c r="G7759" s="29"/>
      <c r="H7759" s="29"/>
      <c r="I7759" s="29"/>
      <c r="J7759" s="29"/>
      <c r="K7759" s="29"/>
    </row>
    <row r="7760" spans="6:11" x14ac:dyDescent="0.3">
      <c r="F7760" s="29"/>
      <c r="G7760" s="29"/>
      <c r="H7760" s="29"/>
      <c r="I7760" s="29"/>
      <c r="J7760" s="29"/>
      <c r="K7760" s="29"/>
    </row>
    <row r="7761" spans="6:11" x14ac:dyDescent="0.3">
      <c r="F7761" s="29"/>
      <c r="G7761" s="29"/>
      <c r="H7761" s="29"/>
      <c r="I7761" s="29"/>
      <c r="J7761" s="29"/>
      <c r="K7761" s="29"/>
    </row>
    <row r="7762" spans="6:11" x14ac:dyDescent="0.3">
      <c r="F7762" s="29"/>
      <c r="G7762" s="29"/>
      <c r="H7762" s="29"/>
      <c r="I7762" s="29"/>
      <c r="J7762" s="29"/>
      <c r="K7762" s="29"/>
    </row>
    <row r="7763" spans="6:11" x14ac:dyDescent="0.3">
      <c r="F7763" s="29"/>
      <c r="G7763" s="29"/>
      <c r="H7763" s="29"/>
      <c r="I7763" s="29"/>
      <c r="J7763" s="29"/>
      <c r="K7763" s="29"/>
    </row>
    <row r="7764" spans="6:11" x14ac:dyDescent="0.3">
      <c r="F7764" s="29"/>
      <c r="G7764" s="29"/>
      <c r="H7764" s="29"/>
      <c r="I7764" s="29"/>
      <c r="J7764" s="29"/>
      <c r="K7764" s="29"/>
    </row>
    <row r="7765" spans="6:11" x14ac:dyDescent="0.3">
      <c r="F7765" s="29"/>
      <c r="G7765" s="29"/>
      <c r="H7765" s="29"/>
      <c r="I7765" s="29"/>
      <c r="J7765" s="29"/>
      <c r="K7765" s="29"/>
    </row>
    <row r="7766" spans="6:11" x14ac:dyDescent="0.3">
      <c r="F7766" s="29"/>
      <c r="G7766" s="29"/>
      <c r="H7766" s="29"/>
      <c r="I7766" s="29"/>
      <c r="J7766" s="29"/>
      <c r="K7766" s="29"/>
    </row>
    <row r="7767" spans="6:11" x14ac:dyDescent="0.3">
      <c r="F7767" s="29"/>
      <c r="G7767" s="29"/>
      <c r="H7767" s="29"/>
      <c r="I7767" s="29"/>
      <c r="J7767" s="29"/>
      <c r="K7767" s="29"/>
    </row>
    <row r="7768" spans="6:11" x14ac:dyDescent="0.3">
      <c r="F7768" s="29"/>
      <c r="G7768" s="29"/>
      <c r="H7768" s="29"/>
      <c r="I7768" s="29"/>
      <c r="J7768" s="29"/>
      <c r="K7768" s="29"/>
    </row>
    <row r="7769" spans="6:11" x14ac:dyDescent="0.3">
      <c r="F7769" s="29"/>
      <c r="G7769" s="29"/>
      <c r="H7769" s="29"/>
      <c r="I7769" s="29"/>
      <c r="J7769" s="29"/>
      <c r="K7769" s="29"/>
    </row>
    <row r="7770" spans="6:11" x14ac:dyDescent="0.3">
      <c r="F7770" s="29"/>
      <c r="G7770" s="29"/>
      <c r="H7770" s="29"/>
      <c r="I7770" s="29"/>
      <c r="J7770" s="29"/>
      <c r="K7770" s="29"/>
    </row>
    <row r="7771" spans="6:11" x14ac:dyDescent="0.3">
      <c r="F7771" s="29"/>
      <c r="G7771" s="29"/>
      <c r="H7771" s="29"/>
      <c r="I7771" s="29"/>
      <c r="J7771" s="29"/>
      <c r="K7771" s="29"/>
    </row>
    <row r="7772" spans="6:11" x14ac:dyDescent="0.3">
      <c r="F7772" s="29"/>
      <c r="G7772" s="29"/>
      <c r="H7772" s="29"/>
      <c r="I7772" s="29"/>
      <c r="J7772" s="29"/>
      <c r="K7772" s="29"/>
    </row>
    <row r="7773" spans="6:11" x14ac:dyDescent="0.3">
      <c r="F7773" s="29"/>
      <c r="G7773" s="29"/>
      <c r="H7773" s="29"/>
      <c r="I7773" s="29"/>
      <c r="J7773" s="29"/>
      <c r="K7773" s="29"/>
    </row>
    <row r="7774" spans="6:11" x14ac:dyDescent="0.3">
      <c r="F7774" s="29"/>
      <c r="G7774" s="29"/>
      <c r="H7774" s="29"/>
      <c r="I7774" s="29"/>
      <c r="J7774" s="29"/>
      <c r="K7774" s="29"/>
    </row>
    <row r="7775" spans="6:11" x14ac:dyDescent="0.3">
      <c r="F7775" s="29"/>
      <c r="G7775" s="29"/>
      <c r="H7775" s="29"/>
      <c r="I7775" s="29"/>
      <c r="J7775" s="29"/>
      <c r="K7775" s="29"/>
    </row>
    <row r="7776" spans="6:11" x14ac:dyDescent="0.3">
      <c r="F7776" s="29"/>
      <c r="G7776" s="29"/>
      <c r="H7776" s="29"/>
      <c r="I7776" s="29"/>
      <c r="J7776" s="29"/>
      <c r="K7776" s="29"/>
    </row>
    <row r="7777" spans="6:11" x14ac:dyDescent="0.3">
      <c r="F7777" s="29"/>
      <c r="G7777" s="29"/>
      <c r="H7777" s="29"/>
      <c r="I7777" s="29"/>
      <c r="J7777" s="29"/>
      <c r="K7777" s="29"/>
    </row>
    <row r="7778" spans="6:11" x14ac:dyDescent="0.3">
      <c r="F7778" s="29"/>
      <c r="G7778" s="29"/>
      <c r="H7778" s="29"/>
      <c r="I7778" s="29"/>
      <c r="J7778" s="29"/>
      <c r="K7778" s="29"/>
    </row>
    <row r="7779" spans="6:11" x14ac:dyDescent="0.3">
      <c r="F7779" s="29"/>
      <c r="G7779" s="29"/>
      <c r="H7779" s="29"/>
      <c r="I7779" s="29"/>
      <c r="J7779" s="29"/>
      <c r="K7779" s="29"/>
    </row>
    <row r="7780" spans="6:11" x14ac:dyDescent="0.3">
      <c r="F7780" s="29"/>
      <c r="G7780" s="29"/>
      <c r="H7780" s="29"/>
      <c r="I7780" s="29"/>
      <c r="J7780" s="29"/>
      <c r="K7780" s="29"/>
    </row>
    <row r="7781" spans="6:11" x14ac:dyDescent="0.3">
      <c r="F7781" s="29"/>
      <c r="G7781" s="29"/>
      <c r="H7781" s="29"/>
      <c r="I7781" s="29"/>
      <c r="J7781" s="29"/>
      <c r="K7781" s="29"/>
    </row>
    <row r="7782" spans="6:11" x14ac:dyDescent="0.3">
      <c r="F7782" s="29"/>
      <c r="G7782" s="29"/>
      <c r="H7782" s="29"/>
      <c r="I7782" s="29"/>
      <c r="J7782" s="29"/>
      <c r="K7782" s="29"/>
    </row>
    <row r="7783" spans="6:11" x14ac:dyDescent="0.3">
      <c r="F7783" s="29"/>
      <c r="G7783" s="29"/>
      <c r="H7783" s="29"/>
      <c r="I7783" s="29"/>
      <c r="J7783" s="29"/>
      <c r="K7783" s="29"/>
    </row>
    <row r="7784" spans="6:11" x14ac:dyDescent="0.3">
      <c r="F7784" s="29"/>
      <c r="G7784" s="29"/>
      <c r="H7784" s="29"/>
      <c r="I7784" s="29"/>
      <c r="J7784" s="29"/>
      <c r="K7784" s="29"/>
    </row>
    <row r="7785" spans="6:11" x14ac:dyDescent="0.3">
      <c r="F7785" s="29"/>
      <c r="G7785" s="29"/>
      <c r="H7785" s="29"/>
      <c r="I7785" s="29"/>
      <c r="J7785" s="29"/>
      <c r="K7785" s="29"/>
    </row>
    <row r="7786" spans="6:11" x14ac:dyDescent="0.3">
      <c r="F7786" s="29"/>
      <c r="G7786" s="29"/>
      <c r="H7786" s="29"/>
      <c r="I7786" s="29"/>
      <c r="J7786" s="29"/>
      <c r="K7786" s="29"/>
    </row>
    <row r="7787" spans="6:11" x14ac:dyDescent="0.3">
      <c r="F7787" s="29"/>
      <c r="G7787" s="29"/>
      <c r="H7787" s="29"/>
      <c r="I7787" s="29"/>
      <c r="J7787" s="29"/>
      <c r="K7787" s="29"/>
    </row>
    <row r="7788" spans="6:11" x14ac:dyDescent="0.3">
      <c r="F7788" s="29"/>
      <c r="G7788" s="29"/>
      <c r="H7788" s="29"/>
      <c r="I7788" s="29"/>
      <c r="J7788" s="29"/>
      <c r="K7788" s="29"/>
    </row>
    <row r="7789" spans="6:11" x14ac:dyDescent="0.3">
      <c r="F7789" s="29"/>
      <c r="G7789" s="29"/>
      <c r="H7789" s="29"/>
      <c r="I7789" s="29"/>
      <c r="J7789" s="29"/>
      <c r="K7789" s="29"/>
    </row>
    <row r="7790" spans="6:11" x14ac:dyDescent="0.3">
      <c r="F7790" s="29"/>
      <c r="G7790" s="29"/>
      <c r="H7790" s="29"/>
      <c r="I7790" s="29"/>
      <c r="J7790" s="29"/>
      <c r="K7790" s="29"/>
    </row>
    <row r="7791" spans="6:11" x14ac:dyDescent="0.3">
      <c r="F7791" s="29"/>
      <c r="G7791" s="29"/>
      <c r="H7791" s="29"/>
      <c r="I7791" s="29"/>
      <c r="J7791" s="29"/>
      <c r="K7791" s="29"/>
    </row>
    <row r="7792" spans="6:11" x14ac:dyDescent="0.3">
      <c r="F7792" s="29"/>
      <c r="G7792" s="29"/>
      <c r="H7792" s="29"/>
      <c r="I7792" s="29"/>
      <c r="J7792" s="29"/>
      <c r="K7792" s="29"/>
    </row>
    <row r="7793" spans="6:11" x14ac:dyDescent="0.3">
      <c r="F7793" s="29"/>
      <c r="G7793" s="29"/>
      <c r="H7793" s="29"/>
      <c r="I7793" s="29"/>
      <c r="J7793" s="29"/>
      <c r="K7793" s="29"/>
    </row>
    <row r="7794" spans="6:11" x14ac:dyDescent="0.3">
      <c r="F7794" s="29"/>
      <c r="G7794" s="29"/>
      <c r="H7794" s="29"/>
      <c r="I7794" s="29"/>
      <c r="J7794" s="29"/>
      <c r="K7794" s="29"/>
    </row>
    <row r="7795" spans="6:11" x14ac:dyDescent="0.3">
      <c r="F7795" s="29"/>
      <c r="G7795" s="29"/>
      <c r="H7795" s="29"/>
      <c r="I7795" s="29"/>
      <c r="J7795" s="29"/>
      <c r="K7795" s="29"/>
    </row>
    <row r="7796" spans="6:11" x14ac:dyDescent="0.3">
      <c r="F7796" s="29"/>
      <c r="G7796" s="29"/>
      <c r="H7796" s="29"/>
      <c r="I7796" s="29"/>
      <c r="J7796" s="29"/>
      <c r="K7796" s="29"/>
    </row>
    <row r="7797" spans="6:11" x14ac:dyDescent="0.3">
      <c r="F7797" s="29"/>
      <c r="G7797" s="29"/>
      <c r="H7797" s="29"/>
      <c r="I7797" s="29"/>
      <c r="J7797" s="29"/>
      <c r="K7797" s="29"/>
    </row>
    <row r="7798" spans="6:11" x14ac:dyDescent="0.3">
      <c r="F7798" s="29"/>
      <c r="G7798" s="29"/>
      <c r="H7798" s="29"/>
      <c r="I7798" s="29"/>
      <c r="J7798" s="29"/>
      <c r="K7798" s="29"/>
    </row>
    <row r="7799" spans="6:11" x14ac:dyDescent="0.3">
      <c r="F7799" s="29"/>
      <c r="G7799" s="29"/>
      <c r="H7799" s="29"/>
      <c r="I7799" s="29"/>
      <c r="J7799" s="29"/>
      <c r="K7799" s="29"/>
    </row>
    <row r="7800" spans="6:11" x14ac:dyDescent="0.3">
      <c r="F7800" s="29"/>
      <c r="G7800" s="29"/>
      <c r="H7800" s="29"/>
      <c r="I7800" s="29"/>
      <c r="J7800" s="29"/>
      <c r="K7800" s="29"/>
    </row>
    <row r="7801" spans="6:11" x14ac:dyDescent="0.3">
      <c r="F7801" s="29"/>
      <c r="G7801" s="29"/>
      <c r="H7801" s="29"/>
      <c r="I7801" s="29"/>
      <c r="J7801" s="29"/>
      <c r="K7801" s="29"/>
    </row>
    <row r="7802" spans="6:11" x14ac:dyDescent="0.3">
      <c r="F7802" s="29"/>
      <c r="G7802" s="29"/>
      <c r="H7802" s="29"/>
      <c r="I7802" s="29"/>
      <c r="J7802" s="29"/>
      <c r="K7802" s="29"/>
    </row>
    <row r="7803" spans="6:11" x14ac:dyDescent="0.3">
      <c r="F7803" s="29"/>
      <c r="G7803" s="29"/>
      <c r="H7803" s="29"/>
      <c r="I7803" s="29"/>
      <c r="J7803" s="29"/>
      <c r="K7803" s="29"/>
    </row>
    <row r="7804" spans="6:11" x14ac:dyDescent="0.3">
      <c r="F7804" s="29"/>
      <c r="G7804" s="29"/>
      <c r="H7804" s="29"/>
      <c r="I7804" s="29"/>
      <c r="J7804" s="29"/>
      <c r="K7804" s="29"/>
    </row>
    <row r="7805" spans="6:11" x14ac:dyDescent="0.3">
      <c r="F7805" s="29"/>
      <c r="G7805" s="29"/>
      <c r="H7805" s="29"/>
      <c r="I7805" s="29"/>
      <c r="J7805" s="29"/>
      <c r="K7805" s="29"/>
    </row>
    <row r="7806" spans="6:11" x14ac:dyDescent="0.3">
      <c r="F7806" s="29"/>
      <c r="G7806" s="29"/>
      <c r="H7806" s="29"/>
      <c r="I7806" s="29"/>
      <c r="J7806" s="29"/>
      <c r="K7806" s="29"/>
    </row>
    <row r="7807" spans="6:11" x14ac:dyDescent="0.3">
      <c r="F7807" s="29"/>
      <c r="G7807" s="29"/>
      <c r="H7807" s="29"/>
      <c r="I7807" s="29"/>
      <c r="J7807" s="29"/>
      <c r="K7807" s="29"/>
    </row>
    <row r="7808" spans="6:11" x14ac:dyDescent="0.3">
      <c r="F7808" s="29"/>
      <c r="G7808" s="29"/>
      <c r="H7808" s="29"/>
      <c r="I7808" s="29"/>
      <c r="J7808" s="29"/>
      <c r="K7808" s="29"/>
    </row>
    <row r="7809" spans="6:11" x14ac:dyDescent="0.3">
      <c r="F7809" s="29"/>
      <c r="G7809" s="29"/>
      <c r="H7809" s="29"/>
      <c r="I7809" s="29"/>
      <c r="J7809" s="29"/>
      <c r="K7809" s="29"/>
    </row>
    <row r="7810" spans="6:11" x14ac:dyDescent="0.3">
      <c r="F7810" s="29"/>
      <c r="G7810" s="29"/>
      <c r="H7810" s="29"/>
      <c r="I7810" s="29"/>
      <c r="J7810" s="29"/>
      <c r="K7810" s="29"/>
    </row>
    <row r="7811" spans="6:11" x14ac:dyDescent="0.3">
      <c r="F7811" s="29"/>
      <c r="G7811" s="29"/>
      <c r="H7811" s="29"/>
      <c r="I7811" s="29"/>
      <c r="J7811" s="29"/>
      <c r="K7811" s="29"/>
    </row>
    <row r="7812" spans="6:11" x14ac:dyDescent="0.3">
      <c r="F7812" s="29"/>
      <c r="G7812" s="29"/>
      <c r="H7812" s="29"/>
      <c r="I7812" s="29"/>
      <c r="J7812" s="29"/>
      <c r="K7812" s="29"/>
    </row>
    <row r="7813" spans="6:11" x14ac:dyDescent="0.3">
      <c r="F7813" s="29"/>
      <c r="G7813" s="29"/>
      <c r="H7813" s="29"/>
      <c r="I7813" s="29"/>
      <c r="J7813" s="29"/>
      <c r="K7813" s="29"/>
    </row>
    <row r="7814" spans="6:11" x14ac:dyDescent="0.3">
      <c r="F7814" s="29"/>
      <c r="G7814" s="29"/>
      <c r="H7814" s="29"/>
      <c r="I7814" s="29"/>
      <c r="J7814" s="29"/>
      <c r="K7814" s="29"/>
    </row>
    <row r="7815" spans="6:11" x14ac:dyDescent="0.3">
      <c r="F7815" s="29"/>
      <c r="G7815" s="29"/>
      <c r="H7815" s="29"/>
      <c r="I7815" s="29"/>
      <c r="J7815" s="29"/>
      <c r="K7815" s="29"/>
    </row>
    <row r="7816" spans="6:11" x14ac:dyDescent="0.3">
      <c r="F7816" s="29"/>
      <c r="G7816" s="29"/>
      <c r="H7816" s="29"/>
      <c r="I7816" s="29"/>
      <c r="J7816" s="29"/>
      <c r="K7816" s="29"/>
    </row>
    <row r="7817" spans="6:11" x14ac:dyDescent="0.3">
      <c r="F7817" s="29"/>
      <c r="G7817" s="29"/>
      <c r="H7817" s="29"/>
      <c r="I7817" s="29"/>
      <c r="J7817" s="29"/>
      <c r="K7817" s="29"/>
    </row>
    <row r="7818" spans="6:11" x14ac:dyDescent="0.3">
      <c r="F7818" s="29"/>
      <c r="G7818" s="29"/>
      <c r="H7818" s="29"/>
      <c r="I7818" s="29"/>
      <c r="J7818" s="29"/>
      <c r="K7818" s="29"/>
    </row>
    <row r="7819" spans="6:11" x14ac:dyDescent="0.3">
      <c r="F7819" s="29"/>
      <c r="G7819" s="29"/>
      <c r="H7819" s="29"/>
      <c r="I7819" s="29"/>
      <c r="J7819" s="29"/>
      <c r="K7819" s="29"/>
    </row>
    <row r="7820" spans="6:11" x14ac:dyDescent="0.3">
      <c r="F7820" s="29"/>
      <c r="G7820" s="29"/>
      <c r="H7820" s="29"/>
      <c r="I7820" s="29"/>
      <c r="J7820" s="29"/>
      <c r="K7820" s="29"/>
    </row>
    <row r="7821" spans="6:11" x14ac:dyDescent="0.3">
      <c r="F7821" s="29"/>
      <c r="G7821" s="29"/>
      <c r="H7821" s="29"/>
      <c r="I7821" s="29"/>
      <c r="J7821" s="29"/>
      <c r="K7821" s="29"/>
    </row>
    <row r="7822" spans="6:11" x14ac:dyDescent="0.3">
      <c r="F7822" s="29"/>
      <c r="G7822" s="29"/>
      <c r="H7822" s="29"/>
      <c r="I7822" s="29"/>
      <c r="J7822" s="29"/>
      <c r="K7822" s="29"/>
    </row>
    <row r="7823" spans="6:11" x14ac:dyDescent="0.3">
      <c r="F7823" s="29"/>
      <c r="G7823" s="29"/>
      <c r="H7823" s="29"/>
      <c r="I7823" s="29"/>
      <c r="J7823" s="29"/>
      <c r="K7823" s="29"/>
    </row>
    <row r="7824" spans="6:11" x14ac:dyDescent="0.3">
      <c r="F7824" s="29"/>
      <c r="G7824" s="29"/>
      <c r="H7824" s="29"/>
      <c r="I7824" s="29"/>
      <c r="J7824" s="29"/>
      <c r="K7824" s="29"/>
    </row>
    <row r="7825" spans="6:11" x14ac:dyDescent="0.3">
      <c r="F7825" s="29"/>
      <c r="G7825" s="29"/>
      <c r="H7825" s="29"/>
      <c r="I7825" s="29"/>
      <c r="J7825" s="29"/>
      <c r="K7825" s="29"/>
    </row>
    <row r="7826" spans="6:11" x14ac:dyDescent="0.3">
      <c r="F7826" s="29"/>
      <c r="G7826" s="29"/>
      <c r="H7826" s="29"/>
      <c r="I7826" s="29"/>
      <c r="J7826" s="29"/>
      <c r="K7826" s="29"/>
    </row>
    <row r="7827" spans="6:11" x14ac:dyDescent="0.3">
      <c r="F7827" s="29"/>
      <c r="G7827" s="29"/>
      <c r="H7827" s="29"/>
      <c r="I7827" s="29"/>
      <c r="J7827" s="29"/>
      <c r="K7827" s="29"/>
    </row>
    <row r="7828" spans="6:11" x14ac:dyDescent="0.3">
      <c r="F7828" s="29"/>
      <c r="G7828" s="29"/>
      <c r="H7828" s="29"/>
      <c r="I7828" s="29"/>
      <c r="J7828" s="29"/>
      <c r="K7828" s="29"/>
    </row>
    <row r="7829" spans="6:11" x14ac:dyDescent="0.3">
      <c r="F7829" s="29"/>
      <c r="G7829" s="29"/>
      <c r="H7829" s="29"/>
      <c r="I7829" s="29"/>
      <c r="J7829" s="29"/>
      <c r="K7829" s="29"/>
    </row>
    <row r="7830" spans="6:11" x14ac:dyDescent="0.3">
      <c r="F7830" s="29"/>
      <c r="G7830" s="29"/>
      <c r="H7830" s="29"/>
      <c r="I7830" s="29"/>
      <c r="J7830" s="29"/>
      <c r="K7830" s="29"/>
    </row>
    <row r="7831" spans="6:11" x14ac:dyDescent="0.3">
      <c r="F7831" s="29"/>
      <c r="G7831" s="29"/>
      <c r="H7831" s="29"/>
      <c r="I7831" s="29"/>
      <c r="J7831" s="29"/>
      <c r="K7831" s="29"/>
    </row>
    <row r="7832" spans="6:11" x14ac:dyDescent="0.3">
      <c r="F7832" s="29"/>
      <c r="G7832" s="29"/>
      <c r="H7832" s="29"/>
      <c r="I7832" s="29"/>
      <c r="J7832" s="29"/>
      <c r="K7832" s="29"/>
    </row>
    <row r="7833" spans="6:11" x14ac:dyDescent="0.3">
      <c r="F7833" s="29"/>
      <c r="G7833" s="29"/>
      <c r="H7833" s="29"/>
      <c r="I7833" s="29"/>
      <c r="J7833" s="29"/>
      <c r="K7833" s="29"/>
    </row>
    <row r="7834" spans="6:11" x14ac:dyDescent="0.3">
      <c r="F7834" s="29"/>
      <c r="G7834" s="29"/>
      <c r="H7834" s="29"/>
      <c r="I7834" s="29"/>
      <c r="J7834" s="29"/>
      <c r="K7834" s="29"/>
    </row>
    <row r="7835" spans="6:11" x14ac:dyDescent="0.3">
      <c r="F7835" s="29"/>
      <c r="G7835" s="29"/>
      <c r="H7835" s="29"/>
      <c r="I7835" s="29"/>
      <c r="J7835" s="29"/>
      <c r="K7835" s="29"/>
    </row>
    <row r="7836" spans="6:11" x14ac:dyDescent="0.3">
      <c r="F7836" s="29"/>
      <c r="G7836" s="29"/>
      <c r="H7836" s="29"/>
      <c r="I7836" s="29"/>
      <c r="J7836" s="29"/>
      <c r="K7836" s="29"/>
    </row>
    <row r="7837" spans="6:11" x14ac:dyDescent="0.3">
      <c r="F7837" s="29"/>
      <c r="G7837" s="29"/>
      <c r="H7837" s="29"/>
      <c r="I7837" s="29"/>
      <c r="J7837" s="29"/>
      <c r="K7837" s="29"/>
    </row>
    <row r="7838" spans="6:11" x14ac:dyDescent="0.3">
      <c r="F7838" s="29"/>
      <c r="G7838" s="29"/>
      <c r="H7838" s="29"/>
      <c r="I7838" s="29"/>
      <c r="J7838" s="29"/>
      <c r="K7838" s="29"/>
    </row>
    <row r="7839" spans="6:11" x14ac:dyDescent="0.3">
      <c r="F7839" s="29"/>
      <c r="G7839" s="29"/>
      <c r="H7839" s="29"/>
      <c r="I7839" s="29"/>
      <c r="J7839" s="29"/>
      <c r="K7839" s="29"/>
    </row>
    <row r="7840" spans="6:11" x14ac:dyDescent="0.3">
      <c r="F7840" s="29"/>
      <c r="G7840" s="29"/>
      <c r="H7840" s="29"/>
      <c r="I7840" s="29"/>
      <c r="J7840" s="29"/>
      <c r="K7840" s="29"/>
    </row>
    <row r="7841" spans="6:11" x14ac:dyDescent="0.3">
      <c r="F7841" s="29"/>
      <c r="G7841" s="29"/>
      <c r="H7841" s="29"/>
      <c r="I7841" s="29"/>
      <c r="J7841" s="29"/>
      <c r="K7841" s="29"/>
    </row>
    <row r="7842" spans="6:11" x14ac:dyDescent="0.3">
      <c r="F7842" s="29"/>
      <c r="G7842" s="29"/>
      <c r="H7842" s="29"/>
      <c r="I7842" s="29"/>
      <c r="J7842" s="29"/>
      <c r="K7842" s="29"/>
    </row>
    <row r="7843" spans="6:11" x14ac:dyDescent="0.3">
      <c r="F7843" s="29"/>
      <c r="G7843" s="29"/>
      <c r="H7843" s="29"/>
      <c r="I7843" s="29"/>
      <c r="J7843" s="29"/>
      <c r="K7843" s="29"/>
    </row>
    <row r="7844" spans="6:11" x14ac:dyDescent="0.3">
      <c r="F7844" s="29"/>
      <c r="G7844" s="29"/>
      <c r="H7844" s="29"/>
      <c r="I7844" s="29"/>
      <c r="J7844" s="29"/>
      <c r="K7844" s="29"/>
    </row>
    <row r="7845" spans="6:11" x14ac:dyDescent="0.3">
      <c r="F7845" s="29"/>
      <c r="G7845" s="29"/>
      <c r="H7845" s="29"/>
      <c r="I7845" s="29"/>
      <c r="J7845" s="29"/>
      <c r="K7845" s="29"/>
    </row>
    <row r="7846" spans="6:11" x14ac:dyDescent="0.3">
      <c r="F7846" s="29"/>
      <c r="G7846" s="29"/>
      <c r="H7846" s="29"/>
      <c r="I7846" s="29"/>
      <c r="J7846" s="29"/>
      <c r="K7846" s="29"/>
    </row>
    <row r="7847" spans="6:11" x14ac:dyDescent="0.3">
      <c r="F7847" s="29"/>
      <c r="G7847" s="29"/>
      <c r="H7847" s="29"/>
      <c r="I7847" s="29"/>
      <c r="J7847" s="29"/>
      <c r="K7847" s="29"/>
    </row>
    <row r="7848" spans="6:11" x14ac:dyDescent="0.3">
      <c r="F7848" s="29"/>
      <c r="G7848" s="29"/>
      <c r="H7848" s="29"/>
      <c r="I7848" s="29"/>
      <c r="J7848" s="29"/>
      <c r="K7848" s="29"/>
    </row>
    <row r="7849" spans="6:11" x14ac:dyDescent="0.3">
      <c r="F7849" s="29"/>
      <c r="G7849" s="29"/>
      <c r="H7849" s="29"/>
      <c r="I7849" s="29"/>
      <c r="J7849" s="29"/>
      <c r="K7849" s="29"/>
    </row>
    <row r="7850" spans="6:11" x14ac:dyDescent="0.3">
      <c r="F7850" s="29"/>
      <c r="G7850" s="29"/>
      <c r="H7850" s="29"/>
      <c r="I7850" s="29"/>
      <c r="J7850" s="29"/>
      <c r="K7850" s="29"/>
    </row>
    <row r="7851" spans="6:11" x14ac:dyDescent="0.3">
      <c r="F7851" s="29"/>
      <c r="G7851" s="29"/>
      <c r="H7851" s="29"/>
      <c r="I7851" s="29"/>
      <c r="J7851" s="29"/>
      <c r="K7851" s="29"/>
    </row>
    <row r="7852" spans="6:11" x14ac:dyDescent="0.3">
      <c r="F7852" s="29"/>
      <c r="G7852" s="29"/>
      <c r="H7852" s="29"/>
      <c r="I7852" s="29"/>
      <c r="J7852" s="29"/>
      <c r="K7852" s="29"/>
    </row>
    <row r="7853" spans="6:11" x14ac:dyDescent="0.3">
      <c r="F7853" s="29"/>
      <c r="G7853" s="29"/>
      <c r="H7853" s="29"/>
      <c r="I7853" s="29"/>
      <c r="J7853" s="29"/>
      <c r="K7853" s="29"/>
    </row>
    <row r="7854" spans="6:11" x14ac:dyDescent="0.3">
      <c r="F7854" s="29"/>
      <c r="G7854" s="29"/>
      <c r="H7854" s="29"/>
      <c r="I7854" s="29"/>
      <c r="J7854" s="29"/>
      <c r="K7854" s="29"/>
    </row>
    <row r="7855" spans="6:11" x14ac:dyDescent="0.3">
      <c r="F7855" s="29"/>
      <c r="G7855" s="29"/>
      <c r="H7855" s="29"/>
      <c r="I7855" s="29"/>
      <c r="J7855" s="29"/>
      <c r="K7855" s="29"/>
    </row>
    <row r="7856" spans="6:11" x14ac:dyDescent="0.3">
      <c r="F7856" s="29"/>
      <c r="G7856" s="29"/>
      <c r="H7856" s="29"/>
      <c r="I7856" s="29"/>
      <c r="J7856" s="29"/>
      <c r="K7856" s="29"/>
    </row>
    <row r="7857" spans="6:11" x14ac:dyDescent="0.3">
      <c r="F7857" s="29"/>
      <c r="G7857" s="29"/>
      <c r="H7857" s="29"/>
      <c r="I7857" s="29"/>
      <c r="J7857" s="29"/>
      <c r="K7857" s="29"/>
    </row>
    <row r="7858" spans="6:11" x14ac:dyDescent="0.3">
      <c r="F7858" s="29"/>
      <c r="G7858" s="29"/>
      <c r="H7858" s="29"/>
      <c r="I7858" s="29"/>
      <c r="J7858" s="29"/>
      <c r="K7858" s="29"/>
    </row>
    <row r="7859" spans="6:11" x14ac:dyDescent="0.3">
      <c r="F7859" s="29"/>
      <c r="G7859" s="29"/>
      <c r="H7859" s="29"/>
      <c r="I7859" s="29"/>
      <c r="J7859" s="29"/>
      <c r="K7859" s="29"/>
    </row>
    <row r="7860" spans="6:11" x14ac:dyDescent="0.3">
      <c r="F7860" s="29"/>
      <c r="G7860" s="29"/>
      <c r="H7860" s="29"/>
      <c r="I7860" s="29"/>
      <c r="J7860" s="29"/>
      <c r="K7860" s="29"/>
    </row>
    <row r="7861" spans="6:11" x14ac:dyDescent="0.3">
      <c r="F7861" s="29"/>
      <c r="G7861" s="29"/>
      <c r="H7861" s="29"/>
      <c r="I7861" s="29"/>
      <c r="J7861" s="29"/>
      <c r="K7861" s="29"/>
    </row>
    <row r="7862" spans="6:11" x14ac:dyDescent="0.3">
      <c r="F7862" s="29"/>
      <c r="G7862" s="29"/>
      <c r="H7862" s="29"/>
      <c r="I7862" s="29"/>
      <c r="J7862" s="29"/>
      <c r="K7862" s="29"/>
    </row>
    <row r="7863" spans="6:11" x14ac:dyDescent="0.3">
      <c r="F7863" s="29"/>
      <c r="G7863" s="29"/>
      <c r="H7863" s="29"/>
      <c r="I7863" s="29"/>
      <c r="J7863" s="29"/>
      <c r="K7863" s="29"/>
    </row>
    <row r="7864" spans="6:11" x14ac:dyDescent="0.3">
      <c r="F7864" s="29"/>
      <c r="G7864" s="29"/>
      <c r="H7864" s="29"/>
      <c r="I7864" s="29"/>
      <c r="J7864" s="29"/>
      <c r="K7864" s="29"/>
    </row>
    <row r="7865" spans="6:11" x14ac:dyDescent="0.3">
      <c r="F7865" s="29"/>
      <c r="G7865" s="29"/>
      <c r="H7865" s="29"/>
      <c r="I7865" s="29"/>
      <c r="J7865" s="29"/>
      <c r="K7865" s="29"/>
    </row>
    <row r="7866" spans="6:11" x14ac:dyDescent="0.3">
      <c r="F7866" s="29"/>
      <c r="G7866" s="29"/>
      <c r="H7866" s="29"/>
      <c r="I7866" s="29"/>
      <c r="J7866" s="29"/>
      <c r="K7866" s="29"/>
    </row>
    <row r="7867" spans="6:11" x14ac:dyDescent="0.3">
      <c r="F7867" s="29"/>
      <c r="G7867" s="29"/>
      <c r="H7867" s="29"/>
      <c r="I7867" s="29"/>
      <c r="J7867" s="29"/>
      <c r="K7867" s="29"/>
    </row>
    <row r="7868" spans="6:11" x14ac:dyDescent="0.3">
      <c r="F7868" s="29"/>
      <c r="G7868" s="29"/>
      <c r="H7868" s="29"/>
      <c r="I7868" s="29"/>
      <c r="J7868" s="29"/>
      <c r="K7868" s="29"/>
    </row>
    <row r="7869" spans="6:11" x14ac:dyDescent="0.3">
      <c r="F7869" s="29"/>
      <c r="G7869" s="29"/>
      <c r="H7869" s="29"/>
      <c r="I7869" s="29"/>
      <c r="J7869" s="29"/>
      <c r="K7869" s="29"/>
    </row>
    <row r="7870" spans="6:11" x14ac:dyDescent="0.3">
      <c r="F7870" s="29"/>
      <c r="G7870" s="29"/>
      <c r="H7870" s="29"/>
      <c r="I7870" s="29"/>
      <c r="J7870" s="29"/>
      <c r="K7870" s="29"/>
    </row>
    <row r="7871" spans="6:11" x14ac:dyDescent="0.3">
      <c r="F7871" s="29"/>
      <c r="G7871" s="29"/>
      <c r="H7871" s="29"/>
      <c r="I7871" s="29"/>
      <c r="J7871" s="29"/>
      <c r="K7871" s="29"/>
    </row>
    <row r="7872" spans="6:11" x14ac:dyDescent="0.3">
      <c r="F7872" s="29"/>
      <c r="G7872" s="29"/>
      <c r="H7872" s="29"/>
      <c r="I7872" s="29"/>
      <c r="J7872" s="29"/>
      <c r="K7872" s="29"/>
    </row>
    <row r="7873" spans="6:11" x14ac:dyDescent="0.3">
      <c r="F7873" s="29"/>
      <c r="G7873" s="29"/>
      <c r="H7873" s="29"/>
      <c r="I7873" s="29"/>
      <c r="J7873" s="29"/>
      <c r="K7873" s="29"/>
    </row>
    <row r="7874" spans="6:11" x14ac:dyDescent="0.3">
      <c r="F7874" s="29"/>
      <c r="G7874" s="29"/>
      <c r="H7874" s="29"/>
      <c r="I7874" s="29"/>
      <c r="J7874" s="29"/>
      <c r="K7874" s="29"/>
    </row>
    <row r="7875" spans="6:11" x14ac:dyDescent="0.3">
      <c r="F7875" s="29"/>
      <c r="G7875" s="29"/>
      <c r="H7875" s="29"/>
      <c r="I7875" s="29"/>
      <c r="J7875" s="29"/>
      <c r="K7875" s="29"/>
    </row>
    <row r="7876" spans="6:11" x14ac:dyDescent="0.3">
      <c r="F7876" s="29"/>
      <c r="G7876" s="29"/>
      <c r="H7876" s="29"/>
      <c r="I7876" s="29"/>
      <c r="J7876" s="29"/>
      <c r="K7876" s="29"/>
    </row>
    <row r="7877" spans="6:11" x14ac:dyDescent="0.3">
      <c r="F7877" s="29"/>
      <c r="G7877" s="29"/>
      <c r="H7877" s="29"/>
      <c r="I7877" s="29"/>
      <c r="J7877" s="29"/>
      <c r="K7877" s="29"/>
    </row>
    <row r="7878" spans="6:11" x14ac:dyDescent="0.3">
      <c r="F7878" s="29"/>
      <c r="G7878" s="29"/>
      <c r="H7878" s="29"/>
      <c r="I7878" s="29"/>
      <c r="J7878" s="29"/>
      <c r="K7878" s="29"/>
    </row>
    <row r="7879" spans="6:11" x14ac:dyDescent="0.3">
      <c r="F7879" s="29"/>
      <c r="G7879" s="29"/>
      <c r="H7879" s="29"/>
      <c r="I7879" s="29"/>
      <c r="J7879" s="29"/>
      <c r="K7879" s="29"/>
    </row>
    <row r="7880" spans="6:11" x14ac:dyDescent="0.3">
      <c r="F7880" s="29"/>
      <c r="G7880" s="29"/>
      <c r="H7880" s="29"/>
      <c r="I7880" s="29"/>
      <c r="J7880" s="29"/>
      <c r="K7880" s="29"/>
    </row>
    <row r="7881" spans="6:11" x14ac:dyDescent="0.3">
      <c r="F7881" s="29"/>
      <c r="G7881" s="29"/>
      <c r="H7881" s="29"/>
      <c r="I7881" s="29"/>
      <c r="J7881" s="29"/>
      <c r="K7881" s="29"/>
    </row>
    <row r="7882" spans="6:11" x14ac:dyDescent="0.3">
      <c r="F7882" s="29"/>
      <c r="G7882" s="29"/>
      <c r="H7882" s="29"/>
      <c r="I7882" s="29"/>
      <c r="J7882" s="29"/>
      <c r="K7882" s="29"/>
    </row>
    <row r="7883" spans="6:11" x14ac:dyDescent="0.3">
      <c r="F7883" s="29"/>
      <c r="G7883" s="29"/>
      <c r="H7883" s="29"/>
      <c r="I7883" s="29"/>
      <c r="J7883" s="29"/>
      <c r="K7883" s="29"/>
    </row>
    <row r="7884" spans="6:11" x14ac:dyDescent="0.3">
      <c r="F7884" s="29"/>
      <c r="G7884" s="29"/>
      <c r="H7884" s="29"/>
      <c r="I7884" s="29"/>
      <c r="J7884" s="29"/>
      <c r="K7884" s="29"/>
    </row>
    <row r="7885" spans="6:11" x14ac:dyDescent="0.3">
      <c r="F7885" s="29"/>
      <c r="G7885" s="29"/>
      <c r="H7885" s="29"/>
      <c r="I7885" s="29"/>
      <c r="J7885" s="29"/>
      <c r="K7885" s="29"/>
    </row>
    <row r="7886" spans="6:11" x14ac:dyDescent="0.3">
      <c r="F7886" s="29"/>
      <c r="G7886" s="29"/>
      <c r="H7886" s="29"/>
      <c r="I7886" s="29"/>
      <c r="J7886" s="29"/>
      <c r="K7886" s="29"/>
    </row>
    <row r="7887" spans="6:11" x14ac:dyDescent="0.3">
      <c r="F7887" s="29"/>
      <c r="G7887" s="29"/>
      <c r="H7887" s="29"/>
      <c r="I7887" s="29"/>
      <c r="J7887" s="29"/>
      <c r="K7887" s="29"/>
    </row>
    <row r="7888" spans="6:11" x14ac:dyDescent="0.3">
      <c r="F7888" s="29"/>
      <c r="G7888" s="29"/>
      <c r="H7888" s="29"/>
      <c r="I7888" s="29"/>
      <c r="J7888" s="29"/>
      <c r="K7888" s="29"/>
    </row>
    <row r="7889" spans="6:11" x14ac:dyDescent="0.3">
      <c r="F7889" s="29"/>
      <c r="G7889" s="29"/>
      <c r="H7889" s="29"/>
      <c r="I7889" s="29"/>
      <c r="J7889" s="29"/>
      <c r="K7889" s="29"/>
    </row>
    <row r="7890" spans="6:11" x14ac:dyDescent="0.3">
      <c r="F7890" s="29"/>
      <c r="G7890" s="29"/>
      <c r="H7890" s="29"/>
      <c r="I7890" s="29"/>
      <c r="J7890" s="29"/>
      <c r="K7890" s="29"/>
    </row>
    <row r="7891" spans="6:11" x14ac:dyDescent="0.3">
      <c r="F7891" s="29"/>
      <c r="G7891" s="29"/>
      <c r="H7891" s="29"/>
      <c r="I7891" s="29"/>
      <c r="J7891" s="29"/>
      <c r="K7891" s="29"/>
    </row>
    <row r="7892" spans="6:11" x14ac:dyDescent="0.3">
      <c r="F7892" s="29"/>
      <c r="G7892" s="29"/>
      <c r="H7892" s="29"/>
      <c r="I7892" s="29"/>
      <c r="J7892" s="29"/>
      <c r="K7892" s="29"/>
    </row>
    <row r="7893" spans="6:11" x14ac:dyDescent="0.3">
      <c r="F7893" s="29"/>
      <c r="G7893" s="29"/>
      <c r="H7893" s="29"/>
      <c r="I7893" s="29"/>
      <c r="J7893" s="29"/>
      <c r="K7893" s="29"/>
    </row>
    <row r="7894" spans="6:11" x14ac:dyDescent="0.3">
      <c r="F7894" s="29"/>
      <c r="G7894" s="29"/>
      <c r="H7894" s="29"/>
      <c r="I7894" s="29"/>
      <c r="J7894" s="29"/>
      <c r="K7894" s="29"/>
    </row>
    <row r="7895" spans="6:11" x14ac:dyDescent="0.3">
      <c r="F7895" s="29"/>
      <c r="G7895" s="29"/>
      <c r="H7895" s="29"/>
      <c r="I7895" s="29"/>
      <c r="J7895" s="29"/>
      <c r="K7895" s="29"/>
    </row>
    <row r="7896" spans="6:11" x14ac:dyDescent="0.3">
      <c r="F7896" s="29"/>
      <c r="G7896" s="29"/>
      <c r="H7896" s="29"/>
      <c r="I7896" s="29"/>
      <c r="J7896" s="29"/>
      <c r="K7896" s="29"/>
    </row>
    <row r="7897" spans="6:11" x14ac:dyDescent="0.3">
      <c r="F7897" s="29"/>
      <c r="G7897" s="29"/>
      <c r="H7897" s="29"/>
      <c r="I7897" s="29"/>
      <c r="J7897" s="29"/>
      <c r="K7897" s="29"/>
    </row>
    <row r="7898" spans="6:11" x14ac:dyDescent="0.3">
      <c r="F7898" s="29"/>
      <c r="G7898" s="29"/>
      <c r="H7898" s="29"/>
      <c r="I7898" s="29"/>
      <c r="J7898" s="29"/>
      <c r="K7898" s="29"/>
    </row>
    <row r="7899" spans="6:11" x14ac:dyDescent="0.3">
      <c r="F7899" s="29"/>
      <c r="G7899" s="29"/>
      <c r="H7899" s="29"/>
      <c r="I7899" s="29"/>
      <c r="J7899" s="29"/>
      <c r="K7899" s="29"/>
    </row>
    <row r="7900" spans="6:11" x14ac:dyDescent="0.3">
      <c r="F7900" s="29"/>
      <c r="G7900" s="29"/>
      <c r="H7900" s="29"/>
      <c r="I7900" s="29"/>
      <c r="J7900" s="29"/>
      <c r="K7900" s="29"/>
    </row>
    <row r="7901" spans="6:11" x14ac:dyDescent="0.3">
      <c r="F7901" s="29"/>
      <c r="G7901" s="29"/>
      <c r="H7901" s="29"/>
      <c r="I7901" s="29"/>
      <c r="J7901" s="29"/>
      <c r="K7901" s="29"/>
    </row>
    <row r="7902" spans="6:11" x14ac:dyDescent="0.3">
      <c r="F7902" s="29"/>
      <c r="G7902" s="29"/>
      <c r="H7902" s="29"/>
      <c r="I7902" s="29"/>
      <c r="J7902" s="29"/>
      <c r="K7902" s="29"/>
    </row>
    <row r="7903" spans="6:11" x14ac:dyDescent="0.3">
      <c r="F7903" s="29"/>
      <c r="G7903" s="29"/>
      <c r="H7903" s="29"/>
      <c r="I7903" s="29"/>
      <c r="J7903" s="29"/>
      <c r="K7903" s="29"/>
    </row>
    <row r="7904" spans="6:11" x14ac:dyDescent="0.3">
      <c r="F7904" s="29"/>
      <c r="G7904" s="29"/>
      <c r="H7904" s="29"/>
      <c r="I7904" s="29"/>
      <c r="J7904" s="29"/>
      <c r="K7904" s="29"/>
    </row>
    <row r="7905" spans="6:11" x14ac:dyDescent="0.3">
      <c r="F7905" s="29"/>
      <c r="G7905" s="29"/>
      <c r="H7905" s="29"/>
      <c r="I7905" s="29"/>
      <c r="J7905" s="29"/>
      <c r="K7905" s="29"/>
    </row>
    <row r="7906" spans="6:11" x14ac:dyDescent="0.3">
      <c r="F7906" s="29"/>
      <c r="G7906" s="29"/>
      <c r="H7906" s="29"/>
      <c r="I7906" s="29"/>
      <c r="J7906" s="29"/>
      <c r="K7906" s="29"/>
    </row>
    <row r="7907" spans="6:11" x14ac:dyDescent="0.3">
      <c r="F7907" s="29"/>
      <c r="G7907" s="29"/>
      <c r="H7907" s="29"/>
      <c r="I7907" s="29"/>
      <c r="J7907" s="29"/>
      <c r="K7907" s="29"/>
    </row>
    <row r="7908" spans="6:11" x14ac:dyDescent="0.3">
      <c r="F7908" s="29"/>
      <c r="G7908" s="29"/>
      <c r="H7908" s="29"/>
      <c r="I7908" s="29"/>
      <c r="J7908" s="29"/>
      <c r="K7908" s="29"/>
    </row>
    <row r="7909" spans="6:11" x14ac:dyDescent="0.3">
      <c r="F7909" s="29"/>
      <c r="G7909" s="29"/>
      <c r="H7909" s="29"/>
      <c r="I7909" s="29"/>
      <c r="J7909" s="29"/>
      <c r="K7909" s="29"/>
    </row>
    <row r="7910" spans="6:11" x14ac:dyDescent="0.3">
      <c r="F7910" s="29"/>
      <c r="G7910" s="29"/>
      <c r="H7910" s="29"/>
      <c r="I7910" s="29"/>
      <c r="J7910" s="29"/>
      <c r="K7910" s="29"/>
    </row>
    <row r="7911" spans="6:11" x14ac:dyDescent="0.3">
      <c r="F7911" s="29"/>
      <c r="G7911" s="29"/>
      <c r="H7911" s="29"/>
      <c r="I7911" s="29"/>
      <c r="J7911" s="29"/>
      <c r="K7911" s="29"/>
    </row>
    <row r="7912" spans="6:11" x14ac:dyDescent="0.3">
      <c r="F7912" s="29"/>
      <c r="G7912" s="29"/>
      <c r="H7912" s="29"/>
      <c r="I7912" s="29"/>
      <c r="J7912" s="29"/>
      <c r="K7912" s="29"/>
    </row>
    <row r="7913" spans="6:11" x14ac:dyDescent="0.3">
      <c r="F7913" s="29"/>
      <c r="G7913" s="29"/>
      <c r="H7913" s="29"/>
      <c r="I7913" s="29"/>
      <c r="J7913" s="29"/>
      <c r="K7913" s="29"/>
    </row>
    <row r="7914" spans="6:11" x14ac:dyDescent="0.3">
      <c r="F7914" s="29"/>
      <c r="G7914" s="29"/>
      <c r="H7914" s="29"/>
      <c r="I7914" s="29"/>
      <c r="J7914" s="29"/>
      <c r="K7914" s="29"/>
    </row>
    <row r="7915" spans="6:11" x14ac:dyDescent="0.3">
      <c r="F7915" s="29"/>
      <c r="G7915" s="29"/>
      <c r="H7915" s="29"/>
      <c r="I7915" s="29"/>
      <c r="J7915" s="29"/>
      <c r="K7915" s="29"/>
    </row>
    <row r="7916" spans="6:11" x14ac:dyDescent="0.3">
      <c r="F7916" s="29"/>
      <c r="G7916" s="29"/>
      <c r="H7916" s="29"/>
      <c r="I7916" s="29"/>
      <c r="J7916" s="29"/>
      <c r="K7916" s="29"/>
    </row>
    <row r="7917" spans="6:11" x14ac:dyDescent="0.3">
      <c r="F7917" s="29"/>
      <c r="G7917" s="29"/>
      <c r="H7917" s="29"/>
      <c r="I7917" s="29"/>
      <c r="J7917" s="29"/>
      <c r="K7917" s="29"/>
    </row>
    <row r="7918" spans="6:11" x14ac:dyDescent="0.3">
      <c r="F7918" s="29"/>
      <c r="G7918" s="29"/>
      <c r="H7918" s="29"/>
      <c r="I7918" s="29"/>
      <c r="J7918" s="29"/>
      <c r="K7918" s="29"/>
    </row>
    <row r="7919" spans="6:11" x14ac:dyDescent="0.3">
      <c r="F7919" s="29"/>
      <c r="G7919" s="29"/>
      <c r="H7919" s="29"/>
      <c r="I7919" s="29"/>
      <c r="J7919" s="29"/>
      <c r="K7919" s="29"/>
    </row>
    <row r="7920" spans="6:11" x14ac:dyDescent="0.3">
      <c r="F7920" s="29"/>
      <c r="G7920" s="29"/>
      <c r="H7920" s="29"/>
      <c r="I7920" s="29"/>
      <c r="J7920" s="29"/>
      <c r="K7920" s="29"/>
    </row>
    <row r="7921" spans="6:11" x14ac:dyDescent="0.3">
      <c r="F7921" s="29"/>
      <c r="G7921" s="29"/>
      <c r="H7921" s="29"/>
      <c r="I7921" s="29"/>
      <c r="J7921" s="29"/>
      <c r="K7921" s="29"/>
    </row>
    <row r="7922" spans="6:11" x14ac:dyDescent="0.3">
      <c r="F7922" s="29"/>
      <c r="G7922" s="29"/>
      <c r="H7922" s="29"/>
      <c r="I7922" s="29"/>
      <c r="J7922" s="29"/>
      <c r="K7922" s="29"/>
    </row>
    <row r="7923" spans="6:11" x14ac:dyDescent="0.3">
      <c r="F7923" s="29"/>
      <c r="G7923" s="29"/>
      <c r="H7923" s="29"/>
      <c r="I7923" s="29"/>
      <c r="J7923" s="29"/>
      <c r="K7923" s="29"/>
    </row>
    <row r="7924" spans="6:11" x14ac:dyDescent="0.3">
      <c r="F7924" s="29"/>
      <c r="G7924" s="29"/>
      <c r="H7924" s="29"/>
      <c r="I7924" s="29"/>
      <c r="J7924" s="29"/>
      <c r="K7924" s="29"/>
    </row>
    <row r="7925" spans="6:11" x14ac:dyDescent="0.3">
      <c r="F7925" s="29"/>
      <c r="G7925" s="29"/>
      <c r="H7925" s="29"/>
      <c r="I7925" s="29"/>
      <c r="J7925" s="29"/>
      <c r="K7925" s="29"/>
    </row>
    <row r="7926" spans="6:11" x14ac:dyDescent="0.3">
      <c r="F7926" s="29"/>
      <c r="G7926" s="29"/>
      <c r="H7926" s="29"/>
      <c r="I7926" s="29"/>
      <c r="J7926" s="29"/>
      <c r="K7926" s="29"/>
    </row>
    <row r="7927" spans="6:11" x14ac:dyDescent="0.3">
      <c r="F7927" s="29"/>
      <c r="G7927" s="29"/>
      <c r="H7927" s="29"/>
      <c r="I7927" s="29"/>
      <c r="J7927" s="29"/>
      <c r="K7927" s="29"/>
    </row>
    <row r="7928" spans="6:11" x14ac:dyDescent="0.3">
      <c r="F7928" s="29"/>
      <c r="G7928" s="29"/>
      <c r="H7928" s="29"/>
      <c r="I7928" s="29"/>
      <c r="J7928" s="29"/>
      <c r="K7928" s="29"/>
    </row>
    <row r="7929" spans="6:11" x14ac:dyDescent="0.3">
      <c r="F7929" s="29"/>
      <c r="G7929" s="29"/>
      <c r="H7929" s="29"/>
      <c r="I7929" s="29"/>
      <c r="J7929" s="29"/>
      <c r="K7929" s="29"/>
    </row>
    <row r="7930" spans="6:11" x14ac:dyDescent="0.3">
      <c r="F7930" s="29"/>
      <c r="G7930" s="29"/>
      <c r="H7930" s="29"/>
      <c r="I7930" s="29"/>
      <c r="J7930" s="29"/>
      <c r="K7930" s="29"/>
    </row>
    <row r="7931" spans="6:11" x14ac:dyDescent="0.3">
      <c r="F7931" s="29"/>
      <c r="G7931" s="29"/>
      <c r="H7931" s="29"/>
      <c r="I7931" s="29"/>
      <c r="J7931" s="29"/>
      <c r="K7931" s="29"/>
    </row>
    <row r="7932" spans="6:11" x14ac:dyDescent="0.3">
      <c r="F7932" s="29"/>
      <c r="G7932" s="29"/>
      <c r="H7932" s="29"/>
      <c r="I7932" s="29"/>
      <c r="J7932" s="29"/>
      <c r="K7932" s="29"/>
    </row>
    <row r="7933" spans="6:11" x14ac:dyDescent="0.3">
      <c r="F7933" s="29"/>
      <c r="G7933" s="29"/>
      <c r="H7933" s="29"/>
      <c r="I7933" s="29"/>
      <c r="J7933" s="29"/>
      <c r="K7933" s="29"/>
    </row>
    <row r="7934" spans="6:11" x14ac:dyDescent="0.3">
      <c r="F7934" s="29"/>
      <c r="G7934" s="29"/>
      <c r="H7934" s="29"/>
      <c r="I7934" s="29"/>
      <c r="J7934" s="29"/>
      <c r="K7934" s="29"/>
    </row>
    <row r="7935" spans="6:11" x14ac:dyDescent="0.3">
      <c r="F7935" s="29"/>
      <c r="G7935" s="29"/>
      <c r="H7935" s="29"/>
      <c r="I7935" s="29"/>
      <c r="J7935" s="29"/>
      <c r="K7935" s="29"/>
    </row>
    <row r="7936" spans="6:11" x14ac:dyDescent="0.3">
      <c r="F7936" s="29"/>
      <c r="G7936" s="29"/>
      <c r="H7936" s="29"/>
      <c r="I7936" s="29"/>
      <c r="J7936" s="29"/>
      <c r="K7936" s="29"/>
    </row>
    <row r="7937" spans="6:11" x14ac:dyDescent="0.3">
      <c r="F7937" s="29"/>
      <c r="G7937" s="29"/>
      <c r="H7937" s="29"/>
      <c r="I7937" s="29"/>
      <c r="J7937" s="29"/>
      <c r="K7937" s="29"/>
    </row>
    <row r="7938" spans="6:11" x14ac:dyDescent="0.3">
      <c r="F7938" s="29"/>
      <c r="G7938" s="29"/>
      <c r="H7938" s="29"/>
      <c r="I7938" s="29"/>
      <c r="J7938" s="29"/>
      <c r="K7938" s="29"/>
    </row>
    <row r="7939" spans="6:11" x14ac:dyDescent="0.3">
      <c r="F7939" s="29"/>
      <c r="G7939" s="29"/>
      <c r="H7939" s="29"/>
      <c r="I7939" s="29"/>
      <c r="J7939" s="29"/>
      <c r="K7939" s="29"/>
    </row>
    <row r="7940" spans="6:11" x14ac:dyDescent="0.3">
      <c r="F7940" s="29"/>
      <c r="G7940" s="29"/>
      <c r="H7940" s="29"/>
      <c r="I7940" s="29"/>
      <c r="J7940" s="29"/>
      <c r="K7940" s="29"/>
    </row>
    <row r="7941" spans="6:11" x14ac:dyDescent="0.3">
      <c r="F7941" s="29"/>
      <c r="G7941" s="29"/>
      <c r="H7941" s="29"/>
      <c r="I7941" s="29"/>
      <c r="J7941" s="29"/>
      <c r="K7941" s="29"/>
    </row>
    <row r="7942" spans="6:11" x14ac:dyDescent="0.3">
      <c r="F7942" s="29"/>
      <c r="G7942" s="29"/>
      <c r="H7942" s="29"/>
      <c r="I7942" s="29"/>
      <c r="J7942" s="29"/>
      <c r="K7942" s="29"/>
    </row>
    <row r="7943" spans="6:11" x14ac:dyDescent="0.3">
      <c r="F7943" s="29"/>
      <c r="G7943" s="29"/>
      <c r="H7943" s="29"/>
      <c r="I7943" s="29"/>
      <c r="J7943" s="29"/>
      <c r="K7943" s="29"/>
    </row>
    <row r="7944" spans="6:11" x14ac:dyDescent="0.3">
      <c r="F7944" s="29"/>
      <c r="G7944" s="29"/>
      <c r="H7944" s="29"/>
      <c r="I7944" s="29"/>
      <c r="J7944" s="29"/>
      <c r="K7944" s="29"/>
    </row>
    <row r="7945" spans="6:11" x14ac:dyDescent="0.3">
      <c r="F7945" s="29"/>
      <c r="G7945" s="29"/>
      <c r="H7945" s="29"/>
      <c r="I7945" s="29"/>
      <c r="J7945" s="29"/>
      <c r="K7945" s="29"/>
    </row>
    <row r="7946" spans="6:11" x14ac:dyDescent="0.3">
      <c r="F7946" s="29"/>
      <c r="G7946" s="29"/>
      <c r="H7946" s="29"/>
      <c r="I7946" s="29"/>
      <c r="J7946" s="29"/>
      <c r="K7946" s="29"/>
    </row>
    <row r="7947" spans="6:11" x14ac:dyDescent="0.3">
      <c r="F7947" s="29"/>
      <c r="G7947" s="29"/>
      <c r="H7947" s="29"/>
      <c r="I7947" s="29"/>
      <c r="J7947" s="29"/>
      <c r="K7947" s="29"/>
    </row>
    <row r="7948" spans="6:11" x14ac:dyDescent="0.3">
      <c r="F7948" s="29"/>
      <c r="G7948" s="29"/>
      <c r="H7948" s="29"/>
      <c r="I7948" s="29"/>
      <c r="J7948" s="29"/>
      <c r="K7948" s="29"/>
    </row>
    <row r="7949" spans="6:11" x14ac:dyDescent="0.3">
      <c r="F7949" s="29"/>
      <c r="G7949" s="29"/>
      <c r="H7949" s="29"/>
      <c r="I7949" s="29"/>
      <c r="J7949" s="29"/>
      <c r="K7949" s="29"/>
    </row>
    <row r="7950" spans="6:11" x14ac:dyDescent="0.3">
      <c r="F7950" s="29"/>
      <c r="G7950" s="29"/>
      <c r="H7950" s="29"/>
      <c r="I7950" s="29"/>
      <c r="J7950" s="29"/>
      <c r="K7950" s="29"/>
    </row>
    <row r="7951" spans="6:11" x14ac:dyDescent="0.3">
      <c r="F7951" s="29"/>
      <c r="G7951" s="29"/>
      <c r="H7951" s="29"/>
      <c r="I7951" s="29"/>
      <c r="J7951" s="29"/>
      <c r="K7951" s="29"/>
    </row>
    <row r="7952" spans="6:11" x14ac:dyDescent="0.3">
      <c r="F7952" s="29"/>
      <c r="G7952" s="29"/>
      <c r="H7952" s="29"/>
      <c r="I7952" s="29"/>
      <c r="J7952" s="29"/>
      <c r="K7952" s="29"/>
    </row>
    <row r="7953" spans="6:11" x14ac:dyDescent="0.3">
      <c r="F7953" s="29"/>
      <c r="G7953" s="29"/>
      <c r="H7953" s="29"/>
      <c r="I7953" s="29"/>
      <c r="J7953" s="29"/>
      <c r="K7953" s="29"/>
    </row>
    <row r="7954" spans="6:11" x14ac:dyDescent="0.3">
      <c r="F7954" s="29"/>
      <c r="G7954" s="29"/>
      <c r="H7954" s="29"/>
      <c r="I7954" s="29"/>
      <c r="J7954" s="29"/>
      <c r="K7954" s="29"/>
    </row>
    <row r="7955" spans="6:11" x14ac:dyDescent="0.3">
      <c r="F7955" s="29"/>
      <c r="G7955" s="29"/>
      <c r="H7955" s="29"/>
      <c r="I7955" s="29"/>
      <c r="J7955" s="29"/>
      <c r="K7955" s="29"/>
    </row>
    <row r="7956" spans="6:11" x14ac:dyDescent="0.3">
      <c r="F7956" s="29"/>
      <c r="G7956" s="29"/>
      <c r="H7956" s="29"/>
      <c r="I7956" s="29"/>
      <c r="J7956" s="29"/>
      <c r="K7956" s="29"/>
    </row>
    <row r="7957" spans="6:11" x14ac:dyDescent="0.3">
      <c r="F7957" s="29"/>
      <c r="G7957" s="29"/>
      <c r="H7957" s="29"/>
      <c r="I7957" s="29"/>
      <c r="J7957" s="29"/>
      <c r="K7957" s="29"/>
    </row>
    <row r="7958" spans="6:11" x14ac:dyDescent="0.3">
      <c r="F7958" s="29"/>
      <c r="G7958" s="29"/>
      <c r="H7958" s="29"/>
      <c r="I7958" s="29"/>
      <c r="J7958" s="29"/>
      <c r="K7958" s="29"/>
    </row>
    <row r="7959" spans="6:11" x14ac:dyDescent="0.3">
      <c r="F7959" s="29"/>
      <c r="G7959" s="29"/>
      <c r="H7959" s="29"/>
      <c r="I7959" s="29"/>
      <c r="J7959" s="29"/>
      <c r="K7959" s="29"/>
    </row>
    <row r="7960" spans="6:11" x14ac:dyDescent="0.3">
      <c r="F7960" s="29"/>
      <c r="G7960" s="29"/>
      <c r="H7960" s="29"/>
      <c r="I7960" s="29"/>
      <c r="J7960" s="29"/>
      <c r="K7960" s="29"/>
    </row>
    <row r="7961" spans="6:11" x14ac:dyDescent="0.3">
      <c r="F7961" s="29"/>
      <c r="G7961" s="29"/>
      <c r="H7961" s="29"/>
      <c r="I7961" s="29"/>
      <c r="J7961" s="29"/>
      <c r="K7961" s="29"/>
    </row>
    <row r="7962" spans="6:11" x14ac:dyDescent="0.3">
      <c r="F7962" s="29"/>
      <c r="G7962" s="29"/>
      <c r="H7962" s="29"/>
      <c r="I7962" s="29"/>
      <c r="J7962" s="29"/>
      <c r="K7962" s="29"/>
    </row>
    <row r="7963" spans="6:11" x14ac:dyDescent="0.3">
      <c r="F7963" s="29"/>
      <c r="G7963" s="29"/>
      <c r="H7963" s="29"/>
      <c r="I7963" s="29"/>
      <c r="J7963" s="29"/>
      <c r="K7963" s="29"/>
    </row>
    <row r="7964" spans="6:11" x14ac:dyDescent="0.3">
      <c r="F7964" s="29"/>
      <c r="G7964" s="29"/>
      <c r="H7964" s="29"/>
      <c r="I7964" s="29"/>
      <c r="J7964" s="29"/>
      <c r="K7964" s="29"/>
    </row>
    <row r="7965" spans="6:11" x14ac:dyDescent="0.3">
      <c r="F7965" s="29"/>
      <c r="G7965" s="29"/>
      <c r="H7965" s="29"/>
      <c r="I7965" s="29"/>
      <c r="J7965" s="29"/>
      <c r="K7965" s="29"/>
    </row>
    <row r="7966" spans="6:11" x14ac:dyDescent="0.3">
      <c r="F7966" s="29"/>
      <c r="G7966" s="29"/>
      <c r="H7966" s="29"/>
      <c r="I7966" s="29"/>
      <c r="J7966" s="29"/>
      <c r="K7966" s="29"/>
    </row>
    <row r="7967" spans="6:11" x14ac:dyDescent="0.3">
      <c r="F7967" s="29"/>
      <c r="G7967" s="29"/>
      <c r="H7967" s="29"/>
      <c r="I7967" s="29"/>
      <c r="J7967" s="29"/>
      <c r="K7967" s="29"/>
    </row>
    <row r="7968" spans="6:11" x14ac:dyDescent="0.3">
      <c r="F7968" s="29"/>
      <c r="G7968" s="29"/>
      <c r="H7968" s="29"/>
      <c r="I7968" s="29"/>
      <c r="J7968" s="29"/>
      <c r="K7968" s="29"/>
    </row>
    <row r="7969" spans="6:11" x14ac:dyDescent="0.3">
      <c r="F7969" s="29"/>
      <c r="G7969" s="29"/>
      <c r="H7969" s="29"/>
      <c r="I7969" s="29"/>
      <c r="J7969" s="29"/>
      <c r="K7969" s="29"/>
    </row>
    <row r="7970" spans="6:11" x14ac:dyDescent="0.3">
      <c r="F7970" s="29"/>
      <c r="G7970" s="29"/>
      <c r="H7970" s="29"/>
      <c r="I7970" s="29"/>
      <c r="J7970" s="29"/>
      <c r="K7970" s="29"/>
    </row>
    <row r="7971" spans="6:11" x14ac:dyDescent="0.3">
      <c r="F7971" s="29"/>
      <c r="G7971" s="29"/>
      <c r="H7971" s="29"/>
      <c r="I7971" s="29"/>
      <c r="J7971" s="29"/>
      <c r="K7971" s="29"/>
    </row>
    <row r="7972" spans="6:11" x14ac:dyDescent="0.3">
      <c r="F7972" s="29"/>
      <c r="G7972" s="29"/>
      <c r="H7972" s="29"/>
      <c r="I7972" s="29"/>
      <c r="J7972" s="29"/>
      <c r="K7972" s="29"/>
    </row>
    <row r="7973" spans="6:11" x14ac:dyDescent="0.3">
      <c r="F7973" s="29"/>
      <c r="G7973" s="29"/>
      <c r="H7973" s="29"/>
      <c r="I7973" s="29"/>
      <c r="J7973" s="29"/>
      <c r="K7973" s="29"/>
    </row>
    <row r="7974" spans="6:11" x14ac:dyDescent="0.3">
      <c r="F7974" s="29"/>
      <c r="G7974" s="29"/>
      <c r="H7974" s="29"/>
      <c r="I7974" s="29"/>
      <c r="J7974" s="29"/>
      <c r="K7974" s="29"/>
    </row>
    <row r="7975" spans="6:11" x14ac:dyDescent="0.3">
      <c r="F7975" s="29"/>
      <c r="G7975" s="29"/>
      <c r="H7975" s="29"/>
      <c r="I7975" s="29"/>
      <c r="J7975" s="29"/>
      <c r="K7975" s="29"/>
    </row>
    <row r="7976" spans="6:11" x14ac:dyDescent="0.3">
      <c r="F7976" s="29"/>
      <c r="G7976" s="29"/>
      <c r="H7976" s="29"/>
      <c r="I7976" s="29"/>
      <c r="J7976" s="29"/>
      <c r="K7976" s="29"/>
    </row>
    <row r="7977" spans="6:11" x14ac:dyDescent="0.3">
      <c r="F7977" s="29"/>
      <c r="G7977" s="29"/>
      <c r="H7977" s="29"/>
      <c r="I7977" s="29"/>
      <c r="J7977" s="29"/>
      <c r="K7977" s="29"/>
    </row>
    <row r="7978" spans="6:11" x14ac:dyDescent="0.3">
      <c r="F7978" s="29"/>
      <c r="G7978" s="29"/>
      <c r="H7978" s="29"/>
      <c r="I7978" s="29"/>
      <c r="J7978" s="29"/>
      <c r="K7978" s="29"/>
    </row>
    <row r="7979" spans="6:11" x14ac:dyDescent="0.3">
      <c r="F7979" s="29"/>
      <c r="G7979" s="29"/>
      <c r="H7979" s="29"/>
      <c r="I7979" s="29"/>
      <c r="J7979" s="29"/>
      <c r="K7979" s="29"/>
    </row>
    <row r="7980" spans="6:11" x14ac:dyDescent="0.3">
      <c r="F7980" s="29"/>
      <c r="G7980" s="29"/>
      <c r="H7980" s="29"/>
      <c r="I7980" s="29"/>
      <c r="J7980" s="29"/>
      <c r="K7980" s="29"/>
    </row>
    <row r="7981" spans="6:11" x14ac:dyDescent="0.3">
      <c r="F7981" s="29"/>
      <c r="G7981" s="29"/>
      <c r="H7981" s="29"/>
      <c r="I7981" s="29"/>
      <c r="J7981" s="29"/>
      <c r="K7981" s="29"/>
    </row>
    <row r="7982" spans="6:11" x14ac:dyDescent="0.3">
      <c r="F7982" s="29"/>
      <c r="G7982" s="29"/>
      <c r="H7982" s="29"/>
      <c r="I7982" s="29"/>
      <c r="J7982" s="29"/>
      <c r="K7982" s="29"/>
    </row>
    <row r="7983" spans="6:11" x14ac:dyDescent="0.3">
      <c r="F7983" s="29"/>
      <c r="G7983" s="29"/>
      <c r="H7983" s="29"/>
      <c r="I7983" s="29"/>
      <c r="J7983" s="29"/>
      <c r="K7983" s="29"/>
    </row>
    <row r="7984" spans="6:11" x14ac:dyDescent="0.3">
      <c r="F7984" s="29"/>
      <c r="G7984" s="29"/>
      <c r="H7984" s="29"/>
      <c r="I7984" s="29"/>
      <c r="J7984" s="29"/>
      <c r="K7984" s="29"/>
    </row>
    <row r="7985" spans="6:11" x14ac:dyDescent="0.3">
      <c r="F7985" s="29"/>
      <c r="G7985" s="29"/>
      <c r="H7985" s="29"/>
      <c r="I7985" s="29"/>
      <c r="J7985" s="29"/>
      <c r="K7985" s="29"/>
    </row>
    <row r="7986" spans="6:11" x14ac:dyDescent="0.3">
      <c r="F7986" s="29"/>
      <c r="G7986" s="29"/>
      <c r="H7986" s="29"/>
      <c r="I7986" s="29"/>
      <c r="J7986" s="29"/>
      <c r="K7986" s="29"/>
    </row>
    <row r="7987" spans="6:11" x14ac:dyDescent="0.3">
      <c r="F7987" s="29"/>
      <c r="G7987" s="29"/>
      <c r="H7987" s="29"/>
      <c r="I7987" s="29"/>
      <c r="J7987" s="29"/>
      <c r="K7987" s="29"/>
    </row>
    <row r="7988" spans="6:11" x14ac:dyDescent="0.3">
      <c r="F7988" s="29"/>
      <c r="G7988" s="29"/>
      <c r="H7988" s="29"/>
      <c r="I7988" s="29"/>
      <c r="J7988" s="29"/>
      <c r="K7988" s="29"/>
    </row>
    <row r="7989" spans="6:11" x14ac:dyDescent="0.3">
      <c r="F7989" s="29"/>
      <c r="G7989" s="29"/>
      <c r="H7989" s="29"/>
      <c r="I7989" s="29"/>
      <c r="J7989" s="29"/>
      <c r="K7989" s="29"/>
    </row>
    <row r="7990" spans="6:11" x14ac:dyDescent="0.3">
      <c r="F7990" s="29"/>
      <c r="G7990" s="29"/>
      <c r="H7990" s="29"/>
      <c r="I7990" s="29"/>
      <c r="J7990" s="29"/>
      <c r="K7990" s="29"/>
    </row>
    <row r="7991" spans="6:11" x14ac:dyDescent="0.3">
      <c r="F7991" s="29"/>
      <c r="G7991" s="29"/>
      <c r="H7991" s="29"/>
      <c r="I7991" s="29"/>
      <c r="J7991" s="29"/>
      <c r="K7991" s="29"/>
    </row>
    <row r="7992" spans="6:11" x14ac:dyDescent="0.3">
      <c r="F7992" s="29"/>
      <c r="G7992" s="29"/>
      <c r="H7992" s="29"/>
      <c r="I7992" s="29"/>
      <c r="J7992" s="29"/>
      <c r="K7992" s="29"/>
    </row>
    <row r="7993" spans="6:11" x14ac:dyDescent="0.3">
      <c r="F7993" s="29"/>
      <c r="G7993" s="29"/>
      <c r="H7993" s="29"/>
      <c r="I7993" s="29"/>
      <c r="J7993" s="29"/>
      <c r="K7993" s="29"/>
    </row>
    <row r="7994" spans="6:11" x14ac:dyDescent="0.3">
      <c r="F7994" s="29"/>
      <c r="G7994" s="29"/>
      <c r="H7994" s="29"/>
      <c r="I7994" s="29"/>
      <c r="J7994" s="29"/>
      <c r="K7994" s="29"/>
    </row>
    <row r="7995" spans="6:11" x14ac:dyDescent="0.3">
      <c r="F7995" s="29"/>
      <c r="G7995" s="29"/>
      <c r="H7995" s="29"/>
      <c r="I7995" s="29"/>
      <c r="J7995" s="29"/>
      <c r="K7995" s="29"/>
    </row>
    <row r="7996" spans="6:11" x14ac:dyDescent="0.3">
      <c r="F7996" s="29"/>
      <c r="G7996" s="29"/>
      <c r="H7996" s="29"/>
      <c r="I7996" s="29"/>
      <c r="J7996" s="29"/>
      <c r="K7996" s="29"/>
    </row>
    <row r="7997" spans="6:11" x14ac:dyDescent="0.3">
      <c r="F7997" s="29"/>
      <c r="G7997" s="29"/>
      <c r="H7997" s="29"/>
      <c r="I7997" s="29"/>
      <c r="J7997" s="29"/>
      <c r="K7997" s="29"/>
    </row>
    <row r="7998" spans="6:11" x14ac:dyDescent="0.3">
      <c r="F7998" s="29"/>
      <c r="G7998" s="29"/>
      <c r="H7998" s="29"/>
      <c r="I7998" s="29"/>
      <c r="J7998" s="29"/>
      <c r="K7998" s="29"/>
    </row>
    <row r="7999" spans="6:11" x14ac:dyDescent="0.3">
      <c r="F7999" s="29"/>
      <c r="G7999" s="29"/>
      <c r="H7999" s="29"/>
      <c r="I7999" s="29"/>
      <c r="J7999" s="29"/>
      <c r="K7999" s="29"/>
    </row>
    <row r="8000" spans="6:11" x14ac:dyDescent="0.3">
      <c r="F8000" s="29"/>
      <c r="G8000" s="29"/>
      <c r="H8000" s="29"/>
      <c r="I8000" s="29"/>
      <c r="J8000" s="29"/>
      <c r="K8000" s="29"/>
    </row>
    <row r="8001" spans="6:11" x14ac:dyDescent="0.3">
      <c r="F8001" s="29"/>
      <c r="G8001" s="29"/>
      <c r="H8001" s="29"/>
      <c r="I8001" s="29"/>
      <c r="J8001" s="29"/>
      <c r="K8001" s="29"/>
    </row>
    <row r="8002" spans="6:11" x14ac:dyDescent="0.3">
      <c r="F8002" s="29"/>
      <c r="G8002" s="29"/>
      <c r="H8002" s="29"/>
      <c r="I8002" s="29"/>
      <c r="J8002" s="29"/>
      <c r="K8002" s="29"/>
    </row>
    <row r="8003" spans="6:11" x14ac:dyDescent="0.3">
      <c r="F8003" s="29"/>
      <c r="G8003" s="29"/>
      <c r="H8003" s="29"/>
      <c r="I8003" s="29"/>
      <c r="J8003" s="29"/>
      <c r="K8003" s="29"/>
    </row>
    <row r="8004" spans="6:11" x14ac:dyDescent="0.3">
      <c r="F8004" s="29"/>
      <c r="G8004" s="29"/>
      <c r="H8004" s="29"/>
      <c r="I8004" s="29"/>
      <c r="J8004" s="29"/>
      <c r="K8004" s="29"/>
    </row>
    <row r="8005" spans="6:11" x14ac:dyDescent="0.3">
      <c r="F8005" s="29"/>
      <c r="G8005" s="29"/>
      <c r="H8005" s="29"/>
      <c r="I8005" s="29"/>
      <c r="J8005" s="29"/>
      <c r="K8005" s="29"/>
    </row>
    <row r="8006" spans="6:11" x14ac:dyDescent="0.3">
      <c r="F8006" s="29"/>
      <c r="G8006" s="29"/>
      <c r="H8006" s="29"/>
      <c r="I8006" s="29"/>
      <c r="J8006" s="29"/>
      <c r="K8006" s="29"/>
    </row>
    <row r="8007" spans="6:11" x14ac:dyDescent="0.3">
      <c r="F8007" s="29"/>
      <c r="G8007" s="29"/>
      <c r="H8007" s="29"/>
      <c r="I8007" s="29"/>
      <c r="J8007" s="29"/>
      <c r="K8007" s="29"/>
    </row>
    <row r="8008" spans="6:11" x14ac:dyDescent="0.3">
      <c r="F8008" s="29"/>
      <c r="G8008" s="29"/>
      <c r="H8008" s="29"/>
      <c r="I8008" s="29"/>
      <c r="J8008" s="29"/>
      <c r="K8008" s="29"/>
    </row>
    <row r="8009" spans="6:11" x14ac:dyDescent="0.3">
      <c r="F8009" s="29"/>
      <c r="G8009" s="29"/>
      <c r="H8009" s="29"/>
      <c r="I8009" s="29"/>
      <c r="J8009" s="29"/>
      <c r="K8009" s="29"/>
    </row>
    <row r="8010" spans="6:11" x14ac:dyDescent="0.3">
      <c r="F8010" s="29"/>
      <c r="G8010" s="29"/>
      <c r="H8010" s="29"/>
      <c r="I8010" s="29"/>
      <c r="J8010" s="29"/>
      <c r="K8010" s="29"/>
    </row>
    <row r="8011" spans="6:11" x14ac:dyDescent="0.3">
      <c r="F8011" s="29"/>
      <c r="G8011" s="29"/>
      <c r="H8011" s="29"/>
      <c r="I8011" s="29"/>
      <c r="J8011" s="29"/>
      <c r="K8011" s="29"/>
    </row>
    <row r="8012" spans="6:11" x14ac:dyDescent="0.3">
      <c r="F8012" s="29"/>
      <c r="G8012" s="29"/>
      <c r="H8012" s="29"/>
      <c r="I8012" s="29"/>
      <c r="J8012" s="29"/>
      <c r="K8012" s="29"/>
    </row>
    <row r="8013" spans="6:11" x14ac:dyDescent="0.3">
      <c r="F8013" s="29"/>
      <c r="G8013" s="29"/>
      <c r="H8013" s="29"/>
      <c r="I8013" s="29"/>
      <c r="J8013" s="29"/>
      <c r="K8013" s="29"/>
    </row>
    <row r="8014" spans="6:11" x14ac:dyDescent="0.3">
      <c r="F8014" s="29"/>
      <c r="G8014" s="29"/>
      <c r="H8014" s="29"/>
      <c r="I8014" s="29"/>
      <c r="J8014" s="29"/>
      <c r="K8014" s="29"/>
    </row>
    <row r="8015" spans="6:11" x14ac:dyDescent="0.3">
      <c r="F8015" s="29"/>
      <c r="G8015" s="29"/>
      <c r="H8015" s="29"/>
      <c r="I8015" s="29"/>
      <c r="J8015" s="29"/>
      <c r="K8015" s="29"/>
    </row>
    <row r="8016" spans="6:11" x14ac:dyDescent="0.3">
      <c r="F8016" s="29"/>
      <c r="G8016" s="29"/>
      <c r="H8016" s="29"/>
      <c r="I8016" s="29"/>
      <c r="J8016" s="29"/>
      <c r="K8016" s="29"/>
    </row>
    <row r="8017" spans="6:11" x14ac:dyDescent="0.3">
      <c r="F8017" s="29"/>
      <c r="G8017" s="29"/>
      <c r="H8017" s="29"/>
      <c r="I8017" s="29"/>
      <c r="J8017" s="29"/>
      <c r="K8017" s="29"/>
    </row>
    <row r="8018" spans="6:11" x14ac:dyDescent="0.3">
      <c r="F8018" s="29"/>
      <c r="G8018" s="29"/>
      <c r="H8018" s="29"/>
      <c r="I8018" s="29"/>
      <c r="J8018" s="29"/>
      <c r="K8018" s="29"/>
    </row>
    <row r="8019" spans="6:11" x14ac:dyDescent="0.3">
      <c r="F8019" s="29"/>
      <c r="G8019" s="29"/>
      <c r="H8019" s="29"/>
      <c r="I8019" s="29"/>
      <c r="J8019" s="29"/>
      <c r="K8019" s="29"/>
    </row>
    <row r="8020" spans="6:11" x14ac:dyDescent="0.3">
      <c r="F8020" s="29"/>
      <c r="G8020" s="29"/>
      <c r="H8020" s="29"/>
      <c r="I8020" s="29"/>
      <c r="J8020" s="29"/>
      <c r="K8020" s="29"/>
    </row>
    <row r="8021" spans="6:11" x14ac:dyDescent="0.3">
      <c r="F8021" s="29"/>
      <c r="G8021" s="29"/>
      <c r="H8021" s="29"/>
      <c r="I8021" s="29"/>
      <c r="J8021" s="29"/>
      <c r="K8021" s="29"/>
    </row>
    <row r="8022" spans="6:11" x14ac:dyDescent="0.3">
      <c r="F8022" s="29"/>
      <c r="G8022" s="29"/>
      <c r="H8022" s="29"/>
      <c r="I8022" s="29"/>
      <c r="J8022" s="29"/>
      <c r="K8022" s="29"/>
    </row>
    <row r="8023" spans="6:11" x14ac:dyDescent="0.3">
      <c r="F8023" s="29"/>
      <c r="G8023" s="29"/>
      <c r="H8023" s="29"/>
      <c r="I8023" s="29"/>
      <c r="J8023" s="29"/>
      <c r="K8023" s="29"/>
    </row>
    <row r="8024" spans="6:11" x14ac:dyDescent="0.3">
      <c r="F8024" s="29"/>
      <c r="G8024" s="29"/>
      <c r="H8024" s="29"/>
      <c r="I8024" s="29"/>
      <c r="J8024" s="29"/>
      <c r="K8024" s="29"/>
    </row>
    <row r="8025" spans="6:11" x14ac:dyDescent="0.3">
      <c r="F8025" s="29"/>
      <c r="G8025" s="29"/>
      <c r="H8025" s="29"/>
      <c r="I8025" s="29"/>
      <c r="J8025" s="29"/>
      <c r="K8025" s="29"/>
    </row>
    <row r="8026" spans="6:11" x14ac:dyDescent="0.3">
      <c r="F8026" s="29"/>
      <c r="G8026" s="29"/>
      <c r="H8026" s="29"/>
      <c r="I8026" s="29"/>
      <c r="J8026" s="29"/>
      <c r="K8026" s="29"/>
    </row>
    <row r="8027" spans="6:11" x14ac:dyDescent="0.3">
      <c r="F8027" s="29"/>
      <c r="G8027" s="29"/>
      <c r="H8027" s="29"/>
      <c r="I8027" s="29"/>
      <c r="J8027" s="29"/>
      <c r="K8027" s="29"/>
    </row>
    <row r="8028" spans="6:11" x14ac:dyDescent="0.3">
      <c r="F8028" s="29"/>
      <c r="G8028" s="29"/>
      <c r="H8028" s="29"/>
      <c r="I8028" s="29"/>
      <c r="J8028" s="29"/>
      <c r="K8028" s="29"/>
    </row>
    <row r="8029" spans="6:11" x14ac:dyDescent="0.3">
      <c r="F8029" s="29"/>
      <c r="G8029" s="29"/>
      <c r="H8029" s="29"/>
      <c r="I8029" s="29"/>
      <c r="J8029" s="29"/>
      <c r="K8029" s="29"/>
    </row>
    <row r="8030" spans="6:11" x14ac:dyDescent="0.3">
      <c r="F8030" s="29"/>
      <c r="G8030" s="29"/>
      <c r="H8030" s="29"/>
      <c r="I8030" s="29"/>
      <c r="J8030" s="29"/>
      <c r="K8030" s="29"/>
    </row>
    <row r="8031" spans="6:11" x14ac:dyDescent="0.3">
      <c r="F8031" s="29"/>
      <c r="G8031" s="29"/>
      <c r="H8031" s="29"/>
      <c r="I8031" s="29"/>
      <c r="J8031" s="29"/>
      <c r="K8031" s="29"/>
    </row>
    <row r="8032" spans="6:11" x14ac:dyDescent="0.3">
      <c r="F8032" s="29"/>
      <c r="G8032" s="29"/>
      <c r="H8032" s="29"/>
      <c r="I8032" s="29"/>
      <c r="J8032" s="29"/>
      <c r="K8032" s="29"/>
    </row>
    <row r="8033" spans="6:11" x14ac:dyDescent="0.3">
      <c r="F8033" s="29"/>
      <c r="G8033" s="29"/>
      <c r="H8033" s="29"/>
      <c r="I8033" s="29"/>
      <c r="J8033" s="29"/>
      <c r="K8033" s="29"/>
    </row>
    <row r="8034" spans="6:11" x14ac:dyDescent="0.3">
      <c r="F8034" s="29"/>
      <c r="G8034" s="29"/>
      <c r="H8034" s="29"/>
      <c r="I8034" s="29"/>
      <c r="J8034" s="29"/>
      <c r="K8034" s="29"/>
    </row>
    <row r="8035" spans="6:11" x14ac:dyDescent="0.3">
      <c r="F8035" s="29"/>
      <c r="G8035" s="29"/>
      <c r="H8035" s="29"/>
      <c r="I8035" s="29"/>
      <c r="J8035" s="29"/>
      <c r="K8035" s="29"/>
    </row>
    <row r="8036" spans="6:11" x14ac:dyDescent="0.3">
      <c r="F8036" s="29"/>
      <c r="G8036" s="29"/>
      <c r="H8036" s="29"/>
      <c r="I8036" s="29"/>
      <c r="J8036" s="29"/>
      <c r="K8036" s="29"/>
    </row>
    <row r="8037" spans="6:11" x14ac:dyDescent="0.3">
      <c r="F8037" s="29"/>
      <c r="G8037" s="29"/>
      <c r="H8037" s="29"/>
      <c r="I8037" s="29"/>
      <c r="J8037" s="29"/>
      <c r="K8037" s="29"/>
    </row>
    <row r="8038" spans="6:11" x14ac:dyDescent="0.3">
      <c r="F8038" s="29"/>
      <c r="G8038" s="29"/>
      <c r="H8038" s="29"/>
      <c r="I8038" s="29"/>
      <c r="J8038" s="29"/>
      <c r="K8038" s="29"/>
    </row>
    <row r="8039" spans="6:11" x14ac:dyDescent="0.3">
      <c r="F8039" s="29"/>
      <c r="G8039" s="29"/>
      <c r="H8039" s="29"/>
      <c r="I8039" s="29"/>
      <c r="J8039" s="29"/>
      <c r="K8039" s="29"/>
    </row>
    <row r="8040" spans="6:11" x14ac:dyDescent="0.3">
      <c r="F8040" s="29"/>
      <c r="G8040" s="29"/>
      <c r="H8040" s="29"/>
      <c r="I8040" s="29"/>
      <c r="J8040" s="29"/>
      <c r="K8040" s="29"/>
    </row>
    <row r="8041" spans="6:11" x14ac:dyDescent="0.3">
      <c r="F8041" s="29"/>
      <c r="G8041" s="29"/>
      <c r="H8041" s="29"/>
      <c r="I8041" s="29"/>
      <c r="J8041" s="29"/>
      <c r="K8041" s="29"/>
    </row>
    <row r="8042" spans="6:11" x14ac:dyDescent="0.3">
      <c r="F8042" s="29"/>
      <c r="G8042" s="29"/>
      <c r="H8042" s="29"/>
      <c r="I8042" s="29"/>
      <c r="J8042" s="29"/>
      <c r="K8042" s="29"/>
    </row>
    <row r="8043" spans="6:11" x14ac:dyDescent="0.3">
      <c r="F8043" s="29"/>
      <c r="G8043" s="29"/>
      <c r="H8043" s="29"/>
      <c r="I8043" s="29"/>
      <c r="J8043" s="29"/>
      <c r="K8043" s="29"/>
    </row>
    <row r="8044" spans="6:11" x14ac:dyDescent="0.3">
      <c r="F8044" s="29"/>
      <c r="G8044" s="29"/>
      <c r="H8044" s="29"/>
      <c r="I8044" s="29"/>
      <c r="J8044" s="29"/>
      <c r="K8044" s="29"/>
    </row>
    <row r="8045" spans="6:11" x14ac:dyDescent="0.3">
      <c r="F8045" s="29"/>
      <c r="G8045" s="29"/>
      <c r="H8045" s="29"/>
      <c r="I8045" s="29"/>
      <c r="J8045" s="29"/>
      <c r="K8045" s="29"/>
    </row>
    <row r="8046" spans="6:11" x14ac:dyDescent="0.3">
      <c r="F8046" s="29"/>
      <c r="G8046" s="29"/>
      <c r="H8046" s="29"/>
      <c r="I8046" s="29"/>
      <c r="J8046" s="29"/>
      <c r="K8046" s="29"/>
    </row>
    <row r="8047" spans="6:11" x14ac:dyDescent="0.3">
      <c r="F8047" s="29"/>
      <c r="G8047" s="29"/>
      <c r="H8047" s="29"/>
      <c r="I8047" s="29"/>
      <c r="J8047" s="29"/>
      <c r="K8047" s="29"/>
    </row>
    <row r="8048" spans="6:11" x14ac:dyDescent="0.3">
      <c r="F8048" s="29"/>
      <c r="G8048" s="29"/>
      <c r="H8048" s="29"/>
      <c r="I8048" s="29"/>
      <c r="J8048" s="29"/>
      <c r="K8048" s="29"/>
    </row>
    <row r="8049" spans="6:11" x14ac:dyDescent="0.3">
      <c r="F8049" s="29"/>
      <c r="G8049" s="29"/>
      <c r="H8049" s="29"/>
      <c r="I8049" s="29"/>
      <c r="J8049" s="29"/>
      <c r="K8049" s="29"/>
    </row>
    <row r="8050" spans="6:11" x14ac:dyDescent="0.3">
      <c r="F8050" s="29"/>
      <c r="G8050" s="29"/>
      <c r="H8050" s="29"/>
      <c r="I8050" s="29"/>
      <c r="J8050" s="29"/>
      <c r="K8050" s="29"/>
    </row>
    <row r="8051" spans="6:11" x14ac:dyDescent="0.3">
      <c r="F8051" s="29"/>
      <c r="G8051" s="29"/>
      <c r="H8051" s="29"/>
      <c r="I8051" s="29"/>
      <c r="J8051" s="29"/>
      <c r="K8051" s="29"/>
    </row>
    <row r="8052" spans="6:11" x14ac:dyDescent="0.3">
      <c r="F8052" s="29"/>
      <c r="G8052" s="29"/>
      <c r="H8052" s="29"/>
      <c r="I8052" s="29"/>
      <c r="J8052" s="29"/>
      <c r="K8052" s="29"/>
    </row>
    <row r="8053" spans="6:11" x14ac:dyDescent="0.3">
      <c r="F8053" s="29"/>
      <c r="G8053" s="29"/>
      <c r="H8053" s="29"/>
      <c r="I8053" s="29"/>
      <c r="J8053" s="29"/>
      <c r="K8053" s="29"/>
    </row>
    <row r="8054" spans="6:11" x14ac:dyDescent="0.3">
      <c r="F8054" s="29"/>
      <c r="G8054" s="29"/>
      <c r="H8054" s="29"/>
      <c r="I8054" s="29"/>
      <c r="J8054" s="29"/>
      <c r="K8054" s="29"/>
    </row>
    <row r="8055" spans="6:11" x14ac:dyDescent="0.3">
      <c r="F8055" s="29"/>
      <c r="G8055" s="29"/>
      <c r="H8055" s="29"/>
      <c r="I8055" s="29"/>
      <c r="J8055" s="29"/>
      <c r="K8055" s="29"/>
    </row>
    <row r="8056" spans="6:11" x14ac:dyDescent="0.3">
      <c r="F8056" s="29"/>
      <c r="G8056" s="29"/>
      <c r="H8056" s="29"/>
      <c r="I8056" s="29"/>
      <c r="J8056" s="29"/>
      <c r="K8056" s="29"/>
    </row>
    <row r="8057" spans="6:11" x14ac:dyDescent="0.3">
      <c r="F8057" s="29"/>
      <c r="G8057" s="29"/>
      <c r="H8057" s="29"/>
      <c r="I8057" s="29"/>
      <c r="J8057" s="29"/>
      <c r="K8057" s="29"/>
    </row>
    <row r="8058" spans="6:11" x14ac:dyDescent="0.3">
      <c r="F8058" s="29"/>
      <c r="G8058" s="29"/>
      <c r="H8058" s="29"/>
      <c r="I8058" s="29"/>
      <c r="J8058" s="29"/>
      <c r="K8058" s="29"/>
    </row>
    <row r="8059" spans="6:11" x14ac:dyDescent="0.3">
      <c r="F8059" s="29"/>
      <c r="G8059" s="29"/>
      <c r="H8059" s="29"/>
      <c r="I8059" s="29"/>
      <c r="J8059" s="29"/>
      <c r="K8059" s="29"/>
    </row>
    <row r="8060" spans="6:11" x14ac:dyDescent="0.3">
      <c r="F8060" s="29"/>
      <c r="G8060" s="29"/>
      <c r="H8060" s="29"/>
      <c r="I8060" s="29"/>
      <c r="J8060" s="29"/>
      <c r="K8060" s="29"/>
    </row>
    <row r="8061" spans="6:11" x14ac:dyDescent="0.3">
      <c r="F8061" s="29"/>
      <c r="G8061" s="29"/>
      <c r="H8061" s="29"/>
      <c r="I8061" s="29"/>
      <c r="J8061" s="29"/>
      <c r="K8061" s="29"/>
    </row>
    <row r="8062" spans="6:11" x14ac:dyDescent="0.3">
      <c r="F8062" s="29"/>
      <c r="G8062" s="29"/>
      <c r="H8062" s="29"/>
      <c r="I8062" s="29"/>
      <c r="J8062" s="29"/>
      <c r="K8062" s="29"/>
    </row>
    <row r="8063" spans="6:11" x14ac:dyDescent="0.3">
      <c r="F8063" s="29"/>
      <c r="G8063" s="29"/>
      <c r="H8063" s="29"/>
      <c r="I8063" s="29"/>
      <c r="J8063" s="29"/>
      <c r="K8063" s="29"/>
    </row>
    <row r="8064" spans="6:11" x14ac:dyDescent="0.3">
      <c r="F8064" s="29"/>
      <c r="G8064" s="29"/>
      <c r="H8064" s="29"/>
      <c r="I8064" s="29"/>
      <c r="J8064" s="29"/>
      <c r="K8064" s="29"/>
    </row>
    <row r="8065" spans="6:11" x14ac:dyDescent="0.3">
      <c r="F8065" s="29"/>
      <c r="G8065" s="29"/>
      <c r="H8065" s="29"/>
      <c r="I8065" s="29"/>
      <c r="J8065" s="29"/>
      <c r="K8065" s="29"/>
    </row>
    <row r="8066" spans="6:11" x14ac:dyDescent="0.3">
      <c r="F8066" s="29"/>
      <c r="G8066" s="29"/>
      <c r="H8066" s="29"/>
      <c r="I8066" s="29"/>
      <c r="J8066" s="29"/>
      <c r="K8066" s="29"/>
    </row>
    <row r="8067" spans="6:11" x14ac:dyDescent="0.3">
      <c r="F8067" s="29"/>
      <c r="G8067" s="29"/>
      <c r="H8067" s="29"/>
      <c r="I8067" s="29"/>
      <c r="J8067" s="29"/>
      <c r="K8067" s="29"/>
    </row>
    <row r="8068" spans="6:11" x14ac:dyDescent="0.3">
      <c r="F8068" s="29"/>
      <c r="G8068" s="29"/>
      <c r="H8068" s="29"/>
      <c r="I8068" s="29"/>
      <c r="J8068" s="29"/>
      <c r="K8068" s="29"/>
    </row>
    <row r="8069" spans="6:11" x14ac:dyDescent="0.3">
      <c r="F8069" s="29"/>
      <c r="G8069" s="29"/>
      <c r="H8069" s="29"/>
      <c r="I8069" s="29"/>
      <c r="J8069" s="29"/>
      <c r="K8069" s="29"/>
    </row>
    <row r="8070" spans="6:11" x14ac:dyDescent="0.3">
      <c r="F8070" s="29"/>
      <c r="G8070" s="29"/>
      <c r="H8070" s="29"/>
      <c r="I8070" s="29"/>
      <c r="J8070" s="29"/>
      <c r="K8070" s="29"/>
    </row>
    <row r="8071" spans="6:11" x14ac:dyDescent="0.3">
      <c r="F8071" s="29"/>
      <c r="G8071" s="29"/>
      <c r="H8071" s="29"/>
      <c r="I8071" s="29"/>
      <c r="J8071" s="29"/>
      <c r="K8071" s="29"/>
    </row>
    <row r="8072" spans="6:11" x14ac:dyDescent="0.3">
      <c r="F8072" s="29"/>
      <c r="G8072" s="29"/>
      <c r="H8072" s="29"/>
      <c r="I8072" s="29"/>
      <c r="J8072" s="29"/>
      <c r="K8072" s="29"/>
    </row>
    <row r="8073" spans="6:11" x14ac:dyDescent="0.3">
      <c r="F8073" s="29"/>
      <c r="G8073" s="29"/>
      <c r="H8073" s="29"/>
      <c r="I8073" s="29"/>
      <c r="J8073" s="29"/>
      <c r="K8073" s="29"/>
    </row>
    <row r="8074" spans="6:11" x14ac:dyDescent="0.3">
      <c r="F8074" s="29"/>
      <c r="G8074" s="29"/>
      <c r="H8074" s="29"/>
      <c r="I8074" s="29"/>
      <c r="J8074" s="29"/>
      <c r="K8074" s="29"/>
    </row>
    <row r="8075" spans="6:11" x14ac:dyDescent="0.3">
      <c r="F8075" s="29"/>
      <c r="G8075" s="29"/>
      <c r="H8075" s="29"/>
      <c r="I8075" s="29"/>
      <c r="J8075" s="29"/>
      <c r="K8075" s="29"/>
    </row>
    <row r="8076" spans="6:11" x14ac:dyDescent="0.3">
      <c r="F8076" s="29"/>
      <c r="G8076" s="29"/>
      <c r="H8076" s="29"/>
      <c r="I8076" s="29"/>
      <c r="J8076" s="29"/>
      <c r="K8076" s="29"/>
    </row>
    <row r="8077" spans="6:11" x14ac:dyDescent="0.3">
      <c r="F8077" s="29"/>
      <c r="G8077" s="29"/>
      <c r="H8077" s="29"/>
      <c r="I8077" s="29"/>
      <c r="J8077" s="29"/>
      <c r="K8077" s="29"/>
    </row>
    <row r="8078" spans="6:11" x14ac:dyDescent="0.3">
      <c r="F8078" s="29"/>
      <c r="G8078" s="29"/>
      <c r="H8078" s="29"/>
      <c r="I8078" s="29"/>
      <c r="J8078" s="29"/>
      <c r="K8078" s="29"/>
    </row>
    <row r="8079" spans="6:11" x14ac:dyDescent="0.3">
      <c r="F8079" s="29"/>
      <c r="G8079" s="29"/>
      <c r="H8079" s="29"/>
      <c r="I8079" s="29"/>
      <c r="J8079" s="29"/>
      <c r="K8079" s="29"/>
    </row>
    <row r="8080" spans="6:11" x14ac:dyDescent="0.3">
      <c r="F8080" s="29"/>
      <c r="G8080" s="29"/>
      <c r="H8080" s="29"/>
      <c r="I8080" s="29"/>
      <c r="J8080" s="29"/>
      <c r="K8080" s="29"/>
    </row>
    <row r="8081" spans="6:11" x14ac:dyDescent="0.3">
      <c r="F8081" s="29"/>
      <c r="G8081" s="29"/>
      <c r="H8081" s="29"/>
      <c r="I8081" s="29"/>
      <c r="J8081" s="29"/>
      <c r="K8081" s="29"/>
    </row>
    <row r="8082" spans="6:11" x14ac:dyDescent="0.3">
      <c r="F8082" s="29"/>
      <c r="G8082" s="29"/>
      <c r="H8082" s="29"/>
      <c r="I8082" s="29"/>
      <c r="J8082" s="29"/>
      <c r="K8082" s="29"/>
    </row>
    <row r="8083" spans="6:11" x14ac:dyDescent="0.3">
      <c r="F8083" s="29"/>
      <c r="G8083" s="29"/>
      <c r="H8083" s="29"/>
      <c r="I8083" s="29"/>
      <c r="J8083" s="29"/>
      <c r="K8083" s="29"/>
    </row>
    <row r="8084" spans="6:11" x14ac:dyDescent="0.3">
      <c r="F8084" s="29"/>
      <c r="G8084" s="29"/>
      <c r="H8084" s="29"/>
      <c r="I8084" s="29"/>
      <c r="J8084" s="29"/>
      <c r="K8084" s="29"/>
    </row>
    <row r="8085" spans="6:11" x14ac:dyDescent="0.3">
      <c r="F8085" s="29"/>
      <c r="G8085" s="29"/>
      <c r="H8085" s="29"/>
      <c r="I8085" s="29"/>
      <c r="J8085" s="29"/>
      <c r="K8085" s="29"/>
    </row>
    <row r="8086" spans="6:11" x14ac:dyDescent="0.3">
      <c r="F8086" s="29"/>
      <c r="G8086" s="29"/>
      <c r="H8086" s="29"/>
      <c r="I8086" s="29"/>
      <c r="J8086" s="29"/>
      <c r="K8086" s="29"/>
    </row>
    <row r="8087" spans="6:11" x14ac:dyDescent="0.3">
      <c r="F8087" s="29"/>
      <c r="G8087" s="29"/>
      <c r="H8087" s="29"/>
      <c r="I8087" s="29"/>
      <c r="J8087" s="29"/>
      <c r="K8087" s="29"/>
    </row>
    <row r="8088" spans="6:11" x14ac:dyDescent="0.3">
      <c r="F8088" s="29"/>
      <c r="G8088" s="29"/>
      <c r="H8088" s="29"/>
      <c r="I8088" s="29"/>
      <c r="J8088" s="29"/>
      <c r="K8088" s="29"/>
    </row>
    <row r="8089" spans="6:11" x14ac:dyDescent="0.3">
      <c r="F8089" s="29"/>
      <c r="G8089" s="29"/>
      <c r="H8089" s="29"/>
      <c r="I8089" s="29"/>
      <c r="J8089" s="29"/>
      <c r="K8089" s="29"/>
    </row>
    <row r="8090" spans="6:11" x14ac:dyDescent="0.3">
      <c r="F8090" s="29"/>
      <c r="G8090" s="29"/>
      <c r="H8090" s="29"/>
      <c r="I8090" s="29"/>
      <c r="J8090" s="29"/>
      <c r="K8090" s="29"/>
    </row>
    <row r="8091" spans="6:11" x14ac:dyDescent="0.3">
      <c r="F8091" s="29"/>
      <c r="G8091" s="29"/>
      <c r="H8091" s="29"/>
      <c r="I8091" s="29"/>
      <c r="J8091" s="29"/>
      <c r="K8091" s="29"/>
    </row>
    <row r="8092" spans="6:11" x14ac:dyDescent="0.3">
      <c r="F8092" s="29"/>
      <c r="G8092" s="29"/>
      <c r="H8092" s="29"/>
      <c r="I8092" s="29"/>
      <c r="J8092" s="29"/>
      <c r="K8092" s="29"/>
    </row>
    <row r="8093" spans="6:11" x14ac:dyDescent="0.3">
      <c r="F8093" s="29"/>
      <c r="G8093" s="29"/>
      <c r="H8093" s="29"/>
      <c r="I8093" s="29"/>
      <c r="J8093" s="29"/>
      <c r="K8093" s="29"/>
    </row>
    <row r="8094" spans="6:11" x14ac:dyDescent="0.3">
      <c r="F8094" s="29"/>
      <c r="G8094" s="29"/>
      <c r="H8094" s="29"/>
      <c r="I8094" s="29"/>
      <c r="J8094" s="29"/>
      <c r="K8094" s="29"/>
    </row>
    <row r="8095" spans="6:11" x14ac:dyDescent="0.3">
      <c r="F8095" s="29"/>
      <c r="G8095" s="29"/>
      <c r="H8095" s="29"/>
      <c r="I8095" s="29"/>
      <c r="J8095" s="29"/>
      <c r="K8095" s="29"/>
    </row>
    <row r="8096" spans="6:11" x14ac:dyDescent="0.3">
      <c r="F8096" s="29"/>
      <c r="G8096" s="29"/>
      <c r="H8096" s="29"/>
      <c r="I8096" s="29"/>
      <c r="J8096" s="29"/>
      <c r="K8096" s="29"/>
    </row>
    <row r="8097" spans="6:11" x14ac:dyDescent="0.3">
      <c r="F8097" s="29"/>
      <c r="G8097" s="29"/>
      <c r="H8097" s="29"/>
      <c r="I8097" s="29"/>
      <c r="J8097" s="29"/>
      <c r="K8097" s="29"/>
    </row>
    <row r="8098" spans="6:11" x14ac:dyDescent="0.3">
      <c r="F8098" s="29"/>
      <c r="G8098" s="29"/>
      <c r="H8098" s="29"/>
      <c r="I8098" s="29"/>
      <c r="J8098" s="29"/>
      <c r="K8098" s="29"/>
    </row>
    <row r="8099" spans="6:11" x14ac:dyDescent="0.3">
      <c r="F8099" s="29"/>
      <c r="G8099" s="29"/>
      <c r="H8099" s="29"/>
      <c r="I8099" s="29"/>
      <c r="J8099" s="29"/>
      <c r="K8099" s="29"/>
    </row>
    <row r="8100" spans="6:11" x14ac:dyDescent="0.3">
      <c r="F8100" s="29"/>
      <c r="G8100" s="29"/>
      <c r="H8100" s="29"/>
      <c r="I8100" s="29"/>
      <c r="J8100" s="29"/>
      <c r="K8100" s="29"/>
    </row>
    <row r="8101" spans="6:11" x14ac:dyDescent="0.3">
      <c r="F8101" s="29"/>
      <c r="G8101" s="29"/>
      <c r="H8101" s="29"/>
      <c r="I8101" s="29"/>
      <c r="J8101" s="29"/>
      <c r="K8101" s="29"/>
    </row>
    <row r="8102" spans="6:11" x14ac:dyDescent="0.3">
      <c r="F8102" s="29"/>
      <c r="G8102" s="29"/>
      <c r="H8102" s="29"/>
      <c r="I8102" s="29"/>
      <c r="J8102" s="29"/>
      <c r="K8102" s="29"/>
    </row>
    <row r="8103" spans="6:11" x14ac:dyDescent="0.3">
      <c r="F8103" s="29"/>
      <c r="G8103" s="29"/>
      <c r="H8103" s="29"/>
      <c r="I8103" s="29"/>
      <c r="J8103" s="29"/>
      <c r="K8103" s="29"/>
    </row>
    <row r="8104" spans="6:11" x14ac:dyDescent="0.3">
      <c r="F8104" s="29"/>
      <c r="G8104" s="29"/>
      <c r="H8104" s="29"/>
      <c r="I8104" s="29"/>
      <c r="J8104" s="29"/>
      <c r="K8104" s="29"/>
    </row>
    <row r="8105" spans="6:11" x14ac:dyDescent="0.3">
      <c r="F8105" s="29"/>
      <c r="G8105" s="29"/>
      <c r="H8105" s="29"/>
      <c r="I8105" s="29"/>
      <c r="J8105" s="29"/>
      <c r="K8105" s="29"/>
    </row>
    <row r="8106" spans="6:11" x14ac:dyDescent="0.3">
      <c r="F8106" s="29"/>
      <c r="G8106" s="29"/>
      <c r="H8106" s="29"/>
      <c r="I8106" s="29"/>
      <c r="J8106" s="29"/>
      <c r="K8106" s="29"/>
    </row>
    <row r="8107" spans="6:11" x14ac:dyDescent="0.3">
      <c r="F8107" s="29"/>
      <c r="G8107" s="29"/>
      <c r="H8107" s="29"/>
      <c r="I8107" s="29"/>
      <c r="J8107" s="29"/>
      <c r="K8107" s="29"/>
    </row>
    <row r="8108" spans="6:11" x14ac:dyDescent="0.3">
      <c r="F8108" s="29"/>
      <c r="G8108" s="29"/>
      <c r="H8108" s="29"/>
      <c r="I8108" s="29"/>
      <c r="J8108" s="29"/>
      <c r="K8108" s="29"/>
    </row>
    <row r="8109" spans="6:11" x14ac:dyDescent="0.3">
      <c r="F8109" s="29"/>
      <c r="G8109" s="29"/>
      <c r="H8109" s="29"/>
      <c r="I8109" s="29"/>
      <c r="J8109" s="29"/>
      <c r="K8109" s="29"/>
    </row>
    <row r="8110" spans="6:11" x14ac:dyDescent="0.3">
      <c r="F8110" s="29"/>
      <c r="G8110" s="29"/>
      <c r="H8110" s="29"/>
      <c r="I8110" s="29"/>
      <c r="J8110" s="29"/>
      <c r="K8110" s="29"/>
    </row>
    <row r="8111" spans="6:11" x14ac:dyDescent="0.3">
      <c r="F8111" s="29"/>
      <c r="G8111" s="29"/>
      <c r="H8111" s="29"/>
      <c r="I8111" s="29"/>
      <c r="J8111" s="29"/>
      <c r="K8111" s="29"/>
    </row>
    <row r="8112" spans="6:11" x14ac:dyDescent="0.3">
      <c r="F8112" s="29"/>
      <c r="G8112" s="29"/>
      <c r="H8112" s="29"/>
      <c r="I8112" s="29"/>
      <c r="J8112" s="29"/>
      <c r="K8112" s="29"/>
    </row>
    <row r="8113" spans="6:11" x14ac:dyDescent="0.3">
      <c r="F8113" s="29"/>
      <c r="G8113" s="29"/>
      <c r="H8113" s="29"/>
      <c r="I8113" s="29"/>
      <c r="J8113" s="29"/>
      <c r="K8113" s="29"/>
    </row>
    <row r="8114" spans="6:11" x14ac:dyDescent="0.3">
      <c r="F8114" s="29"/>
      <c r="G8114" s="29"/>
      <c r="H8114" s="29"/>
      <c r="I8114" s="29"/>
      <c r="J8114" s="29"/>
      <c r="K8114" s="29"/>
    </row>
    <row r="8115" spans="6:11" x14ac:dyDescent="0.3">
      <c r="F8115" s="29"/>
      <c r="G8115" s="29"/>
      <c r="H8115" s="29"/>
      <c r="I8115" s="29"/>
      <c r="J8115" s="29"/>
      <c r="K8115" s="29"/>
    </row>
    <row r="8116" spans="6:11" x14ac:dyDescent="0.3">
      <c r="F8116" s="29"/>
      <c r="G8116" s="29"/>
      <c r="H8116" s="29"/>
      <c r="I8116" s="29"/>
      <c r="J8116" s="29"/>
      <c r="K8116" s="29"/>
    </row>
    <row r="8117" spans="6:11" x14ac:dyDescent="0.3">
      <c r="F8117" s="29"/>
      <c r="G8117" s="29"/>
      <c r="H8117" s="29"/>
      <c r="I8117" s="29"/>
      <c r="J8117" s="29"/>
      <c r="K8117" s="29"/>
    </row>
    <row r="8118" spans="6:11" x14ac:dyDescent="0.3">
      <c r="F8118" s="29"/>
      <c r="G8118" s="29"/>
      <c r="H8118" s="29"/>
      <c r="I8118" s="29"/>
      <c r="J8118" s="29"/>
      <c r="K8118" s="29"/>
    </row>
    <row r="8119" spans="6:11" x14ac:dyDescent="0.3">
      <c r="F8119" s="29"/>
      <c r="G8119" s="29"/>
      <c r="H8119" s="29"/>
      <c r="I8119" s="29"/>
      <c r="J8119" s="29"/>
      <c r="K8119" s="29"/>
    </row>
    <row r="8120" spans="6:11" x14ac:dyDescent="0.3">
      <c r="F8120" s="29"/>
      <c r="G8120" s="29"/>
      <c r="H8120" s="29"/>
      <c r="I8120" s="29"/>
      <c r="J8120" s="29"/>
      <c r="K8120" s="29"/>
    </row>
    <row r="8121" spans="6:11" x14ac:dyDescent="0.3">
      <c r="F8121" s="29"/>
      <c r="G8121" s="29"/>
      <c r="H8121" s="29"/>
      <c r="I8121" s="29"/>
      <c r="J8121" s="29"/>
      <c r="K8121" s="29"/>
    </row>
    <row r="8122" spans="6:11" x14ac:dyDescent="0.3">
      <c r="F8122" s="29"/>
      <c r="G8122" s="29"/>
      <c r="H8122" s="29"/>
      <c r="I8122" s="29"/>
      <c r="J8122" s="29"/>
      <c r="K8122" s="29"/>
    </row>
    <row r="8123" spans="6:11" x14ac:dyDescent="0.3">
      <c r="F8123" s="29"/>
      <c r="G8123" s="29"/>
      <c r="H8123" s="29"/>
      <c r="I8123" s="29"/>
      <c r="J8123" s="29"/>
      <c r="K8123" s="29"/>
    </row>
    <row r="8124" spans="6:11" x14ac:dyDescent="0.3">
      <c r="F8124" s="29"/>
      <c r="G8124" s="29"/>
      <c r="H8124" s="29"/>
      <c r="I8124" s="29"/>
      <c r="J8124" s="29"/>
      <c r="K8124" s="29"/>
    </row>
    <row r="8125" spans="6:11" x14ac:dyDescent="0.3">
      <c r="F8125" s="29"/>
      <c r="G8125" s="29"/>
      <c r="H8125" s="29"/>
      <c r="I8125" s="29"/>
      <c r="J8125" s="29"/>
      <c r="K8125" s="29"/>
    </row>
    <row r="8126" spans="6:11" x14ac:dyDescent="0.3">
      <c r="F8126" s="29"/>
      <c r="G8126" s="29"/>
      <c r="H8126" s="29"/>
      <c r="I8126" s="29"/>
      <c r="J8126" s="29"/>
      <c r="K8126" s="29"/>
    </row>
    <row r="8127" spans="6:11" x14ac:dyDescent="0.3">
      <c r="F8127" s="29"/>
      <c r="G8127" s="29"/>
      <c r="H8127" s="29"/>
      <c r="I8127" s="29"/>
      <c r="J8127" s="29"/>
      <c r="K8127" s="29"/>
    </row>
    <row r="8128" spans="6:11" x14ac:dyDescent="0.3">
      <c r="F8128" s="29"/>
      <c r="G8128" s="29"/>
      <c r="H8128" s="29"/>
      <c r="I8128" s="29"/>
      <c r="J8128" s="29"/>
      <c r="K8128" s="29"/>
    </row>
    <row r="8129" spans="6:11" x14ac:dyDescent="0.3">
      <c r="F8129" s="29"/>
      <c r="G8129" s="29"/>
      <c r="H8129" s="29"/>
      <c r="I8129" s="29"/>
      <c r="J8129" s="29"/>
      <c r="K8129" s="29"/>
    </row>
    <row r="8130" spans="6:11" x14ac:dyDescent="0.3">
      <c r="F8130" s="29"/>
      <c r="G8130" s="29"/>
      <c r="H8130" s="29"/>
      <c r="I8130" s="29"/>
      <c r="J8130" s="29"/>
      <c r="K8130" s="29"/>
    </row>
    <row r="8131" spans="6:11" x14ac:dyDescent="0.3">
      <c r="F8131" s="29"/>
      <c r="G8131" s="29"/>
      <c r="H8131" s="29"/>
      <c r="I8131" s="29"/>
      <c r="J8131" s="29"/>
      <c r="K8131" s="29"/>
    </row>
    <row r="8132" spans="6:11" x14ac:dyDescent="0.3">
      <c r="F8132" s="29"/>
      <c r="G8132" s="29"/>
      <c r="H8132" s="29"/>
      <c r="I8132" s="29"/>
      <c r="J8132" s="29"/>
      <c r="K8132" s="29"/>
    </row>
    <row r="8133" spans="6:11" x14ac:dyDescent="0.3">
      <c r="F8133" s="29"/>
      <c r="G8133" s="29"/>
      <c r="H8133" s="29"/>
      <c r="I8133" s="29"/>
      <c r="J8133" s="29"/>
      <c r="K8133" s="29"/>
    </row>
    <row r="8134" spans="6:11" x14ac:dyDescent="0.3">
      <c r="F8134" s="29"/>
      <c r="G8134" s="29"/>
      <c r="H8134" s="29"/>
      <c r="I8134" s="29"/>
      <c r="J8134" s="29"/>
      <c r="K8134" s="29"/>
    </row>
    <row r="8135" spans="6:11" x14ac:dyDescent="0.3">
      <c r="F8135" s="29"/>
      <c r="G8135" s="29"/>
      <c r="H8135" s="29"/>
      <c r="I8135" s="29"/>
      <c r="J8135" s="29"/>
      <c r="K8135" s="29"/>
    </row>
    <row r="8136" spans="6:11" x14ac:dyDescent="0.3">
      <c r="F8136" s="29"/>
      <c r="G8136" s="29"/>
      <c r="H8136" s="29"/>
      <c r="I8136" s="29"/>
      <c r="J8136" s="29"/>
      <c r="K8136" s="29"/>
    </row>
    <row r="8137" spans="6:11" x14ac:dyDescent="0.3">
      <c r="F8137" s="29"/>
      <c r="G8137" s="29"/>
      <c r="H8137" s="29"/>
      <c r="I8137" s="29"/>
      <c r="J8137" s="29"/>
      <c r="K8137" s="29"/>
    </row>
    <row r="8138" spans="6:11" x14ac:dyDescent="0.3">
      <c r="F8138" s="29"/>
      <c r="G8138" s="29"/>
      <c r="H8138" s="29"/>
      <c r="I8138" s="29"/>
      <c r="J8138" s="29"/>
      <c r="K8138" s="29"/>
    </row>
    <row r="8139" spans="6:11" x14ac:dyDescent="0.3">
      <c r="F8139" s="29"/>
      <c r="G8139" s="29"/>
      <c r="H8139" s="29"/>
      <c r="I8139" s="29"/>
      <c r="J8139" s="29"/>
      <c r="K8139" s="29"/>
    </row>
    <row r="8140" spans="6:11" x14ac:dyDescent="0.3">
      <c r="F8140" s="29"/>
      <c r="G8140" s="29"/>
      <c r="H8140" s="29"/>
      <c r="I8140" s="29"/>
      <c r="J8140" s="29"/>
      <c r="K8140" s="29"/>
    </row>
    <row r="8141" spans="6:11" x14ac:dyDescent="0.3">
      <c r="F8141" s="29"/>
      <c r="G8141" s="29"/>
      <c r="H8141" s="29"/>
      <c r="I8141" s="29"/>
      <c r="J8141" s="29"/>
      <c r="K8141" s="29"/>
    </row>
    <row r="8142" spans="6:11" x14ac:dyDescent="0.3">
      <c r="F8142" s="29"/>
      <c r="G8142" s="29"/>
      <c r="H8142" s="29"/>
      <c r="I8142" s="29"/>
      <c r="J8142" s="29"/>
      <c r="K8142" s="29"/>
    </row>
    <row r="8143" spans="6:11" x14ac:dyDescent="0.3">
      <c r="F8143" s="29"/>
      <c r="G8143" s="29"/>
      <c r="H8143" s="29"/>
      <c r="I8143" s="29"/>
      <c r="J8143" s="29"/>
      <c r="K8143" s="29"/>
    </row>
    <row r="8144" spans="6:11" x14ac:dyDescent="0.3">
      <c r="F8144" s="29"/>
      <c r="G8144" s="29"/>
      <c r="H8144" s="29"/>
      <c r="I8144" s="29"/>
      <c r="J8144" s="29"/>
      <c r="K8144" s="29"/>
    </row>
    <row r="8145" spans="6:11" x14ac:dyDescent="0.3">
      <c r="F8145" s="29"/>
      <c r="G8145" s="29"/>
      <c r="H8145" s="29"/>
      <c r="I8145" s="29"/>
      <c r="J8145" s="29"/>
      <c r="K8145" s="29"/>
    </row>
    <row r="8146" spans="6:11" x14ac:dyDescent="0.3">
      <c r="F8146" s="29"/>
      <c r="G8146" s="29"/>
      <c r="H8146" s="29"/>
      <c r="I8146" s="29"/>
      <c r="J8146" s="29"/>
      <c r="K8146" s="29"/>
    </row>
    <row r="8147" spans="6:11" x14ac:dyDescent="0.3">
      <c r="F8147" s="29"/>
      <c r="G8147" s="29"/>
      <c r="H8147" s="29"/>
      <c r="I8147" s="29"/>
      <c r="J8147" s="29"/>
      <c r="K8147" s="29"/>
    </row>
    <row r="8148" spans="6:11" x14ac:dyDescent="0.3">
      <c r="F8148" s="29"/>
      <c r="G8148" s="29"/>
      <c r="H8148" s="29"/>
      <c r="I8148" s="29"/>
      <c r="J8148" s="29"/>
      <c r="K8148" s="29"/>
    </row>
    <row r="8149" spans="6:11" x14ac:dyDescent="0.3">
      <c r="F8149" s="29"/>
      <c r="G8149" s="29"/>
      <c r="H8149" s="29"/>
      <c r="I8149" s="29"/>
      <c r="J8149" s="29"/>
      <c r="K8149" s="29"/>
    </row>
    <row r="8150" spans="6:11" x14ac:dyDescent="0.3">
      <c r="F8150" s="29"/>
      <c r="G8150" s="29"/>
      <c r="H8150" s="29"/>
      <c r="I8150" s="29"/>
      <c r="J8150" s="29"/>
      <c r="K8150" s="29"/>
    </row>
    <row r="8151" spans="6:11" x14ac:dyDescent="0.3">
      <c r="F8151" s="29"/>
      <c r="G8151" s="29"/>
      <c r="H8151" s="29"/>
      <c r="I8151" s="29"/>
      <c r="J8151" s="29"/>
      <c r="K8151" s="29"/>
    </row>
    <row r="8152" spans="6:11" x14ac:dyDescent="0.3">
      <c r="F8152" s="29"/>
      <c r="G8152" s="29"/>
      <c r="H8152" s="29"/>
      <c r="I8152" s="29"/>
      <c r="J8152" s="29"/>
      <c r="K8152" s="29"/>
    </row>
    <row r="8153" spans="6:11" x14ac:dyDescent="0.3">
      <c r="F8153" s="29"/>
      <c r="G8153" s="29"/>
      <c r="H8153" s="29"/>
      <c r="I8153" s="29"/>
      <c r="J8153" s="29"/>
      <c r="K8153" s="29"/>
    </row>
    <row r="8154" spans="6:11" x14ac:dyDescent="0.3">
      <c r="F8154" s="29"/>
      <c r="G8154" s="29"/>
      <c r="H8154" s="29"/>
      <c r="I8154" s="29"/>
      <c r="J8154" s="29"/>
      <c r="K8154" s="29"/>
    </row>
    <row r="8155" spans="6:11" x14ac:dyDescent="0.3">
      <c r="F8155" s="29"/>
      <c r="G8155" s="29"/>
      <c r="H8155" s="29"/>
      <c r="I8155" s="29"/>
      <c r="J8155" s="29"/>
      <c r="K8155" s="29"/>
    </row>
    <row r="8156" spans="6:11" x14ac:dyDescent="0.3">
      <c r="F8156" s="29"/>
      <c r="G8156" s="29"/>
      <c r="H8156" s="29"/>
      <c r="I8156" s="29"/>
      <c r="J8156" s="29"/>
      <c r="K8156" s="29"/>
    </row>
    <row r="8157" spans="6:11" x14ac:dyDescent="0.3">
      <c r="F8157" s="29"/>
      <c r="G8157" s="29"/>
      <c r="H8157" s="29"/>
      <c r="I8157" s="29"/>
      <c r="J8157" s="29"/>
      <c r="K8157" s="29"/>
    </row>
    <row r="8158" spans="6:11" x14ac:dyDescent="0.3">
      <c r="F8158" s="29"/>
      <c r="G8158" s="29"/>
      <c r="H8158" s="29"/>
      <c r="I8158" s="29"/>
      <c r="J8158" s="29"/>
      <c r="K8158" s="29"/>
    </row>
    <row r="8159" spans="6:11" x14ac:dyDescent="0.3">
      <c r="F8159" s="29"/>
      <c r="G8159" s="29"/>
      <c r="H8159" s="29"/>
      <c r="I8159" s="29"/>
      <c r="J8159" s="29"/>
      <c r="K8159" s="29"/>
    </row>
    <row r="8160" spans="6:11" x14ac:dyDescent="0.3">
      <c r="F8160" s="29"/>
      <c r="G8160" s="29"/>
      <c r="H8160" s="29"/>
      <c r="I8160" s="29"/>
      <c r="J8160" s="29"/>
      <c r="K8160" s="29"/>
    </row>
    <row r="8161" spans="6:11" x14ac:dyDescent="0.3">
      <c r="F8161" s="29"/>
      <c r="G8161" s="29"/>
      <c r="H8161" s="29"/>
      <c r="I8161" s="29"/>
      <c r="J8161" s="29"/>
      <c r="K8161" s="29"/>
    </row>
    <row r="8162" spans="6:11" x14ac:dyDescent="0.3">
      <c r="F8162" s="29"/>
      <c r="G8162" s="29"/>
      <c r="H8162" s="29"/>
      <c r="I8162" s="29"/>
      <c r="J8162" s="29"/>
      <c r="K8162" s="29"/>
    </row>
    <row r="8163" spans="6:11" x14ac:dyDescent="0.3">
      <c r="F8163" s="29"/>
      <c r="G8163" s="29"/>
      <c r="H8163" s="29"/>
      <c r="I8163" s="29"/>
      <c r="J8163" s="29"/>
      <c r="K8163" s="29"/>
    </row>
    <row r="8164" spans="6:11" x14ac:dyDescent="0.3">
      <c r="F8164" s="29"/>
      <c r="G8164" s="29"/>
      <c r="H8164" s="29"/>
      <c r="I8164" s="29"/>
      <c r="J8164" s="29"/>
      <c r="K8164" s="29"/>
    </row>
    <row r="8165" spans="6:11" x14ac:dyDescent="0.3">
      <c r="F8165" s="29"/>
      <c r="G8165" s="29"/>
      <c r="H8165" s="29"/>
      <c r="I8165" s="29"/>
      <c r="J8165" s="29"/>
      <c r="K8165" s="29"/>
    </row>
    <row r="8166" spans="6:11" x14ac:dyDescent="0.3">
      <c r="F8166" s="29"/>
      <c r="G8166" s="29"/>
      <c r="H8166" s="29"/>
      <c r="I8166" s="29"/>
      <c r="J8166" s="29"/>
      <c r="K8166" s="29"/>
    </row>
    <row r="8167" spans="6:11" x14ac:dyDescent="0.3">
      <c r="F8167" s="29"/>
      <c r="G8167" s="29"/>
      <c r="H8167" s="29"/>
      <c r="I8167" s="29"/>
      <c r="J8167" s="29"/>
      <c r="K8167" s="29"/>
    </row>
    <row r="8168" spans="6:11" x14ac:dyDescent="0.3">
      <c r="F8168" s="29"/>
      <c r="G8168" s="29"/>
      <c r="H8168" s="29"/>
      <c r="I8168" s="29"/>
      <c r="J8168" s="29"/>
      <c r="K8168" s="29"/>
    </row>
    <row r="8169" spans="6:11" x14ac:dyDescent="0.3">
      <c r="F8169" s="29"/>
      <c r="G8169" s="29"/>
      <c r="H8169" s="29"/>
      <c r="I8169" s="29"/>
      <c r="J8169" s="29"/>
      <c r="K8169" s="29"/>
    </row>
    <row r="8170" spans="6:11" x14ac:dyDescent="0.3">
      <c r="F8170" s="29"/>
      <c r="G8170" s="29"/>
      <c r="H8170" s="29"/>
      <c r="I8170" s="29"/>
      <c r="J8170" s="29"/>
      <c r="K8170" s="29"/>
    </row>
    <row r="8171" spans="6:11" x14ac:dyDescent="0.3">
      <c r="F8171" s="29"/>
      <c r="G8171" s="29"/>
      <c r="H8171" s="29"/>
      <c r="I8171" s="29"/>
      <c r="J8171" s="29"/>
      <c r="K8171" s="29"/>
    </row>
    <row r="8172" spans="6:11" x14ac:dyDescent="0.3">
      <c r="F8172" s="29"/>
      <c r="G8172" s="29"/>
      <c r="H8172" s="29"/>
      <c r="I8172" s="29"/>
      <c r="J8172" s="29"/>
      <c r="K8172" s="29"/>
    </row>
    <row r="8173" spans="6:11" x14ac:dyDescent="0.3">
      <c r="F8173" s="29"/>
      <c r="G8173" s="29"/>
      <c r="H8173" s="29"/>
      <c r="I8173" s="29"/>
      <c r="J8173" s="29"/>
      <c r="K8173" s="29"/>
    </row>
    <row r="8174" spans="6:11" x14ac:dyDescent="0.3">
      <c r="F8174" s="29"/>
      <c r="G8174" s="29"/>
      <c r="H8174" s="29"/>
      <c r="I8174" s="29"/>
      <c r="J8174" s="29"/>
      <c r="K8174" s="29"/>
    </row>
    <row r="8175" spans="6:11" x14ac:dyDescent="0.3">
      <c r="F8175" s="29"/>
      <c r="G8175" s="29"/>
      <c r="H8175" s="29"/>
      <c r="I8175" s="29"/>
      <c r="J8175" s="29"/>
      <c r="K8175" s="29"/>
    </row>
    <row r="8176" spans="6:11" x14ac:dyDescent="0.3">
      <c r="F8176" s="29"/>
      <c r="G8176" s="29"/>
      <c r="H8176" s="29"/>
      <c r="I8176" s="29"/>
      <c r="J8176" s="29"/>
      <c r="K8176" s="29"/>
    </row>
    <row r="8177" spans="6:11" x14ac:dyDescent="0.3">
      <c r="F8177" s="29"/>
      <c r="G8177" s="29"/>
      <c r="H8177" s="29"/>
      <c r="I8177" s="29"/>
      <c r="J8177" s="29"/>
      <c r="K8177" s="29"/>
    </row>
    <row r="8178" spans="6:11" x14ac:dyDescent="0.3">
      <c r="F8178" s="29"/>
      <c r="G8178" s="29"/>
      <c r="H8178" s="29"/>
      <c r="I8178" s="29"/>
      <c r="J8178" s="29"/>
      <c r="K8178" s="29"/>
    </row>
    <row r="8179" spans="6:11" x14ac:dyDescent="0.3">
      <c r="F8179" s="29"/>
      <c r="G8179" s="29"/>
      <c r="H8179" s="29"/>
      <c r="I8179" s="29"/>
      <c r="J8179" s="29"/>
      <c r="K8179" s="29"/>
    </row>
    <row r="8180" spans="6:11" x14ac:dyDescent="0.3">
      <c r="F8180" s="29"/>
      <c r="G8180" s="29"/>
      <c r="H8180" s="29"/>
      <c r="I8180" s="29"/>
      <c r="J8180" s="29"/>
      <c r="K8180" s="29"/>
    </row>
    <row r="8181" spans="6:11" x14ac:dyDescent="0.3">
      <c r="F8181" s="29"/>
      <c r="G8181" s="29"/>
      <c r="H8181" s="29"/>
      <c r="I8181" s="29"/>
      <c r="J8181" s="29"/>
      <c r="K8181" s="29"/>
    </row>
    <row r="8182" spans="6:11" x14ac:dyDescent="0.3">
      <c r="F8182" s="29"/>
      <c r="G8182" s="29"/>
      <c r="H8182" s="29"/>
      <c r="I8182" s="29"/>
      <c r="J8182" s="29"/>
      <c r="K8182" s="29"/>
    </row>
    <row r="8183" spans="6:11" x14ac:dyDescent="0.3">
      <c r="F8183" s="29"/>
      <c r="G8183" s="29"/>
      <c r="H8183" s="29"/>
      <c r="I8183" s="29"/>
      <c r="J8183" s="29"/>
      <c r="K8183" s="29"/>
    </row>
    <row r="8184" spans="6:11" x14ac:dyDescent="0.3">
      <c r="F8184" s="29"/>
      <c r="G8184" s="29"/>
      <c r="H8184" s="29"/>
      <c r="I8184" s="29"/>
      <c r="J8184" s="29"/>
      <c r="K8184" s="29"/>
    </row>
    <row r="8185" spans="6:11" x14ac:dyDescent="0.3">
      <c r="F8185" s="29"/>
      <c r="G8185" s="29"/>
      <c r="H8185" s="29"/>
      <c r="I8185" s="29"/>
      <c r="J8185" s="29"/>
      <c r="K8185" s="29"/>
    </row>
    <row r="8186" spans="6:11" x14ac:dyDescent="0.3">
      <c r="F8186" s="29"/>
      <c r="G8186" s="29"/>
      <c r="H8186" s="29"/>
      <c r="I8186" s="29"/>
      <c r="J8186" s="29"/>
      <c r="K8186" s="29"/>
    </row>
    <row r="8187" spans="6:11" x14ac:dyDescent="0.3">
      <c r="F8187" s="29"/>
      <c r="G8187" s="29"/>
      <c r="H8187" s="29"/>
      <c r="I8187" s="29"/>
      <c r="J8187" s="29"/>
      <c r="K8187" s="29"/>
    </row>
    <row r="8188" spans="6:11" x14ac:dyDescent="0.3">
      <c r="F8188" s="29"/>
      <c r="G8188" s="29"/>
      <c r="H8188" s="29"/>
      <c r="I8188" s="29"/>
      <c r="J8188" s="29"/>
      <c r="K8188" s="29"/>
    </row>
    <row r="8189" spans="6:11" x14ac:dyDescent="0.3">
      <c r="F8189" s="29"/>
      <c r="G8189" s="29"/>
      <c r="H8189" s="29"/>
      <c r="I8189" s="29"/>
      <c r="J8189" s="29"/>
      <c r="K8189" s="29"/>
    </row>
    <row r="8190" spans="6:11" x14ac:dyDescent="0.3">
      <c r="F8190" s="29"/>
      <c r="G8190" s="29"/>
      <c r="H8190" s="29"/>
      <c r="I8190" s="29"/>
      <c r="J8190" s="29"/>
      <c r="K8190" s="29"/>
    </row>
    <row r="8191" spans="6:11" x14ac:dyDescent="0.3">
      <c r="F8191" s="29"/>
      <c r="G8191" s="29"/>
      <c r="H8191" s="29"/>
      <c r="I8191" s="29"/>
      <c r="J8191" s="29"/>
      <c r="K8191" s="29"/>
    </row>
    <row r="8192" spans="6:11" x14ac:dyDescent="0.3">
      <c r="F8192" s="29"/>
      <c r="G8192" s="29"/>
      <c r="H8192" s="29"/>
      <c r="I8192" s="29"/>
      <c r="J8192" s="29"/>
      <c r="K8192" s="29"/>
    </row>
    <row r="8193" spans="6:11" x14ac:dyDescent="0.3">
      <c r="F8193" s="29"/>
      <c r="G8193" s="29"/>
      <c r="H8193" s="29"/>
      <c r="I8193" s="29"/>
      <c r="J8193" s="29"/>
      <c r="K8193" s="29"/>
    </row>
    <row r="8194" spans="6:11" x14ac:dyDescent="0.3">
      <c r="F8194" s="29"/>
      <c r="G8194" s="29"/>
      <c r="H8194" s="29"/>
      <c r="I8194" s="29"/>
      <c r="J8194" s="29"/>
      <c r="K8194" s="29"/>
    </row>
    <row r="8195" spans="6:11" x14ac:dyDescent="0.3">
      <c r="F8195" s="29"/>
      <c r="G8195" s="29"/>
      <c r="H8195" s="29"/>
      <c r="I8195" s="29"/>
      <c r="J8195" s="29"/>
      <c r="K8195" s="29"/>
    </row>
    <row r="8196" spans="6:11" x14ac:dyDescent="0.3">
      <c r="F8196" s="29"/>
      <c r="G8196" s="29"/>
      <c r="H8196" s="29"/>
      <c r="I8196" s="29"/>
      <c r="J8196" s="29"/>
      <c r="K8196" s="29"/>
    </row>
    <row r="8197" spans="6:11" x14ac:dyDescent="0.3">
      <c r="F8197" s="29"/>
      <c r="G8197" s="29"/>
      <c r="H8197" s="29"/>
      <c r="I8197" s="29"/>
      <c r="J8197" s="29"/>
      <c r="K8197" s="29"/>
    </row>
    <row r="8198" spans="6:11" x14ac:dyDescent="0.3">
      <c r="F8198" s="29"/>
      <c r="G8198" s="29"/>
      <c r="H8198" s="29"/>
      <c r="I8198" s="29"/>
      <c r="J8198" s="29"/>
      <c r="K8198" s="29"/>
    </row>
    <row r="8199" spans="6:11" x14ac:dyDescent="0.3">
      <c r="F8199" s="29"/>
      <c r="G8199" s="29"/>
      <c r="H8199" s="29"/>
      <c r="I8199" s="29"/>
      <c r="J8199" s="29"/>
      <c r="K8199" s="29"/>
    </row>
    <row r="8200" spans="6:11" x14ac:dyDescent="0.3">
      <c r="F8200" s="29"/>
      <c r="G8200" s="29"/>
      <c r="H8200" s="29"/>
      <c r="I8200" s="29"/>
      <c r="J8200" s="29"/>
      <c r="K8200" s="29"/>
    </row>
    <row r="8201" spans="6:11" x14ac:dyDescent="0.3">
      <c r="F8201" s="29"/>
      <c r="G8201" s="29"/>
      <c r="H8201" s="29"/>
      <c r="I8201" s="29"/>
      <c r="J8201" s="29"/>
      <c r="K8201" s="29"/>
    </row>
    <row r="8202" spans="6:11" x14ac:dyDescent="0.3">
      <c r="F8202" s="29"/>
      <c r="G8202" s="29"/>
      <c r="H8202" s="29"/>
      <c r="I8202" s="29"/>
      <c r="J8202" s="29"/>
      <c r="K8202" s="29"/>
    </row>
    <row r="8203" spans="6:11" x14ac:dyDescent="0.3">
      <c r="F8203" s="29"/>
      <c r="G8203" s="29"/>
      <c r="H8203" s="29"/>
      <c r="I8203" s="29"/>
      <c r="J8203" s="29"/>
      <c r="K8203" s="29"/>
    </row>
    <row r="8204" spans="6:11" x14ac:dyDescent="0.3">
      <c r="F8204" s="29"/>
      <c r="G8204" s="29"/>
      <c r="H8204" s="29"/>
      <c r="I8204" s="29"/>
      <c r="J8204" s="29"/>
      <c r="K8204" s="29"/>
    </row>
    <row r="8205" spans="6:11" x14ac:dyDescent="0.3">
      <c r="F8205" s="29"/>
      <c r="G8205" s="29"/>
      <c r="H8205" s="29"/>
      <c r="I8205" s="29"/>
      <c r="J8205" s="29"/>
      <c r="K8205" s="29"/>
    </row>
    <row r="8206" spans="6:11" x14ac:dyDescent="0.3">
      <c r="F8206" s="29"/>
      <c r="G8206" s="29"/>
      <c r="H8206" s="29"/>
      <c r="I8206" s="29"/>
      <c r="J8206" s="29"/>
      <c r="K8206" s="29"/>
    </row>
    <row r="8207" spans="6:11" x14ac:dyDescent="0.3">
      <c r="F8207" s="29"/>
      <c r="G8207" s="29"/>
      <c r="H8207" s="29"/>
      <c r="I8207" s="29"/>
      <c r="J8207" s="29"/>
      <c r="K8207" s="29"/>
    </row>
    <row r="8208" spans="6:11" x14ac:dyDescent="0.3">
      <c r="F8208" s="29"/>
      <c r="G8208" s="29"/>
      <c r="H8208" s="29"/>
      <c r="I8208" s="29"/>
      <c r="J8208" s="29"/>
      <c r="K8208" s="29"/>
    </row>
    <row r="8209" spans="6:11" x14ac:dyDescent="0.3">
      <c r="F8209" s="29"/>
      <c r="G8209" s="29"/>
      <c r="H8209" s="29"/>
      <c r="I8209" s="29"/>
      <c r="J8209" s="29"/>
      <c r="K8209" s="29"/>
    </row>
    <row r="8210" spans="6:11" x14ac:dyDescent="0.3">
      <c r="F8210" s="29"/>
      <c r="G8210" s="29"/>
      <c r="H8210" s="29"/>
      <c r="I8210" s="29"/>
      <c r="J8210" s="29"/>
      <c r="K8210" s="29"/>
    </row>
    <row r="8211" spans="6:11" x14ac:dyDescent="0.3">
      <c r="F8211" s="29"/>
      <c r="G8211" s="29"/>
      <c r="H8211" s="29"/>
      <c r="I8211" s="29"/>
      <c r="J8211" s="29"/>
      <c r="K8211" s="29"/>
    </row>
    <row r="8212" spans="6:11" x14ac:dyDescent="0.3">
      <c r="F8212" s="29"/>
      <c r="G8212" s="29"/>
      <c r="H8212" s="29"/>
      <c r="I8212" s="29"/>
      <c r="J8212" s="29"/>
      <c r="K8212" s="29"/>
    </row>
    <row r="8213" spans="6:11" x14ac:dyDescent="0.3">
      <c r="F8213" s="29"/>
      <c r="G8213" s="29"/>
      <c r="H8213" s="29"/>
      <c r="I8213" s="29"/>
      <c r="J8213" s="29"/>
      <c r="K8213" s="29"/>
    </row>
    <row r="8214" spans="6:11" x14ac:dyDescent="0.3">
      <c r="F8214" s="29"/>
      <c r="G8214" s="29"/>
      <c r="H8214" s="29"/>
      <c r="I8214" s="29"/>
      <c r="J8214" s="29"/>
      <c r="K8214" s="29"/>
    </row>
    <row r="8215" spans="6:11" x14ac:dyDescent="0.3">
      <c r="F8215" s="29"/>
      <c r="G8215" s="29"/>
      <c r="H8215" s="29"/>
      <c r="I8215" s="29"/>
      <c r="J8215" s="29"/>
      <c r="K8215" s="29"/>
    </row>
    <row r="8216" spans="6:11" x14ac:dyDescent="0.3">
      <c r="F8216" s="29"/>
      <c r="G8216" s="29"/>
      <c r="H8216" s="29"/>
      <c r="I8216" s="29"/>
      <c r="J8216" s="29"/>
      <c r="K8216" s="29"/>
    </row>
    <row r="8217" spans="6:11" x14ac:dyDescent="0.3">
      <c r="F8217" s="29"/>
      <c r="G8217" s="29"/>
      <c r="H8217" s="29"/>
      <c r="I8217" s="29"/>
      <c r="J8217" s="29"/>
      <c r="K8217" s="29"/>
    </row>
    <row r="8218" spans="6:11" x14ac:dyDescent="0.3">
      <c r="F8218" s="29"/>
      <c r="G8218" s="29"/>
      <c r="H8218" s="29"/>
      <c r="I8218" s="29"/>
      <c r="J8218" s="29"/>
      <c r="K8218" s="29"/>
    </row>
    <row r="8219" spans="6:11" x14ac:dyDescent="0.3">
      <c r="F8219" s="29"/>
      <c r="G8219" s="29"/>
      <c r="H8219" s="29"/>
      <c r="I8219" s="29"/>
      <c r="J8219" s="29"/>
      <c r="K8219" s="29"/>
    </row>
    <row r="8220" spans="6:11" x14ac:dyDescent="0.3">
      <c r="F8220" s="29"/>
      <c r="G8220" s="29"/>
      <c r="H8220" s="29"/>
      <c r="I8220" s="29"/>
      <c r="J8220" s="29"/>
      <c r="K8220" s="29"/>
    </row>
    <row r="8221" spans="6:11" x14ac:dyDescent="0.3">
      <c r="F8221" s="29"/>
      <c r="G8221" s="29"/>
      <c r="H8221" s="29"/>
      <c r="I8221" s="29"/>
      <c r="J8221" s="29"/>
      <c r="K8221" s="29"/>
    </row>
    <row r="8222" spans="6:11" x14ac:dyDescent="0.3">
      <c r="F8222" s="29"/>
      <c r="G8222" s="29"/>
      <c r="H8222" s="29"/>
      <c r="I8222" s="29"/>
      <c r="J8222" s="29"/>
      <c r="K8222" s="29"/>
    </row>
    <row r="8223" spans="6:11" x14ac:dyDescent="0.3">
      <c r="F8223" s="29"/>
      <c r="G8223" s="29"/>
      <c r="H8223" s="29"/>
      <c r="I8223" s="29"/>
      <c r="J8223" s="29"/>
      <c r="K8223" s="29"/>
    </row>
    <row r="8224" spans="6:11" x14ac:dyDescent="0.3">
      <c r="F8224" s="29"/>
      <c r="G8224" s="29"/>
      <c r="H8224" s="29"/>
      <c r="I8224" s="29"/>
      <c r="J8224" s="29"/>
      <c r="K8224" s="29"/>
    </row>
    <row r="8225" spans="6:11" x14ac:dyDescent="0.3">
      <c r="F8225" s="29"/>
      <c r="G8225" s="29"/>
      <c r="H8225" s="29"/>
      <c r="I8225" s="29"/>
      <c r="J8225" s="29"/>
      <c r="K8225" s="29"/>
    </row>
    <row r="8226" spans="6:11" x14ac:dyDescent="0.3">
      <c r="F8226" s="29"/>
      <c r="G8226" s="29"/>
      <c r="H8226" s="29"/>
      <c r="I8226" s="29"/>
      <c r="J8226" s="29"/>
      <c r="K8226" s="29"/>
    </row>
    <row r="8227" spans="6:11" x14ac:dyDescent="0.3">
      <c r="F8227" s="29"/>
      <c r="G8227" s="29"/>
      <c r="H8227" s="29"/>
      <c r="I8227" s="29"/>
      <c r="J8227" s="29"/>
      <c r="K8227" s="29"/>
    </row>
    <row r="8228" spans="6:11" x14ac:dyDescent="0.3">
      <c r="F8228" s="29"/>
      <c r="G8228" s="29"/>
      <c r="H8228" s="29"/>
      <c r="I8228" s="29"/>
      <c r="J8228" s="29"/>
      <c r="K8228" s="29"/>
    </row>
    <row r="8229" spans="6:11" x14ac:dyDescent="0.3">
      <c r="F8229" s="29"/>
      <c r="G8229" s="29"/>
      <c r="H8229" s="29"/>
      <c r="I8229" s="29"/>
      <c r="J8229" s="29"/>
      <c r="K8229" s="29"/>
    </row>
    <row r="8230" spans="6:11" x14ac:dyDescent="0.3">
      <c r="F8230" s="29"/>
      <c r="G8230" s="29"/>
      <c r="H8230" s="29"/>
      <c r="I8230" s="29"/>
      <c r="J8230" s="29"/>
      <c r="K8230" s="29"/>
    </row>
    <row r="8231" spans="6:11" x14ac:dyDescent="0.3">
      <c r="F8231" s="29"/>
      <c r="G8231" s="29"/>
      <c r="H8231" s="29"/>
      <c r="I8231" s="29"/>
      <c r="J8231" s="29"/>
      <c r="K8231" s="29"/>
    </row>
    <row r="8232" spans="6:11" x14ac:dyDescent="0.3">
      <c r="F8232" s="29"/>
      <c r="G8232" s="29"/>
      <c r="H8232" s="29"/>
      <c r="I8232" s="29"/>
      <c r="J8232" s="29"/>
      <c r="K8232" s="29"/>
    </row>
    <row r="8233" spans="6:11" x14ac:dyDescent="0.3">
      <c r="F8233" s="29"/>
      <c r="G8233" s="29"/>
      <c r="H8233" s="29"/>
      <c r="I8233" s="29"/>
      <c r="J8233" s="29"/>
      <c r="K8233" s="29"/>
    </row>
    <row r="8234" spans="6:11" x14ac:dyDescent="0.3">
      <c r="F8234" s="29"/>
      <c r="G8234" s="29"/>
      <c r="H8234" s="29"/>
      <c r="I8234" s="29"/>
      <c r="J8234" s="29"/>
      <c r="K8234" s="29"/>
    </row>
    <row r="8235" spans="6:11" x14ac:dyDescent="0.3">
      <c r="F8235" s="29"/>
      <c r="G8235" s="29"/>
      <c r="H8235" s="29"/>
      <c r="I8235" s="29"/>
      <c r="J8235" s="29"/>
      <c r="K8235" s="29"/>
    </row>
    <row r="8236" spans="6:11" x14ac:dyDescent="0.3">
      <c r="F8236" s="29"/>
      <c r="G8236" s="29"/>
      <c r="H8236" s="29"/>
      <c r="I8236" s="29"/>
      <c r="J8236" s="29"/>
      <c r="K8236" s="29"/>
    </row>
    <row r="8237" spans="6:11" x14ac:dyDescent="0.3">
      <c r="F8237" s="29"/>
      <c r="G8237" s="29"/>
      <c r="H8237" s="29"/>
      <c r="I8237" s="29"/>
      <c r="J8237" s="29"/>
      <c r="K8237" s="29"/>
    </row>
    <row r="8238" spans="6:11" x14ac:dyDescent="0.3">
      <c r="F8238" s="29"/>
      <c r="G8238" s="29"/>
      <c r="H8238" s="29"/>
      <c r="I8238" s="29"/>
      <c r="J8238" s="29"/>
      <c r="K8238" s="29"/>
    </row>
    <row r="8239" spans="6:11" x14ac:dyDescent="0.3">
      <c r="F8239" s="29"/>
      <c r="G8239" s="29"/>
      <c r="H8239" s="29"/>
      <c r="I8239" s="29"/>
      <c r="J8239" s="29"/>
      <c r="K8239" s="29"/>
    </row>
    <row r="8240" spans="6:11" x14ac:dyDescent="0.3">
      <c r="F8240" s="29"/>
      <c r="G8240" s="29"/>
      <c r="H8240" s="29"/>
      <c r="I8240" s="29"/>
      <c r="J8240" s="29"/>
      <c r="K8240" s="29"/>
    </row>
    <row r="8241" spans="6:11" x14ac:dyDescent="0.3">
      <c r="F8241" s="29"/>
      <c r="G8241" s="29"/>
      <c r="H8241" s="29"/>
      <c r="I8241" s="29"/>
      <c r="J8241" s="29"/>
      <c r="K8241" s="29"/>
    </row>
    <row r="8242" spans="6:11" x14ac:dyDescent="0.3">
      <c r="F8242" s="29"/>
      <c r="G8242" s="29"/>
      <c r="H8242" s="29"/>
      <c r="I8242" s="29"/>
      <c r="J8242" s="29"/>
      <c r="K8242" s="29"/>
    </row>
    <row r="8243" spans="6:11" x14ac:dyDescent="0.3">
      <c r="F8243" s="29"/>
      <c r="G8243" s="29"/>
      <c r="H8243" s="29"/>
      <c r="I8243" s="29"/>
      <c r="J8243" s="29"/>
      <c r="K8243" s="29"/>
    </row>
    <row r="8244" spans="6:11" x14ac:dyDescent="0.3">
      <c r="F8244" s="29"/>
      <c r="G8244" s="29"/>
      <c r="H8244" s="29"/>
      <c r="I8244" s="29"/>
      <c r="J8244" s="29"/>
      <c r="K8244" s="29"/>
    </row>
    <row r="8245" spans="6:11" x14ac:dyDescent="0.3">
      <c r="F8245" s="29"/>
      <c r="G8245" s="29"/>
      <c r="H8245" s="29"/>
      <c r="I8245" s="29"/>
      <c r="J8245" s="29"/>
      <c r="K8245" s="29"/>
    </row>
    <row r="8246" spans="6:11" x14ac:dyDescent="0.3">
      <c r="F8246" s="29"/>
      <c r="G8246" s="29"/>
      <c r="H8246" s="29"/>
      <c r="I8246" s="29"/>
      <c r="J8246" s="29"/>
      <c r="K8246" s="29"/>
    </row>
    <row r="8247" spans="6:11" x14ac:dyDescent="0.3">
      <c r="F8247" s="29"/>
      <c r="G8247" s="29"/>
      <c r="H8247" s="29"/>
      <c r="I8247" s="29"/>
      <c r="J8247" s="29"/>
      <c r="K8247" s="29"/>
    </row>
    <row r="8248" spans="6:11" x14ac:dyDescent="0.3">
      <c r="F8248" s="29"/>
      <c r="G8248" s="29"/>
      <c r="H8248" s="29"/>
      <c r="I8248" s="29"/>
      <c r="J8248" s="29"/>
      <c r="K8248" s="29"/>
    </row>
    <row r="8249" spans="6:11" x14ac:dyDescent="0.3">
      <c r="F8249" s="29"/>
      <c r="G8249" s="29"/>
      <c r="H8249" s="29"/>
      <c r="I8249" s="29"/>
      <c r="J8249" s="29"/>
      <c r="K8249" s="29"/>
    </row>
    <row r="8250" spans="6:11" x14ac:dyDescent="0.3">
      <c r="F8250" s="29"/>
      <c r="G8250" s="29"/>
      <c r="H8250" s="29"/>
      <c r="I8250" s="29"/>
      <c r="J8250" s="29"/>
      <c r="K8250" s="29"/>
    </row>
    <row r="8251" spans="6:11" x14ac:dyDescent="0.3">
      <c r="F8251" s="29"/>
      <c r="G8251" s="29"/>
      <c r="H8251" s="29"/>
      <c r="I8251" s="29"/>
      <c r="J8251" s="29"/>
      <c r="K8251" s="29"/>
    </row>
    <row r="8252" spans="6:11" x14ac:dyDescent="0.3">
      <c r="F8252" s="29"/>
      <c r="G8252" s="29"/>
      <c r="H8252" s="29"/>
      <c r="I8252" s="29"/>
      <c r="J8252" s="29"/>
      <c r="K8252" s="29"/>
    </row>
    <row r="8253" spans="6:11" x14ac:dyDescent="0.3">
      <c r="F8253" s="29"/>
      <c r="G8253" s="29"/>
      <c r="H8253" s="29"/>
      <c r="I8253" s="29"/>
      <c r="J8253" s="29"/>
      <c r="K8253" s="29"/>
    </row>
    <row r="8254" spans="6:11" x14ac:dyDescent="0.3">
      <c r="F8254" s="29"/>
      <c r="G8254" s="29"/>
      <c r="H8254" s="29"/>
      <c r="I8254" s="29"/>
      <c r="J8254" s="29"/>
      <c r="K8254" s="29"/>
    </row>
    <row r="8255" spans="6:11" x14ac:dyDescent="0.3">
      <c r="F8255" s="29"/>
      <c r="G8255" s="29"/>
      <c r="H8255" s="29"/>
      <c r="I8255" s="29"/>
      <c r="J8255" s="29"/>
      <c r="K8255" s="29"/>
    </row>
    <row r="8256" spans="6:11" x14ac:dyDescent="0.3">
      <c r="F8256" s="29"/>
      <c r="G8256" s="29"/>
      <c r="H8256" s="29"/>
      <c r="I8256" s="29"/>
      <c r="J8256" s="29"/>
      <c r="K8256" s="29"/>
    </row>
    <row r="8257" spans="6:11" x14ac:dyDescent="0.3">
      <c r="F8257" s="29"/>
      <c r="G8257" s="29"/>
      <c r="H8257" s="29"/>
      <c r="I8257" s="29"/>
      <c r="J8257" s="29"/>
      <c r="K8257" s="29"/>
    </row>
    <row r="8258" spans="6:11" x14ac:dyDescent="0.3">
      <c r="F8258" s="29"/>
      <c r="G8258" s="29"/>
      <c r="H8258" s="29"/>
      <c r="I8258" s="29"/>
      <c r="J8258" s="29"/>
      <c r="K8258" s="29"/>
    </row>
    <row r="8259" spans="6:11" x14ac:dyDescent="0.3">
      <c r="F8259" s="29"/>
      <c r="G8259" s="29"/>
      <c r="H8259" s="29"/>
      <c r="I8259" s="29"/>
      <c r="J8259" s="29"/>
      <c r="K8259" s="29"/>
    </row>
    <row r="8260" spans="6:11" x14ac:dyDescent="0.3">
      <c r="F8260" s="29"/>
      <c r="G8260" s="29"/>
      <c r="H8260" s="29"/>
      <c r="I8260" s="29"/>
      <c r="J8260" s="29"/>
      <c r="K8260" s="29"/>
    </row>
    <row r="8261" spans="6:11" x14ac:dyDescent="0.3">
      <c r="F8261" s="29"/>
      <c r="G8261" s="29"/>
      <c r="H8261" s="29"/>
      <c r="I8261" s="29"/>
      <c r="J8261" s="29"/>
      <c r="K8261" s="29"/>
    </row>
    <row r="8262" spans="6:11" x14ac:dyDescent="0.3">
      <c r="F8262" s="29"/>
      <c r="G8262" s="29"/>
      <c r="H8262" s="29"/>
      <c r="I8262" s="29"/>
      <c r="J8262" s="29"/>
      <c r="K8262" s="29"/>
    </row>
    <row r="8263" spans="6:11" x14ac:dyDescent="0.3">
      <c r="F8263" s="29"/>
      <c r="G8263" s="29"/>
      <c r="H8263" s="29"/>
      <c r="I8263" s="29"/>
      <c r="J8263" s="29"/>
      <c r="K8263" s="29"/>
    </row>
    <row r="8264" spans="6:11" x14ac:dyDescent="0.3">
      <c r="F8264" s="29"/>
      <c r="G8264" s="29"/>
      <c r="H8264" s="29"/>
      <c r="I8264" s="29"/>
      <c r="J8264" s="29"/>
      <c r="K8264" s="29"/>
    </row>
    <row r="8265" spans="6:11" x14ac:dyDescent="0.3">
      <c r="F8265" s="29"/>
      <c r="G8265" s="29"/>
      <c r="H8265" s="29"/>
      <c r="I8265" s="29"/>
      <c r="J8265" s="29"/>
      <c r="K8265" s="29"/>
    </row>
    <row r="8266" spans="6:11" x14ac:dyDescent="0.3">
      <c r="F8266" s="29"/>
      <c r="G8266" s="29"/>
      <c r="H8266" s="29"/>
      <c r="I8266" s="29"/>
      <c r="J8266" s="29"/>
      <c r="K8266" s="29"/>
    </row>
    <row r="8267" spans="6:11" x14ac:dyDescent="0.3">
      <c r="F8267" s="29"/>
      <c r="G8267" s="29"/>
      <c r="H8267" s="29"/>
      <c r="I8267" s="29"/>
      <c r="J8267" s="29"/>
      <c r="K8267" s="29"/>
    </row>
    <row r="8268" spans="6:11" x14ac:dyDescent="0.3">
      <c r="F8268" s="29"/>
      <c r="G8268" s="29"/>
      <c r="H8268" s="29"/>
      <c r="I8268" s="29"/>
      <c r="J8268" s="29"/>
      <c r="K8268" s="29"/>
    </row>
    <row r="8269" spans="6:11" x14ac:dyDescent="0.3">
      <c r="F8269" s="29"/>
      <c r="G8269" s="29"/>
      <c r="H8269" s="29"/>
      <c r="I8269" s="29"/>
      <c r="J8269" s="29"/>
      <c r="K8269" s="29"/>
    </row>
    <row r="8270" spans="6:11" x14ac:dyDescent="0.3">
      <c r="F8270" s="29"/>
      <c r="G8270" s="29"/>
      <c r="H8270" s="29"/>
      <c r="I8270" s="29"/>
      <c r="J8270" s="29"/>
      <c r="K8270" s="29"/>
    </row>
    <row r="8271" spans="6:11" x14ac:dyDescent="0.3">
      <c r="F8271" s="29"/>
      <c r="G8271" s="29"/>
      <c r="H8271" s="29"/>
      <c r="I8271" s="29"/>
      <c r="J8271" s="29"/>
      <c r="K8271" s="29"/>
    </row>
    <row r="8272" spans="6:11" x14ac:dyDescent="0.3">
      <c r="F8272" s="29"/>
      <c r="G8272" s="29"/>
      <c r="H8272" s="29"/>
      <c r="I8272" s="29"/>
      <c r="J8272" s="29"/>
      <c r="K8272" s="29"/>
    </row>
    <row r="8273" spans="6:11" x14ac:dyDescent="0.3">
      <c r="F8273" s="29"/>
      <c r="G8273" s="29"/>
      <c r="H8273" s="29"/>
      <c r="I8273" s="29"/>
      <c r="J8273" s="29"/>
      <c r="K8273" s="29"/>
    </row>
    <row r="8274" spans="6:11" x14ac:dyDescent="0.3">
      <c r="F8274" s="29"/>
      <c r="G8274" s="29"/>
      <c r="H8274" s="29"/>
      <c r="I8274" s="29"/>
      <c r="J8274" s="29"/>
      <c r="K8274" s="29"/>
    </row>
    <row r="8275" spans="6:11" x14ac:dyDescent="0.3">
      <c r="F8275" s="29"/>
      <c r="G8275" s="29"/>
      <c r="H8275" s="29"/>
      <c r="I8275" s="29"/>
      <c r="J8275" s="29"/>
      <c r="K8275" s="29"/>
    </row>
    <row r="8276" spans="6:11" x14ac:dyDescent="0.3">
      <c r="F8276" s="29"/>
      <c r="G8276" s="29"/>
      <c r="H8276" s="29"/>
      <c r="I8276" s="29"/>
      <c r="J8276" s="29"/>
      <c r="K8276" s="29"/>
    </row>
    <row r="8277" spans="6:11" x14ac:dyDescent="0.3">
      <c r="F8277" s="29"/>
      <c r="G8277" s="29"/>
      <c r="H8277" s="29"/>
      <c r="I8277" s="29"/>
      <c r="J8277" s="29"/>
      <c r="K8277" s="29"/>
    </row>
    <row r="8278" spans="6:11" x14ac:dyDescent="0.3">
      <c r="F8278" s="29"/>
      <c r="G8278" s="29"/>
      <c r="H8278" s="29"/>
      <c r="I8278" s="29"/>
      <c r="J8278" s="29"/>
      <c r="K8278" s="29"/>
    </row>
    <row r="8279" spans="6:11" x14ac:dyDescent="0.3">
      <c r="F8279" s="29"/>
      <c r="G8279" s="29"/>
      <c r="H8279" s="29"/>
      <c r="I8279" s="29"/>
      <c r="J8279" s="29"/>
      <c r="K8279" s="29"/>
    </row>
    <row r="8280" spans="6:11" x14ac:dyDescent="0.3">
      <c r="F8280" s="29"/>
      <c r="G8280" s="29"/>
      <c r="H8280" s="29"/>
      <c r="I8280" s="29"/>
      <c r="J8280" s="29"/>
      <c r="K8280" s="29"/>
    </row>
    <row r="8281" spans="6:11" x14ac:dyDescent="0.3">
      <c r="F8281" s="29"/>
      <c r="G8281" s="29"/>
      <c r="H8281" s="29"/>
      <c r="I8281" s="29"/>
      <c r="J8281" s="29"/>
      <c r="K8281" s="29"/>
    </row>
    <row r="8282" spans="6:11" x14ac:dyDescent="0.3">
      <c r="F8282" s="29"/>
      <c r="G8282" s="29"/>
      <c r="H8282" s="29"/>
      <c r="I8282" s="29"/>
      <c r="J8282" s="29"/>
      <c r="K8282" s="29"/>
    </row>
    <row r="8283" spans="6:11" x14ac:dyDescent="0.3">
      <c r="F8283" s="29"/>
      <c r="G8283" s="29"/>
      <c r="H8283" s="29"/>
      <c r="I8283" s="29"/>
      <c r="J8283" s="29"/>
      <c r="K8283" s="29"/>
    </row>
    <row r="8284" spans="6:11" x14ac:dyDescent="0.3">
      <c r="F8284" s="29"/>
      <c r="G8284" s="29"/>
      <c r="H8284" s="29"/>
      <c r="I8284" s="29"/>
      <c r="J8284" s="29"/>
      <c r="K8284" s="29"/>
    </row>
    <row r="8285" spans="6:11" x14ac:dyDescent="0.3">
      <c r="F8285" s="29"/>
      <c r="G8285" s="29"/>
      <c r="H8285" s="29"/>
      <c r="I8285" s="29"/>
      <c r="J8285" s="29"/>
      <c r="K8285" s="29"/>
    </row>
    <row r="8286" spans="6:11" x14ac:dyDescent="0.3">
      <c r="F8286" s="29"/>
      <c r="G8286" s="29"/>
      <c r="H8286" s="29"/>
      <c r="I8286" s="29"/>
      <c r="J8286" s="29"/>
      <c r="K8286" s="29"/>
    </row>
    <row r="8287" spans="6:11" x14ac:dyDescent="0.3">
      <c r="F8287" s="29"/>
      <c r="G8287" s="29"/>
      <c r="H8287" s="29"/>
      <c r="I8287" s="29"/>
      <c r="J8287" s="29"/>
      <c r="K8287" s="29"/>
    </row>
    <row r="8288" spans="6:11" x14ac:dyDescent="0.3">
      <c r="F8288" s="29"/>
      <c r="G8288" s="29"/>
      <c r="H8288" s="29"/>
      <c r="I8288" s="29"/>
      <c r="J8288" s="29"/>
      <c r="K8288" s="29"/>
    </row>
    <row r="8289" spans="6:11" x14ac:dyDescent="0.3">
      <c r="F8289" s="29"/>
      <c r="G8289" s="29"/>
      <c r="H8289" s="29"/>
      <c r="I8289" s="29"/>
      <c r="J8289" s="29"/>
      <c r="K8289" s="29"/>
    </row>
    <row r="8290" spans="6:11" x14ac:dyDescent="0.3">
      <c r="F8290" s="29"/>
      <c r="G8290" s="29"/>
      <c r="H8290" s="29"/>
      <c r="I8290" s="29"/>
      <c r="J8290" s="29"/>
      <c r="K8290" s="29"/>
    </row>
    <row r="8291" spans="6:11" x14ac:dyDescent="0.3">
      <c r="F8291" s="29"/>
      <c r="G8291" s="29"/>
      <c r="H8291" s="29"/>
      <c r="I8291" s="29"/>
      <c r="J8291" s="29"/>
      <c r="K8291" s="29"/>
    </row>
    <row r="8292" spans="6:11" x14ac:dyDescent="0.3">
      <c r="F8292" s="29"/>
      <c r="G8292" s="29"/>
      <c r="H8292" s="29"/>
      <c r="I8292" s="29"/>
      <c r="J8292" s="29"/>
      <c r="K8292" s="29"/>
    </row>
    <row r="8293" spans="6:11" x14ac:dyDescent="0.3">
      <c r="F8293" s="29"/>
      <c r="G8293" s="29"/>
      <c r="H8293" s="29"/>
      <c r="I8293" s="29"/>
      <c r="J8293" s="29"/>
      <c r="K8293" s="29"/>
    </row>
    <row r="8294" spans="6:11" x14ac:dyDescent="0.3">
      <c r="F8294" s="29"/>
      <c r="G8294" s="29"/>
      <c r="H8294" s="29"/>
      <c r="I8294" s="29"/>
      <c r="J8294" s="29"/>
      <c r="K8294" s="29"/>
    </row>
    <row r="8295" spans="6:11" x14ac:dyDescent="0.3">
      <c r="F8295" s="29"/>
      <c r="G8295" s="29"/>
      <c r="H8295" s="29"/>
      <c r="I8295" s="29"/>
      <c r="J8295" s="29"/>
      <c r="K8295" s="29"/>
    </row>
    <row r="8296" spans="6:11" x14ac:dyDescent="0.3">
      <c r="F8296" s="29"/>
      <c r="G8296" s="29"/>
      <c r="H8296" s="29"/>
      <c r="I8296" s="29"/>
      <c r="J8296" s="29"/>
      <c r="K8296" s="29"/>
    </row>
    <row r="8297" spans="6:11" x14ac:dyDescent="0.3">
      <c r="F8297" s="29"/>
      <c r="G8297" s="29"/>
      <c r="H8297" s="29"/>
      <c r="I8297" s="29"/>
      <c r="J8297" s="29"/>
      <c r="K8297" s="29"/>
    </row>
    <row r="8298" spans="6:11" x14ac:dyDescent="0.3">
      <c r="F8298" s="29"/>
      <c r="G8298" s="29"/>
      <c r="H8298" s="29"/>
      <c r="I8298" s="29"/>
      <c r="J8298" s="29"/>
      <c r="K8298" s="29"/>
    </row>
    <row r="8299" spans="6:11" x14ac:dyDescent="0.3">
      <c r="F8299" s="29"/>
      <c r="G8299" s="29"/>
      <c r="H8299" s="29"/>
      <c r="I8299" s="29"/>
      <c r="J8299" s="29"/>
      <c r="K8299" s="29"/>
    </row>
    <row r="8300" spans="6:11" x14ac:dyDescent="0.3">
      <c r="F8300" s="29"/>
      <c r="G8300" s="29"/>
      <c r="H8300" s="29"/>
      <c r="I8300" s="29"/>
      <c r="J8300" s="29"/>
      <c r="K8300" s="29"/>
    </row>
    <row r="8301" spans="6:11" x14ac:dyDescent="0.3">
      <c r="F8301" s="29"/>
      <c r="G8301" s="29"/>
      <c r="H8301" s="29"/>
      <c r="I8301" s="29"/>
      <c r="J8301" s="29"/>
      <c r="K8301" s="29"/>
    </row>
    <row r="8302" spans="6:11" x14ac:dyDescent="0.3">
      <c r="F8302" s="29"/>
      <c r="G8302" s="29"/>
      <c r="H8302" s="29"/>
      <c r="I8302" s="29"/>
      <c r="J8302" s="29"/>
      <c r="K8302" s="29"/>
    </row>
    <row r="8303" spans="6:11" x14ac:dyDescent="0.3">
      <c r="F8303" s="29"/>
      <c r="G8303" s="29"/>
      <c r="H8303" s="29"/>
      <c r="I8303" s="29"/>
      <c r="J8303" s="29"/>
      <c r="K8303" s="29"/>
    </row>
    <row r="8304" spans="6:11" x14ac:dyDescent="0.3">
      <c r="F8304" s="29"/>
      <c r="G8304" s="29"/>
      <c r="H8304" s="29"/>
      <c r="I8304" s="29"/>
      <c r="J8304" s="29"/>
      <c r="K8304" s="29"/>
    </row>
    <row r="8305" spans="6:11" x14ac:dyDescent="0.3">
      <c r="F8305" s="29"/>
      <c r="G8305" s="29"/>
      <c r="H8305" s="29"/>
      <c r="I8305" s="29"/>
      <c r="J8305" s="29"/>
      <c r="K8305" s="29"/>
    </row>
    <row r="8306" spans="6:11" x14ac:dyDescent="0.3">
      <c r="F8306" s="29"/>
      <c r="G8306" s="29"/>
      <c r="H8306" s="29"/>
      <c r="I8306" s="29"/>
      <c r="J8306" s="29"/>
      <c r="K8306" s="29"/>
    </row>
    <row r="8307" spans="6:11" x14ac:dyDescent="0.3">
      <c r="F8307" s="29"/>
      <c r="G8307" s="29"/>
      <c r="H8307" s="29"/>
      <c r="I8307" s="29"/>
      <c r="J8307" s="29"/>
      <c r="K8307" s="29"/>
    </row>
    <row r="8308" spans="6:11" x14ac:dyDescent="0.3">
      <c r="F8308" s="29"/>
      <c r="G8308" s="29"/>
      <c r="H8308" s="29"/>
      <c r="I8308" s="29"/>
      <c r="J8308" s="29"/>
      <c r="K8308" s="29"/>
    </row>
    <row r="8309" spans="6:11" x14ac:dyDescent="0.3">
      <c r="F8309" s="29"/>
      <c r="G8309" s="29"/>
      <c r="H8309" s="29"/>
      <c r="I8309" s="29"/>
      <c r="J8309" s="29"/>
      <c r="K8309" s="29"/>
    </row>
    <row r="8310" spans="6:11" x14ac:dyDescent="0.3">
      <c r="F8310" s="29"/>
      <c r="G8310" s="29"/>
      <c r="H8310" s="29"/>
      <c r="I8310" s="29"/>
      <c r="J8310" s="29"/>
      <c r="K8310" s="29"/>
    </row>
    <row r="8311" spans="6:11" x14ac:dyDescent="0.3">
      <c r="F8311" s="29"/>
      <c r="G8311" s="29"/>
      <c r="H8311" s="29"/>
      <c r="I8311" s="29"/>
      <c r="J8311" s="29"/>
      <c r="K8311" s="29"/>
    </row>
    <row r="8312" spans="6:11" x14ac:dyDescent="0.3">
      <c r="F8312" s="29"/>
      <c r="G8312" s="29"/>
      <c r="H8312" s="29"/>
      <c r="I8312" s="29"/>
      <c r="J8312" s="29"/>
      <c r="K8312" s="29"/>
    </row>
    <row r="8313" spans="6:11" x14ac:dyDescent="0.3">
      <c r="F8313" s="29"/>
      <c r="G8313" s="29"/>
      <c r="H8313" s="29"/>
      <c r="I8313" s="29"/>
      <c r="J8313" s="29"/>
      <c r="K8313" s="29"/>
    </row>
    <row r="8314" spans="6:11" x14ac:dyDescent="0.3">
      <c r="F8314" s="29"/>
      <c r="G8314" s="29"/>
      <c r="H8314" s="29"/>
      <c r="I8314" s="29"/>
      <c r="J8314" s="29"/>
      <c r="K8314" s="29"/>
    </row>
    <row r="8315" spans="6:11" x14ac:dyDescent="0.3">
      <c r="F8315" s="29"/>
      <c r="G8315" s="29"/>
      <c r="H8315" s="29"/>
      <c r="I8315" s="29"/>
      <c r="J8315" s="29"/>
      <c r="K8315" s="29"/>
    </row>
    <row r="8316" spans="6:11" x14ac:dyDescent="0.3">
      <c r="F8316" s="29"/>
      <c r="G8316" s="29"/>
      <c r="H8316" s="29"/>
      <c r="I8316" s="29"/>
      <c r="J8316" s="29"/>
      <c r="K8316" s="29"/>
    </row>
    <row r="8317" spans="6:11" x14ac:dyDescent="0.3">
      <c r="F8317" s="29"/>
      <c r="G8317" s="29"/>
      <c r="H8317" s="29"/>
      <c r="I8317" s="29"/>
      <c r="J8317" s="29"/>
      <c r="K8317" s="29"/>
    </row>
    <row r="8318" spans="6:11" x14ac:dyDescent="0.3">
      <c r="F8318" s="29"/>
      <c r="G8318" s="29"/>
      <c r="H8318" s="29"/>
      <c r="I8318" s="29"/>
      <c r="J8318" s="29"/>
      <c r="K8318" s="29"/>
    </row>
    <row r="8319" spans="6:11" x14ac:dyDescent="0.3">
      <c r="F8319" s="29"/>
      <c r="G8319" s="29"/>
      <c r="H8319" s="29"/>
      <c r="I8319" s="29"/>
      <c r="J8319" s="29"/>
      <c r="K8319" s="29"/>
    </row>
    <row r="8320" spans="6:11" x14ac:dyDescent="0.3">
      <c r="F8320" s="29"/>
      <c r="G8320" s="29"/>
      <c r="H8320" s="29"/>
      <c r="I8320" s="29"/>
      <c r="J8320" s="29"/>
      <c r="K8320" s="29"/>
    </row>
    <row r="8321" spans="6:11" x14ac:dyDescent="0.3">
      <c r="F8321" s="29"/>
      <c r="G8321" s="29"/>
      <c r="H8321" s="29"/>
      <c r="I8321" s="29"/>
      <c r="J8321" s="29"/>
      <c r="K8321" s="29"/>
    </row>
    <row r="8322" spans="6:11" x14ac:dyDescent="0.3">
      <c r="F8322" s="29"/>
      <c r="G8322" s="29"/>
      <c r="H8322" s="29"/>
      <c r="I8322" s="29"/>
      <c r="J8322" s="29"/>
      <c r="K8322" s="29"/>
    </row>
    <row r="8323" spans="6:11" x14ac:dyDescent="0.3">
      <c r="F8323" s="29"/>
      <c r="G8323" s="29"/>
      <c r="H8323" s="29"/>
      <c r="I8323" s="29"/>
      <c r="J8323" s="29"/>
      <c r="K8323" s="29"/>
    </row>
    <row r="8324" spans="6:11" x14ac:dyDescent="0.3">
      <c r="F8324" s="29"/>
      <c r="G8324" s="29"/>
      <c r="H8324" s="29"/>
      <c r="I8324" s="29"/>
      <c r="J8324" s="29"/>
      <c r="K8324" s="29"/>
    </row>
    <row r="8325" spans="6:11" x14ac:dyDescent="0.3">
      <c r="F8325" s="29"/>
      <c r="G8325" s="29"/>
      <c r="H8325" s="29"/>
      <c r="I8325" s="29"/>
      <c r="J8325" s="29"/>
      <c r="K8325" s="29"/>
    </row>
    <row r="8326" spans="6:11" x14ac:dyDescent="0.3">
      <c r="F8326" s="29"/>
      <c r="G8326" s="29"/>
      <c r="H8326" s="29"/>
      <c r="I8326" s="29"/>
      <c r="J8326" s="29"/>
      <c r="K8326" s="29"/>
    </row>
    <row r="8327" spans="6:11" x14ac:dyDescent="0.3">
      <c r="F8327" s="29"/>
      <c r="G8327" s="29"/>
      <c r="H8327" s="29"/>
      <c r="I8327" s="29"/>
      <c r="J8327" s="29"/>
      <c r="K8327" s="29"/>
    </row>
    <row r="8328" spans="6:11" x14ac:dyDescent="0.3">
      <c r="F8328" s="29"/>
      <c r="G8328" s="29"/>
      <c r="H8328" s="29"/>
      <c r="I8328" s="29"/>
      <c r="J8328" s="29"/>
      <c r="K8328" s="29"/>
    </row>
    <row r="8329" spans="6:11" x14ac:dyDescent="0.3">
      <c r="F8329" s="29"/>
      <c r="G8329" s="29"/>
      <c r="H8329" s="29"/>
      <c r="I8329" s="29"/>
      <c r="J8329" s="29"/>
      <c r="K8329" s="29"/>
    </row>
    <row r="8330" spans="6:11" x14ac:dyDescent="0.3">
      <c r="F8330" s="29"/>
      <c r="G8330" s="29"/>
      <c r="H8330" s="29"/>
      <c r="I8330" s="29"/>
      <c r="J8330" s="29"/>
      <c r="K8330" s="29"/>
    </row>
    <row r="8331" spans="6:11" x14ac:dyDescent="0.3">
      <c r="F8331" s="29"/>
      <c r="G8331" s="29"/>
      <c r="H8331" s="29"/>
      <c r="I8331" s="29"/>
      <c r="J8331" s="29"/>
      <c r="K8331" s="29"/>
    </row>
    <row r="8332" spans="6:11" x14ac:dyDescent="0.3">
      <c r="F8332" s="29"/>
      <c r="G8332" s="29"/>
      <c r="H8332" s="29"/>
      <c r="I8332" s="29"/>
      <c r="J8332" s="29"/>
      <c r="K8332" s="29"/>
    </row>
    <row r="8333" spans="6:11" x14ac:dyDescent="0.3">
      <c r="F8333" s="29"/>
      <c r="G8333" s="29"/>
      <c r="H8333" s="29"/>
      <c r="I8333" s="29"/>
      <c r="J8333" s="29"/>
      <c r="K8333" s="29"/>
    </row>
    <row r="8334" spans="6:11" x14ac:dyDescent="0.3">
      <c r="F8334" s="29"/>
      <c r="G8334" s="29"/>
      <c r="H8334" s="29"/>
      <c r="I8334" s="29"/>
      <c r="J8334" s="29"/>
      <c r="K8334" s="29"/>
    </row>
    <row r="8335" spans="6:11" x14ac:dyDescent="0.3">
      <c r="F8335" s="29"/>
      <c r="G8335" s="29"/>
      <c r="H8335" s="29"/>
      <c r="I8335" s="29"/>
      <c r="J8335" s="29"/>
      <c r="K8335" s="29"/>
    </row>
    <row r="8336" spans="6:11" x14ac:dyDescent="0.3">
      <c r="F8336" s="29"/>
      <c r="G8336" s="29"/>
      <c r="H8336" s="29"/>
      <c r="I8336" s="29"/>
      <c r="J8336" s="29"/>
      <c r="K8336" s="29"/>
    </row>
    <row r="8337" spans="6:11" x14ac:dyDescent="0.3">
      <c r="F8337" s="29"/>
      <c r="G8337" s="29"/>
      <c r="H8337" s="29"/>
      <c r="I8337" s="29"/>
      <c r="J8337" s="29"/>
      <c r="K8337" s="29"/>
    </row>
    <row r="8338" spans="6:11" x14ac:dyDescent="0.3">
      <c r="F8338" s="29"/>
      <c r="G8338" s="29"/>
      <c r="H8338" s="29"/>
      <c r="I8338" s="29"/>
      <c r="J8338" s="29"/>
      <c r="K8338" s="29"/>
    </row>
    <row r="8339" spans="6:11" x14ac:dyDescent="0.3">
      <c r="F8339" s="29"/>
      <c r="G8339" s="29"/>
      <c r="H8339" s="29"/>
      <c r="I8339" s="29"/>
      <c r="J8339" s="29"/>
      <c r="K8339" s="29"/>
    </row>
    <row r="8340" spans="6:11" x14ac:dyDescent="0.3">
      <c r="F8340" s="29"/>
      <c r="G8340" s="29"/>
      <c r="H8340" s="29"/>
      <c r="I8340" s="29"/>
      <c r="J8340" s="29"/>
      <c r="K8340" s="29"/>
    </row>
    <row r="8341" spans="6:11" x14ac:dyDescent="0.3">
      <c r="F8341" s="29"/>
      <c r="G8341" s="29"/>
      <c r="H8341" s="29"/>
      <c r="I8341" s="29"/>
      <c r="J8341" s="29"/>
      <c r="K8341" s="29"/>
    </row>
    <row r="8342" spans="6:11" x14ac:dyDescent="0.3">
      <c r="F8342" s="29"/>
      <c r="G8342" s="29"/>
      <c r="H8342" s="29"/>
      <c r="I8342" s="29"/>
      <c r="J8342" s="29"/>
      <c r="K8342" s="29"/>
    </row>
    <row r="8343" spans="6:11" x14ac:dyDescent="0.3">
      <c r="F8343" s="29"/>
      <c r="G8343" s="29"/>
      <c r="H8343" s="29"/>
      <c r="I8343" s="29"/>
      <c r="J8343" s="29"/>
      <c r="K8343" s="29"/>
    </row>
    <row r="8344" spans="6:11" x14ac:dyDescent="0.3">
      <c r="F8344" s="29"/>
      <c r="G8344" s="29"/>
      <c r="H8344" s="29"/>
      <c r="I8344" s="29"/>
      <c r="J8344" s="29"/>
      <c r="K8344" s="29"/>
    </row>
    <row r="8345" spans="6:11" x14ac:dyDescent="0.3">
      <c r="F8345" s="29"/>
      <c r="G8345" s="29"/>
      <c r="H8345" s="29"/>
      <c r="I8345" s="29"/>
      <c r="J8345" s="29"/>
      <c r="K8345" s="29"/>
    </row>
    <row r="8346" spans="6:11" x14ac:dyDescent="0.3">
      <c r="F8346" s="29"/>
      <c r="G8346" s="29"/>
      <c r="H8346" s="29"/>
      <c r="I8346" s="29"/>
      <c r="J8346" s="29"/>
      <c r="K8346" s="29"/>
    </row>
    <row r="8347" spans="6:11" x14ac:dyDescent="0.3">
      <c r="F8347" s="29"/>
      <c r="G8347" s="29"/>
      <c r="H8347" s="29"/>
      <c r="I8347" s="29"/>
      <c r="J8347" s="29"/>
      <c r="K8347" s="29"/>
    </row>
    <row r="8348" spans="6:11" x14ac:dyDescent="0.3">
      <c r="F8348" s="29"/>
      <c r="G8348" s="29"/>
      <c r="H8348" s="29"/>
      <c r="I8348" s="29"/>
      <c r="J8348" s="29"/>
      <c r="K8348" s="29"/>
    </row>
    <row r="8349" spans="6:11" x14ac:dyDescent="0.3">
      <c r="F8349" s="29"/>
      <c r="G8349" s="29"/>
      <c r="H8349" s="29"/>
      <c r="I8349" s="29"/>
      <c r="J8349" s="29"/>
      <c r="K8349" s="29"/>
    </row>
    <row r="8350" spans="6:11" x14ac:dyDescent="0.3">
      <c r="F8350" s="29"/>
      <c r="G8350" s="29"/>
      <c r="H8350" s="29"/>
      <c r="I8350" s="29"/>
      <c r="J8350" s="29"/>
      <c r="K8350" s="29"/>
    </row>
    <row r="8351" spans="6:11" x14ac:dyDescent="0.3">
      <c r="F8351" s="29"/>
      <c r="G8351" s="29"/>
      <c r="H8351" s="29"/>
      <c r="I8351" s="29"/>
      <c r="J8351" s="29"/>
      <c r="K8351" s="29"/>
    </row>
    <row r="8352" spans="6:11" x14ac:dyDescent="0.3">
      <c r="F8352" s="29"/>
      <c r="G8352" s="29"/>
      <c r="H8352" s="29"/>
      <c r="I8352" s="29"/>
      <c r="J8352" s="29"/>
      <c r="K8352" s="29"/>
    </row>
    <row r="8353" spans="6:11" x14ac:dyDescent="0.3">
      <c r="F8353" s="29"/>
      <c r="G8353" s="29"/>
      <c r="H8353" s="29"/>
      <c r="I8353" s="29"/>
      <c r="J8353" s="29"/>
      <c r="K8353" s="29"/>
    </row>
    <row r="8354" spans="6:11" x14ac:dyDescent="0.3">
      <c r="F8354" s="29"/>
      <c r="G8354" s="29"/>
      <c r="H8354" s="29"/>
      <c r="I8354" s="29"/>
      <c r="J8354" s="29"/>
      <c r="K8354" s="29"/>
    </row>
    <row r="8355" spans="6:11" x14ac:dyDescent="0.3">
      <c r="F8355" s="29"/>
      <c r="G8355" s="29"/>
      <c r="H8355" s="29"/>
      <c r="I8355" s="29"/>
      <c r="J8355" s="29"/>
      <c r="K8355" s="29"/>
    </row>
    <row r="8356" spans="6:11" x14ac:dyDescent="0.3">
      <c r="F8356" s="29"/>
      <c r="G8356" s="29"/>
      <c r="H8356" s="29"/>
      <c r="I8356" s="29"/>
      <c r="J8356" s="29"/>
      <c r="K8356" s="29"/>
    </row>
    <row r="8357" spans="6:11" x14ac:dyDescent="0.3">
      <c r="F8357" s="29"/>
      <c r="G8357" s="29"/>
      <c r="H8357" s="29"/>
      <c r="I8357" s="29"/>
      <c r="J8357" s="29"/>
      <c r="K8357" s="29"/>
    </row>
    <row r="8358" spans="6:11" x14ac:dyDescent="0.3">
      <c r="F8358" s="29"/>
      <c r="G8358" s="29"/>
      <c r="H8358" s="29"/>
      <c r="I8358" s="29"/>
      <c r="J8358" s="29"/>
      <c r="K8358" s="29"/>
    </row>
    <row r="8359" spans="6:11" x14ac:dyDescent="0.3">
      <c r="F8359" s="29"/>
      <c r="G8359" s="29"/>
      <c r="H8359" s="29"/>
      <c r="I8359" s="29"/>
      <c r="J8359" s="29"/>
      <c r="K8359" s="29"/>
    </row>
    <row r="8360" spans="6:11" x14ac:dyDescent="0.3">
      <c r="F8360" s="29"/>
      <c r="G8360" s="29"/>
      <c r="H8360" s="29"/>
      <c r="I8360" s="29"/>
      <c r="J8360" s="29"/>
      <c r="K8360" s="29"/>
    </row>
    <row r="8361" spans="6:11" x14ac:dyDescent="0.3">
      <c r="F8361" s="29"/>
      <c r="G8361" s="29"/>
      <c r="H8361" s="29"/>
      <c r="I8361" s="29"/>
      <c r="J8361" s="29"/>
      <c r="K8361" s="29"/>
    </row>
    <row r="8362" spans="6:11" x14ac:dyDescent="0.3">
      <c r="F8362" s="29"/>
      <c r="G8362" s="29"/>
      <c r="H8362" s="29"/>
      <c r="I8362" s="29"/>
      <c r="J8362" s="29"/>
      <c r="K8362" s="29"/>
    </row>
    <row r="8363" spans="6:11" x14ac:dyDescent="0.3">
      <c r="F8363" s="29"/>
      <c r="G8363" s="29"/>
      <c r="H8363" s="29"/>
      <c r="I8363" s="29"/>
      <c r="J8363" s="29"/>
      <c r="K8363" s="29"/>
    </row>
    <row r="8364" spans="6:11" x14ac:dyDescent="0.3">
      <c r="F8364" s="29"/>
      <c r="G8364" s="29"/>
      <c r="H8364" s="29"/>
      <c r="I8364" s="29"/>
      <c r="J8364" s="29"/>
      <c r="K8364" s="29"/>
    </row>
    <row r="8365" spans="6:11" x14ac:dyDescent="0.3">
      <c r="F8365" s="29"/>
      <c r="G8365" s="29"/>
      <c r="H8365" s="29"/>
      <c r="I8365" s="29"/>
      <c r="J8365" s="29"/>
      <c r="K8365" s="29"/>
    </row>
    <row r="8366" spans="6:11" x14ac:dyDescent="0.3">
      <c r="F8366" s="29"/>
      <c r="G8366" s="29"/>
      <c r="H8366" s="29"/>
      <c r="I8366" s="29"/>
      <c r="J8366" s="29"/>
      <c r="K8366" s="29"/>
    </row>
    <row r="8367" spans="6:11" x14ac:dyDescent="0.3">
      <c r="F8367" s="29"/>
      <c r="G8367" s="29"/>
      <c r="H8367" s="29"/>
      <c r="I8367" s="29"/>
      <c r="J8367" s="29"/>
      <c r="K8367" s="29"/>
    </row>
    <row r="8368" spans="6:11" x14ac:dyDescent="0.3">
      <c r="F8368" s="29"/>
      <c r="G8368" s="29"/>
      <c r="H8368" s="29"/>
      <c r="I8368" s="29"/>
      <c r="J8368" s="29"/>
      <c r="K8368" s="29"/>
    </row>
    <row r="8369" spans="6:11" x14ac:dyDescent="0.3">
      <c r="F8369" s="29"/>
      <c r="G8369" s="29"/>
      <c r="H8369" s="29"/>
      <c r="I8369" s="29"/>
      <c r="J8369" s="29"/>
      <c r="K8369" s="29"/>
    </row>
    <row r="8370" spans="6:11" x14ac:dyDescent="0.3">
      <c r="F8370" s="29"/>
      <c r="G8370" s="29"/>
      <c r="H8370" s="29"/>
      <c r="I8370" s="29"/>
      <c r="J8370" s="29"/>
      <c r="K8370" s="29"/>
    </row>
    <row r="8371" spans="6:11" x14ac:dyDescent="0.3">
      <c r="F8371" s="29"/>
      <c r="G8371" s="29"/>
      <c r="H8371" s="29"/>
      <c r="I8371" s="29"/>
      <c r="J8371" s="29"/>
      <c r="K8371" s="29"/>
    </row>
    <row r="8372" spans="6:11" x14ac:dyDescent="0.3">
      <c r="F8372" s="29"/>
      <c r="G8372" s="29"/>
      <c r="H8372" s="29"/>
      <c r="I8372" s="29"/>
      <c r="J8372" s="29"/>
      <c r="K8372" s="29"/>
    </row>
    <row r="8373" spans="6:11" x14ac:dyDescent="0.3">
      <c r="F8373" s="29"/>
      <c r="G8373" s="29"/>
      <c r="H8373" s="29"/>
      <c r="I8373" s="29"/>
      <c r="J8373" s="29"/>
      <c r="K8373" s="29"/>
    </row>
    <row r="8374" spans="6:11" x14ac:dyDescent="0.3">
      <c r="F8374" s="29"/>
      <c r="G8374" s="29"/>
      <c r="H8374" s="29"/>
      <c r="I8374" s="29"/>
      <c r="J8374" s="29"/>
      <c r="K8374" s="29"/>
    </row>
    <row r="8375" spans="6:11" x14ac:dyDescent="0.3">
      <c r="F8375" s="29"/>
      <c r="G8375" s="29"/>
      <c r="H8375" s="29"/>
      <c r="I8375" s="29"/>
      <c r="J8375" s="29"/>
      <c r="K8375" s="29"/>
    </row>
    <row r="8376" spans="6:11" x14ac:dyDescent="0.3">
      <c r="F8376" s="29"/>
      <c r="G8376" s="29"/>
      <c r="H8376" s="29"/>
      <c r="I8376" s="29"/>
      <c r="J8376" s="29"/>
      <c r="K8376" s="29"/>
    </row>
    <row r="8377" spans="6:11" x14ac:dyDescent="0.3">
      <c r="F8377" s="29"/>
      <c r="G8377" s="29"/>
      <c r="H8377" s="29"/>
      <c r="I8377" s="29"/>
      <c r="J8377" s="29"/>
      <c r="K8377" s="29"/>
    </row>
    <row r="8378" spans="6:11" x14ac:dyDescent="0.3">
      <c r="F8378" s="29"/>
      <c r="G8378" s="29"/>
      <c r="H8378" s="29"/>
      <c r="I8378" s="29"/>
      <c r="J8378" s="29"/>
      <c r="K8378" s="29"/>
    </row>
    <row r="8379" spans="6:11" x14ac:dyDescent="0.3">
      <c r="F8379" s="29"/>
      <c r="G8379" s="29"/>
      <c r="H8379" s="29"/>
      <c r="I8379" s="29"/>
      <c r="J8379" s="29"/>
      <c r="K8379" s="29"/>
    </row>
    <row r="8380" spans="6:11" x14ac:dyDescent="0.3">
      <c r="F8380" s="29"/>
      <c r="G8380" s="29"/>
      <c r="H8380" s="29"/>
      <c r="I8380" s="29"/>
      <c r="J8380" s="29"/>
      <c r="K8380" s="29"/>
    </row>
    <row r="8381" spans="6:11" x14ac:dyDescent="0.3">
      <c r="F8381" s="29"/>
      <c r="G8381" s="29"/>
      <c r="H8381" s="29"/>
      <c r="I8381" s="29"/>
      <c r="J8381" s="29"/>
      <c r="K8381" s="29"/>
    </row>
    <row r="8382" spans="6:11" x14ac:dyDescent="0.3">
      <c r="F8382" s="29"/>
      <c r="G8382" s="29"/>
      <c r="H8382" s="29"/>
      <c r="I8382" s="29"/>
      <c r="J8382" s="29"/>
      <c r="K8382" s="29"/>
    </row>
    <row r="8383" spans="6:11" x14ac:dyDescent="0.3">
      <c r="F8383" s="29"/>
      <c r="G8383" s="29"/>
      <c r="H8383" s="29"/>
      <c r="I8383" s="29"/>
      <c r="J8383" s="29"/>
      <c r="K8383" s="29"/>
    </row>
    <row r="8384" spans="6:11" x14ac:dyDescent="0.3">
      <c r="F8384" s="29"/>
      <c r="G8384" s="29"/>
      <c r="H8384" s="29"/>
      <c r="I8384" s="29"/>
      <c r="J8384" s="29"/>
      <c r="K8384" s="29"/>
    </row>
    <row r="8385" spans="6:11" x14ac:dyDescent="0.3">
      <c r="F8385" s="29"/>
      <c r="G8385" s="29"/>
      <c r="H8385" s="29"/>
      <c r="I8385" s="29"/>
      <c r="J8385" s="29"/>
      <c r="K8385" s="29"/>
    </row>
    <row r="8386" spans="6:11" x14ac:dyDescent="0.3">
      <c r="F8386" s="29"/>
      <c r="G8386" s="29"/>
      <c r="H8386" s="29"/>
      <c r="I8386" s="29"/>
      <c r="J8386" s="29"/>
      <c r="K8386" s="29"/>
    </row>
    <row r="8387" spans="6:11" x14ac:dyDescent="0.3">
      <c r="F8387" s="29"/>
      <c r="G8387" s="29"/>
      <c r="H8387" s="29"/>
      <c r="I8387" s="29"/>
      <c r="J8387" s="29"/>
      <c r="K8387" s="29"/>
    </row>
    <row r="8388" spans="6:11" x14ac:dyDescent="0.3">
      <c r="F8388" s="29"/>
      <c r="G8388" s="29"/>
      <c r="H8388" s="29"/>
      <c r="I8388" s="29"/>
      <c r="J8388" s="29"/>
      <c r="K8388" s="29"/>
    </row>
    <row r="8389" spans="6:11" x14ac:dyDescent="0.3">
      <c r="F8389" s="29"/>
      <c r="G8389" s="29"/>
      <c r="H8389" s="29"/>
      <c r="I8389" s="29"/>
      <c r="J8389" s="29"/>
      <c r="K8389" s="29"/>
    </row>
    <row r="8390" spans="6:11" x14ac:dyDescent="0.3">
      <c r="F8390" s="29"/>
      <c r="G8390" s="29"/>
      <c r="H8390" s="29"/>
      <c r="I8390" s="29"/>
      <c r="J8390" s="29"/>
      <c r="K8390" s="29"/>
    </row>
    <row r="8391" spans="6:11" x14ac:dyDescent="0.3">
      <c r="F8391" s="29"/>
      <c r="G8391" s="29"/>
      <c r="H8391" s="29"/>
      <c r="I8391" s="29"/>
      <c r="J8391" s="29"/>
      <c r="K8391" s="29"/>
    </row>
    <row r="8392" spans="6:11" x14ac:dyDescent="0.3">
      <c r="F8392" s="29"/>
      <c r="G8392" s="29"/>
      <c r="H8392" s="29"/>
      <c r="I8392" s="29"/>
      <c r="J8392" s="29"/>
      <c r="K8392" s="29"/>
    </row>
    <row r="8393" spans="6:11" x14ac:dyDescent="0.3">
      <c r="F8393" s="29"/>
      <c r="G8393" s="29"/>
      <c r="H8393" s="29"/>
      <c r="I8393" s="29"/>
      <c r="J8393" s="29"/>
      <c r="K8393" s="29"/>
    </row>
    <row r="8394" spans="6:11" x14ac:dyDescent="0.3">
      <c r="F8394" s="29"/>
      <c r="G8394" s="29"/>
      <c r="H8394" s="29"/>
      <c r="I8394" s="29"/>
      <c r="J8394" s="29"/>
      <c r="K8394" s="29"/>
    </row>
    <row r="8395" spans="6:11" x14ac:dyDescent="0.3">
      <c r="F8395" s="29"/>
      <c r="G8395" s="29"/>
      <c r="H8395" s="29"/>
      <c r="I8395" s="29"/>
      <c r="J8395" s="29"/>
      <c r="K8395" s="29"/>
    </row>
    <row r="8396" spans="6:11" x14ac:dyDescent="0.3">
      <c r="F8396" s="29"/>
      <c r="G8396" s="29"/>
      <c r="H8396" s="29"/>
      <c r="I8396" s="29"/>
      <c r="J8396" s="29"/>
      <c r="K8396" s="29"/>
    </row>
    <row r="8397" spans="6:11" x14ac:dyDescent="0.3">
      <c r="F8397" s="29"/>
      <c r="G8397" s="29"/>
      <c r="H8397" s="29"/>
      <c r="I8397" s="29"/>
      <c r="J8397" s="29"/>
      <c r="K8397" s="29"/>
    </row>
    <row r="8398" spans="6:11" x14ac:dyDescent="0.3">
      <c r="F8398" s="29"/>
      <c r="G8398" s="29"/>
      <c r="H8398" s="29"/>
      <c r="I8398" s="29"/>
      <c r="J8398" s="29"/>
      <c r="K8398" s="29"/>
    </row>
    <row r="8399" spans="6:11" x14ac:dyDescent="0.3">
      <c r="F8399" s="29"/>
      <c r="G8399" s="29"/>
      <c r="H8399" s="29"/>
      <c r="I8399" s="29"/>
      <c r="J8399" s="29"/>
      <c r="K8399" s="29"/>
    </row>
    <row r="8400" spans="6:11" x14ac:dyDescent="0.3">
      <c r="F8400" s="29"/>
      <c r="G8400" s="29"/>
      <c r="H8400" s="29"/>
      <c r="I8400" s="29"/>
      <c r="J8400" s="29"/>
      <c r="K8400" s="29"/>
    </row>
    <row r="8401" spans="6:11" x14ac:dyDescent="0.3">
      <c r="F8401" s="29"/>
      <c r="G8401" s="29"/>
      <c r="H8401" s="29"/>
      <c r="I8401" s="29"/>
      <c r="J8401" s="29"/>
      <c r="K8401" s="29"/>
    </row>
    <row r="8402" spans="6:11" x14ac:dyDescent="0.3">
      <c r="F8402" s="29"/>
      <c r="G8402" s="29"/>
      <c r="H8402" s="29"/>
      <c r="I8402" s="29"/>
      <c r="J8402" s="29"/>
      <c r="K8402" s="29"/>
    </row>
    <row r="8403" spans="6:11" x14ac:dyDescent="0.3">
      <c r="F8403" s="29"/>
      <c r="G8403" s="29"/>
      <c r="H8403" s="29"/>
      <c r="I8403" s="29"/>
      <c r="J8403" s="29"/>
      <c r="K8403" s="29"/>
    </row>
    <row r="8404" spans="6:11" x14ac:dyDescent="0.3">
      <c r="F8404" s="29"/>
      <c r="G8404" s="29"/>
      <c r="H8404" s="29"/>
      <c r="I8404" s="29"/>
      <c r="J8404" s="29"/>
      <c r="K8404" s="29"/>
    </row>
    <row r="8405" spans="6:11" x14ac:dyDescent="0.3">
      <c r="F8405" s="29"/>
      <c r="G8405" s="29"/>
      <c r="H8405" s="29"/>
      <c r="I8405" s="29"/>
      <c r="J8405" s="29"/>
      <c r="K8405" s="29"/>
    </row>
    <row r="8406" spans="6:11" x14ac:dyDescent="0.3">
      <c r="F8406" s="29"/>
      <c r="G8406" s="29"/>
      <c r="H8406" s="29"/>
      <c r="I8406" s="29"/>
      <c r="J8406" s="29"/>
      <c r="K8406" s="29"/>
    </row>
    <row r="8407" spans="6:11" x14ac:dyDescent="0.3">
      <c r="F8407" s="29"/>
      <c r="G8407" s="29"/>
      <c r="H8407" s="29"/>
      <c r="I8407" s="29"/>
      <c r="J8407" s="29"/>
      <c r="K8407" s="29"/>
    </row>
    <row r="8408" spans="6:11" x14ac:dyDescent="0.3">
      <c r="F8408" s="29"/>
      <c r="G8408" s="29"/>
      <c r="H8408" s="29"/>
      <c r="I8408" s="29"/>
      <c r="J8408" s="29"/>
      <c r="K8408" s="29"/>
    </row>
    <row r="8409" spans="6:11" x14ac:dyDescent="0.3">
      <c r="F8409" s="29"/>
      <c r="G8409" s="29"/>
      <c r="H8409" s="29"/>
      <c r="I8409" s="29"/>
      <c r="J8409" s="29"/>
      <c r="K8409" s="29"/>
    </row>
    <row r="8410" spans="6:11" x14ac:dyDescent="0.3">
      <c r="F8410" s="29"/>
      <c r="G8410" s="29"/>
      <c r="H8410" s="29"/>
      <c r="I8410" s="29"/>
      <c r="J8410" s="29"/>
      <c r="K8410" s="29"/>
    </row>
    <row r="8411" spans="6:11" x14ac:dyDescent="0.3">
      <c r="F8411" s="29"/>
      <c r="G8411" s="29"/>
      <c r="H8411" s="29"/>
      <c r="I8411" s="29"/>
      <c r="J8411" s="29"/>
      <c r="K8411" s="29"/>
    </row>
    <row r="8412" spans="6:11" x14ac:dyDescent="0.3">
      <c r="F8412" s="29"/>
      <c r="G8412" s="29"/>
      <c r="H8412" s="29"/>
      <c r="I8412" s="29"/>
      <c r="J8412" s="29"/>
      <c r="K8412" s="29"/>
    </row>
    <row r="8413" spans="6:11" x14ac:dyDescent="0.3">
      <c r="F8413" s="29"/>
      <c r="G8413" s="29"/>
      <c r="H8413" s="29"/>
      <c r="I8413" s="29"/>
      <c r="J8413" s="29"/>
      <c r="K8413" s="29"/>
    </row>
    <row r="8414" spans="6:11" x14ac:dyDescent="0.3">
      <c r="F8414" s="29"/>
      <c r="G8414" s="29"/>
      <c r="H8414" s="29"/>
      <c r="I8414" s="29"/>
      <c r="J8414" s="29"/>
      <c r="K8414" s="29"/>
    </row>
    <row r="8415" spans="6:11" x14ac:dyDescent="0.3">
      <c r="F8415" s="29"/>
      <c r="G8415" s="29"/>
      <c r="H8415" s="29"/>
      <c r="I8415" s="29"/>
      <c r="J8415" s="29"/>
      <c r="K8415" s="29"/>
    </row>
    <row r="8416" spans="6:11" x14ac:dyDescent="0.3">
      <c r="F8416" s="29"/>
      <c r="G8416" s="29"/>
      <c r="H8416" s="29"/>
      <c r="I8416" s="29"/>
      <c r="J8416" s="29"/>
      <c r="K8416" s="29"/>
    </row>
    <row r="8417" spans="6:11" x14ac:dyDescent="0.3">
      <c r="F8417" s="29"/>
      <c r="G8417" s="29"/>
      <c r="H8417" s="29"/>
      <c r="I8417" s="29"/>
      <c r="J8417" s="29"/>
      <c r="K8417" s="29"/>
    </row>
    <row r="8418" spans="6:11" x14ac:dyDescent="0.3">
      <c r="F8418" s="29"/>
      <c r="G8418" s="29"/>
      <c r="H8418" s="29"/>
      <c r="I8418" s="29"/>
      <c r="J8418" s="29"/>
      <c r="K8418" s="29"/>
    </row>
    <row r="8419" spans="6:11" x14ac:dyDescent="0.3">
      <c r="F8419" s="29"/>
      <c r="G8419" s="29"/>
      <c r="H8419" s="29"/>
      <c r="I8419" s="29"/>
      <c r="J8419" s="29"/>
      <c r="K8419" s="29"/>
    </row>
    <row r="8420" spans="6:11" x14ac:dyDescent="0.3">
      <c r="F8420" s="29"/>
      <c r="G8420" s="29"/>
      <c r="H8420" s="29"/>
      <c r="I8420" s="29"/>
      <c r="J8420" s="29"/>
      <c r="K8420" s="29"/>
    </row>
    <row r="8421" spans="6:11" x14ac:dyDescent="0.3">
      <c r="F8421" s="29"/>
      <c r="G8421" s="29"/>
      <c r="H8421" s="29"/>
      <c r="I8421" s="29"/>
      <c r="J8421" s="29"/>
      <c r="K8421" s="29"/>
    </row>
    <row r="8422" spans="6:11" x14ac:dyDescent="0.3">
      <c r="F8422" s="29"/>
      <c r="G8422" s="29"/>
      <c r="H8422" s="29"/>
      <c r="I8422" s="29"/>
      <c r="J8422" s="29"/>
      <c r="K8422" s="29"/>
    </row>
    <row r="8423" spans="6:11" x14ac:dyDescent="0.3">
      <c r="F8423" s="29"/>
      <c r="G8423" s="29"/>
      <c r="H8423" s="29"/>
      <c r="I8423" s="29"/>
      <c r="J8423" s="29"/>
      <c r="K8423" s="29"/>
    </row>
    <row r="8424" spans="6:11" x14ac:dyDescent="0.3">
      <c r="F8424" s="29"/>
      <c r="G8424" s="29"/>
      <c r="H8424" s="29"/>
      <c r="I8424" s="29"/>
      <c r="J8424" s="29"/>
      <c r="K8424" s="29"/>
    </row>
    <row r="8425" spans="6:11" x14ac:dyDescent="0.3">
      <c r="F8425" s="29"/>
      <c r="G8425" s="29"/>
      <c r="H8425" s="29"/>
      <c r="I8425" s="29"/>
      <c r="J8425" s="29"/>
      <c r="K8425" s="29"/>
    </row>
    <row r="8426" spans="6:11" x14ac:dyDescent="0.3">
      <c r="F8426" s="29"/>
      <c r="G8426" s="29"/>
      <c r="H8426" s="29"/>
      <c r="I8426" s="29"/>
      <c r="J8426" s="29"/>
      <c r="K8426" s="29"/>
    </row>
    <row r="8427" spans="6:11" x14ac:dyDescent="0.3">
      <c r="F8427" s="29"/>
      <c r="G8427" s="29"/>
      <c r="H8427" s="29"/>
      <c r="I8427" s="29"/>
      <c r="J8427" s="29"/>
      <c r="K8427" s="29"/>
    </row>
    <row r="8428" spans="6:11" x14ac:dyDescent="0.3">
      <c r="F8428" s="29"/>
      <c r="G8428" s="29"/>
      <c r="H8428" s="29"/>
      <c r="I8428" s="29"/>
      <c r="J8428" s="29"/>
      <c r="K8428" s="29"/>
    </row>
    <row r="8429" spans="6:11" x14ac:dyDescent="0.3">
      <c r="F8429" s="29"/>
      <c r="G8429" s="29"/>
      <c r="H8429" s="29"/>
      <c r="I8429" s="29"/>
      <c r="J8429" s="29"/>
      <c r="K8429" s="29"/>
    </row>
    <row r="8430" spans="6:11" x14ac:dyDescent="0.3">
      <c r="F8430" s="29"/>
      <c r="G8430" s="29"/>
      <c r="H8430" s="29"/>
      <c r="I8430" s="29"/>
      <c r="J8430" s="29"/>
      <c r="K8430" s="29"/>
    </row>
    <row r="8431" spans="6:11" x14ac:dyDescent="0.3">
      <c r="F8431" s="29"/>
      <c r="G8431" s="29"/>
      <c r="H8431" s="29"/>
      <c r="I8431" s="29"/>
      <c r="J8431" s="29"/>
      <c r="K8431" s="29"/>
    </row>
    <row r="8432" spans="6:11" x14ac:dyDescent="0.3">
      <c r="F8432" s="29"/>
      <c r="G8432" s="29"/>
      <c r="H8432" s="29"/>
      <c r="I8432" s="29"/>
      <c r="J8432" s="29"/>
      <c r="K8432" s="29"/>
    </row>
    <row r="8433" spans="6:11" x14ac:dyDescent="0.3">
      <c r="F8433" s="29"/>
      <c r="G8433" s="29"/>
      <c r="H8433" s="29"/>
      <c r="I8433" s="29"/>
      <c r="J8433" s="29"/>
      <c r="K8433" s="29"/>
    </row>
    <row r="8434" spans="6:11" x14ac:dyDescent="0.3">
      <c r="F8434" s="29"/>
      <c r="G8434" s="29"/>
      <c r="H8434" s="29"/>
      <c r="I8434" s="29"/>
      <c r="J8434" s="29"/>
      <c r="K8434" s="29"/>
    </row>
    <row r="8435" spans="6:11" x14ac:dyDescent="0.3">
      <c r="F8435" s="29"/>
      <c r="G8435" s="29"/>
      <c r="H8435" s="29"/>
      <c r="I8435" s="29"/>
      <c r="J8435" s="29"/>
      <c r="K8435" s="29"/>
    </row>
    <row r="8436" spans="6:11" x14ac:dyDescent="0.3">
      <c r="F8436" s="29"/>
      <c r="G8436" s="29"/>
      <c r="H8436" s="29"/>
      <c r="I8436" s="29"/>
      <c r="J8436" s="29"/>
      <c r="K8436" s="29"/>
    </row>
    <row r="8437" spans="6:11" x14ac:dyDescent="0.3">
      <c r="F8437" s="29"/>
      <c r="G8437" s="29"/>
      <c r="H8437" s="29"/>
      <c r="I8437" s="29"/>
      <c r="J8437" s="29"/>
      <c r="K8437" s="29"/>
    </row>
    <row r="8438" spans="6:11" x14ac:dyDescent="0.3">
      <c r="F8438" s="29"/>
      <c r="G8438" s="29"/>
      <c r="H8438" s="29"/>
      <c r="I8438" s="29"/>
      <c r="J8438" s="29"/>
      <c r="K8438" s="29"/>
    </row>
    <row r="8439" spans="6:11" x14ac:dyDescent="0.3">
      <c r="F8439" s="29"/>
      <c r="G8439" s="29"/>
      <c r="H8439" s="29"/>
      <c r="I8439" s="29"/>
      <c r="J8439" s="29"/>
      <c r="K8439" s="29"/>
    </row>
    <row r="8440" spans="6:11" x14ac:dyDescent="0.3">
      <c r="F8440" s="29"/>
      <c r="G8440" s="29"/>
      <c r="H8440" s="29"/>
      <c r="I8440" s="29"/>
      <c r="J8440" s="29"/>
      <c r="K8440" s="29"/>
    </row>
    <row r="8441" spans="6:11" x14ac:dyDescent="0.3">
      <c r="F8441" s="29"/>
      <c r="G8441" s="29"/>
      <c r="H8441" s="29"/>
      <c r="I8441" s="29"/>
      <c r="J8441" s="29"/>
      <c r="K8441" s="29"/>
    </row>
    <row r="8442" spans="6:11" x14ac:dyDescent="0.3">
      <c r="F8442" s="29"/>
      <c r="G8442" s="29"/>
      <c r="H8442" s="29"/>
      <c r="I8442" s="29"/>
      <c r="J8442" s="29"/>
      <c r="K8442" s="29"/>
    </row>
    <row r="8443" spans="6:11" x14ac:dyDescent="0.3">
      <c r="F8443" s="29"/>
      <c r="G8443" s="29"/>
      <c r="H8443" s="29"/>
      <c r="I8443" s="29"/>
      <c r="J8443" s="29"/>
      <c r="K8443" s="29"/>
    </row>
    <row r="8444" spans="6:11" x14ac:dyDescent="0.3">
      <c r="F8444" s="29"/>
      <c r="G8444" s="29"/>
      <c r="H8444" s="29"/>
      <c r="I8444" s="29"/>
      <c r="J8444" s="29"/>
      <c r="K8444" s="29"/>
    </row>
    <row r="8445" spans="6:11" x14ac:dyDescent="0.3">
      <c r="F8445" s="29"/>
      <c r="G8445" s="29"/>
      <c r="H8445" s="29"/>
      <c r="I8445" s="29"/>
      <c r="J8445" s="29"/>
      <c r="K8445" s="29"/>
    </row>
    <row r="8446" spans="6:11" x14ac:dyDescent="0.3">
      <c r="F8446" s="29"/>
      <c r="G8446" s="29"/>
      <c r="H8446" s="29"/>
      <c r="I8446" s="29"/>
      <c r="J8446" s="29"/>
      <c r="K8446" s="29"/>
    </row>
    <row r="8447" spans="6:11" x14ac:dyDescent="0.3">
      <c r="F8447" s="29"/>
      <c r="G8447" s="29"/>
      <c r="H8447" s="29"/>
      <c r="I8447" s="29"/>
      <c r="J8447" s="29"/>
      <c r="K8447" s="29"/>
    </row>
    <row r="8448" spans="6:11" x14ac:dyDescent="0.3">
      <c r="F8448" s="29"/>
      <c r="G8448" s="29"/>
      <c r="H8448" s="29"/>
      <c r="I8448" s="29"/>
      <c r="J8448" s="29"/>
      <c r="K8448" s="29"/>
    </row>
    <row r="8449" spans="6:11" x14ac:dyDescent="0.3">
      <c r="F8449" s="29"/>
      <c r="G8449" s="29"/>
      <c r="H8449" s="29"/>
      <c r="I8449" s="29"/>
      <c r="J8449" s="29"/>
      <c r="K8449" s="29"/>
    </row>
    <row r="8450" spans="6:11" x14ac:dyDescent="0.3">
      <c r="F8450" s="29"/>
      <c r="G8450" s="29"/>
      <c r="H8450" s="29"/>
      <c r="I8450" s="29"/>
      <c r="J8450" s="29"/>
      <c r="K8450" s="29"/>
    </row>
    <row r="8451" spans="6:11" x14ac:dyDescent="0.3">
      <c r="F8451" s="29"/>
      <c r="G8451" s="29"/>
      <c r="H8451" s="29"/>
      <c r="I8451" s="29"/>
      <c r="J8451" s="29"/>
      <c r="K8451" s="29"/>
    </row>
    <row r="8452" spans="6:11" x14ac:dyDescent="0.3">
      <c r="F8452" s="29"/>
      <c r="G8452" s="29"/>
      <c r="H8452" s="29"/>
      <c r="I8452" s="29"/>
      <c r="J8452" s="29"/>
      <c r="K8452" s="29"/>
    </row>
    <row r="8453" spans="6:11" x14ac:dyDescent="0.3">
      <c r="F8453" s="29"/>
      <c r="G8453" s="29"/>
      <c r="H8453" s="29"/>
      <c r="I8453" s="29"/>
      <c r="J8453" s="29"/>
      <c r="K8453" s="29"/>
    </row>
    <row r="8454" spans="6:11" x14ac:dyDescent="0.3">
      <c r="F8454" s="29"/>
      <c r="G8454" s="29"/>
      <c r="H8454" s="29"/>
      <c r="I8454" s="29"/>
      <c r="J8454" s="29"/>
      <c r="K8454" s="29"/>
    </row>
    <row r="8455" spans="6:11" x14ac:dyDescent="0.3">
      <c r="F8455" s="29"/>
      <c r="G8455" s="29"/>
      <c r="H8455" s="29"/>
      <c r="I8455" s="29"/>
      <c r="J8455" s="29"/>
      <c r="K8455" s="29"/>
    </row>
    <row r="8456" spans="6:11" x14ac:dyDescent="0.3">
      <c r="F8456" s="29"/>
      <c r="G8456" s="29"/>
      <c r="H8456" s="29"/>
      <c r="I8456" s="29"/>
      <c r="J8456" s="29"/>
      <c r="K8456" s="29"/>
    </row>
    <row r="8457" spans="6:11" x14ac:dyDescent="0.3">
      <c r="F8457" s="29"/>
      <c r="G8457" s="29"/>
      <c r="H8457" s="29"/>
      <c r="I8457" s="29"/>
      <c r="J8457" s="29"/>
      <c r="K8457" s="29"/>
    </row>
    <row r="8458" spans="6:11" x14ac:dyDescent="0.3">
      <c r="F8458" s="29"/>
      <c r="G8458" s="29"/>
      <c r="H8458" s="29"/>
      <c r="I8458" s="29"/>
      <c r="J8458" s="29"/>
      <c r="K8458" s="29"/>
    </row>
    <row r="8459" spans="6:11" x14ac:dyDescent="0.3">
      <c r="F8459" s="29"/>
      <c r="G8459" s="29"/>
      <c r="H8459" s="29"/>
      <c r="I8459" s="29"/>
      <c r="J8459" s="29"/>
      <c r="K8459" s="29"/>
    </row>
    <row r="8460" spans="6:11" x14ac:dyDescent="0.3">
      <c r="F8460" s="29"/>
      <c r="G8460" s="29"/>
      <c r="H8460" s="29"/>
      <c r="I8460" s="29"/>
      <c r="J8460" s="29"/>
      <c r="K8460" s="29"/>
    </row>
    <row r="8461" spans="6:11" x14ac:dyDescent="0.3">
      <c r="F8461" s="29"/>
      <c r="G8461" s="29"/>
      <c r="H8461" s="29"/>
      <c r="I8461" s="29"/>
      <c r="J8461" s="29"/>
      <c r="K8461" s="29"/>
    </row>
    <row r="8462" spans="6:11" x14ac:dyDescent="0.3">
      <c r="F8462" s="29"/>
      <c r="G8462" s="29"/>
      <c r="H8462" s="29"/>
      <c r="I8462" s="29"/>
      <c r="J8462" s="29"/>
      <c r="K8462" s="29"/>
    </row>
    <row r="8463" spans="6:11" x14ac:dyDescent="0.3">
      <c r="F8463" s="29"/>
      <c r="G8463" s="29"/>
      <c r="H8463" s="29"/>
      <c r="I8463" s="29"/>
      <c r="J8463" s="29"/>
      <c r="K8463" s="29"/>
    </row>
    <row r="8464" spans="6:11" x14ac:dyDescent="0.3">
      <c r="F8464" s="29"/>
      <c r="G8464" s="29"/>
      <c r="H8464" s="29"/>
      <c r="I8464" s="29"/>
      <c r="J8464" s="29"/>
      <c r="K8464" s="29"/>
    </row>
    <row r="8465" spans="6:11" x14ac:dyDescent="0.3">
      <c r="F8465" s="29"/>
      <c r="G8465" s="29"/>
      <c r="H8465" s="29"/>
      <c r="I8465" s="29"/>
      <c r="J8465" s="29"/>
      <c r="K8465" s="29"/>
    </row>
    <row r="8466" spans="6:11" x14ac:dyDescent="0.3">
      <c r="F8466" s="29"/>
      <c r="G8466" s="29"/>
      <c r="H8466" s="29"/>
      <c r="I8466" s="29"/>
      <c r="J8466" s="29"/>
      <c r="K8466" s="29"/>
    </row>
    <row r="8467" spans="6:11" x14ac:dyDescent="0.3">
      <c r="F8467" s="29"/>
      <c r="G8467" s="29"/>
      <c r="H8467" s="29"/>
      <c r="I8467" s="29"/>
      <c r="J8467" s="29"/>
      <c r="K8467" s="29"/>
    </row>
    <row r="8468" spans="6:11" x14ac:dyDescent="0.3">
      <c r="F8468" s="29"/>
      <c r="G8468" s="29"/>
      <c r="H8468" s="29"/>
      <c r="I8468" s="29"/>
      <c r="J8468" s="29"/>
      <c r="K8468" s="29"/>
    </row>
    <row r="8469" spans="6:11" x14ac:dyDescent="0.3">
      <c r="F8469" s="29"/>
      <c r="G8469" s="29"/>
      <c r="H8469" s="29"/>
      <c r="I8469" s="29"/>
      <c r="J8469" s="29"/>
      <c r="K8469" s="29"/>
    </row>
    <row r="8470" spans="6:11" x14ac:dyDescent="0.3">
      <c r="F8470" s="29"/>
      <c r="G8470" s="29"/>
      <c r="H8470" s="29"/>
      <c r="I8470" s="29"/>
      <c r="J8470" s="29"/>
      <c r="K8470" s="29"/>
    </row>
    <row r="8471" spans="6:11" x14ac:dyDescent="0.3">
      <c r="F8471" s="29"/>
      <c r="G8471" s="29"/>
      <c r="H8471" s="29"/>
      <c r="I8471" s="29"/>
      <c r="J8471" s="29"/>
      <c r="K8471" s="29"/>
    </row>
    <row r="8472" spans="6:11" x14ac:dyDescent="0.3">
      <c r="F8472" s="29"/>
      <c r="G8472" s="29"/>
      <c r="H8472" s="29"/>
      <c r="I8472" s="29"/>
      <c r="J8472" s="29"/>
      <c r="K8472" s="29"/>
    </row>
    <row r="8473" spans="6:11" x14ac:dyDescent="0.3">
      <c r="F8473" s="29"/>
      <c r="G8473" s="29"/>
      <c r="H8473" s="29"/>
      <c r="I8473" s="29"/>
      <c r="J8473" s="29"/>
      <c r="K8473" s="29"/>
    </row>
    <row r="8474" spans="6:11" x14ac:dyDescent="0.3">
      <c r="F8474" s="29"/>
      <c r="G8474" s="29"/>
      <c r="H8474" s="29"/>
      <c r="I8474" s="29"/>
      <c r="J8474" s="29"/>
      <c r="K8474" s="29"/>
    </row>
    <row r="8475" spans="6:11" x14ac:dyDescent="0.3">
      <c r="F8475" s="29"/>
      <c r="G8475" s="29"/>
      <c r="H8475" s="29"/>
      <c r="I8475" s="29"/>
      <c r="J8475" s="29"/>
      <c r="K8475" s="29"/>
    </row>
    <row r="8476" spans="6:11" x14ac:dyDescent="0.3">
      <c r="F8476" s="29"/>
      <c r="G8476" s="29"/>
      <c r="H8476" s="29"/>
      <c r="I8476" s="29"/>
      <c r="J8476" s="29"/>
      <c r="K8476" s="29"/>
    </row>
    <row r="8477" spans="6:11" x14ac:dyDescent="0.3">
      <c r="F8477" s="29"/>
      <c r="G8477" s="29"/>
      <c r="H8477" s="29"/>
      <c r="I8477" s="29"/>
      <c r="J8477" s="29"/>
      <c r="K8477" s="29"/>
    </row>
    <row r="8478" spans="6:11" x14ac:dyDescent="0.3">
      <c r="F8478" s="29"/>
      <c r="G8478" s="29"/>
      <c r="H8478" s="29"/>
      <c r="I8478" s="29"/>
      <c r="J8478" s="29"/>
      <c r="K8478" s="29"/>
    </row>
    <row r="8479" spans="6:11" x14ac:dyDescent="0.3">
      <c r="F8479" s="29"/>
      <c r="G8479" s="29"/>
      <c r="H8479" s="29"/>
      <c r="I8479" s="29"/>
      <c r="J8479" s="29"/>
      <c r="K8479" s="29"/>
    </row>
    <row r="8480" spans="6:11" x14ac:dyDescent="0.3">
      <c r="F8480" s="29"/>
      <c r="G8480" s="29"/>
      <c r="H8480" s="29"/>
      <c r="I8480" s="29"/>
      <c r="J8480" s="29"/>
      <c r="K8480" s="29"/>
    </row>
    <row r="8481" spans="6:11" x14ac:dyDescent="0.3">
      <c r="F8481" s="29"/>
      <c r="G8481" s="29"/>
      <c r="H8481" s="29"/>
      <c r="I8481" s="29"/>
      <c r="J8481" s="29"/>
      <c r="K8481" s="29"/>
    </row>
    <row r="8482" spans="6:11" x14ac:dyDescent="0.3">
      <c r="F8482" s="29"/>
      <c r="G8482" s="29"/>
      <c r="H8482" s="29"/>
      <c r="I8482" s="29"/>
      <c r="J8482" s="29"/>
      <c r="K8482" s="29"/>
    </row>
    <row r="8483" spans="6:11" x14ac:dyDescent="0.3">
      <c r="F8483" s="29"/>
      <c r="G8483" s="29"/>
      <c r="H8483" s="29"/>
      <c r="I8483" s="29"/>
      <c r="J8483" s="29"/>
      <c r="K8483" s="29"/>
    </row>
    <row r="8484" spans="6:11" x14ac:dyDescent="0.3">
      <c r="F8484" s="29"/>
      <c r="G8484" s="29"/>
      <c r="H8484" s="29"/>
      <c r="I8484" s="29"/>
      <c r="J8484" s="29"/>
      <c r="K8484" s="29"/>
    </row>
    <row r="8485" spans="6:11" x14ac:dyDescent="0.3">
      <c r="F8485" s="29"/>
      <c r="G8485" s="29"/>
      <c r="H8485" s="29"/>
      <c r="I8485" s="29"/>
      <c r="J8485" s="29"/>
      <c r="K8485" s="29"/>
    </row>
    <row r="8486" spans="6:11" x14ac:dyDescent="0.3">
      <c r="F8486" s="29"/>
      <c r="G8486" s="29"/>
      <c r="H8486" s="29"/>
      <c r="I8486" s="29"/>
      <c r="J8486" s="29"/>
      <c r="K8486" s="29"/>
    </row>
    <row r="8487" spans="6:11" x14ac:dyDescent="0.3">
      <c r="F8487" s="29"/>
      <c r="G8487" s="29"/>
      <c r="H8487" s="29"/>
      <c r="I8487" s="29"/>
      <c r="J8487" s="29"/>
      <c r="K8487" s="29"/>
    </row>
    <row r="8488" spans="6:11" x14ac:dyDescent="0.3">
      <c r="F8488" s="29"/>
      <c r="G8488" s="29"/>
      <c r="H8488" s="29"/>
      <c r="I8488" s="29"/>
      <c r="J8488" s="29"/>
      <c r="K8488" s="29"/>
    </row>
    <row r="8489" spans="6:11" x14ac:dyDescent="0.3">
      <c r="F8489" s="29"/>
      <c r="G8489" s="29"/>
      <c r="H8489" s="29"/>
      <c r="I8489" s="29"/>
      <c r="J8489" s="29"/>
      <c r="K8489" s="29"/>
    </row>
    <row r="8490" spans="6:11" x14ac:dyDescent="0.3">
      <c r="F8490" s="29"/>
      <c r="G8490" s="29"/>
      <c r="H8490" s="29"/>
      <c r="I8490" s="29"/>
      <c r="J8490" s="29"/>
      <c r="K8490" s="29"/>
    </row>
    <row r="8491" spans="6:11" x14ac:dyDescent="0.3">
      <c r="F8491" s="29"/>
      <c r="G8491" s="29"/>
      <c r="H8491" s="29"/>
      <c r="I8491" s="29"/>
      <c r="J8491" s="29"/>
      <c r="K8491" s="29"/>
    </row>
    <row r="8492" spans="6:11" x14ac:dyDescent="0.3">
      <c r="F8492" s="29"/>
      <c r="G8492" s="29"/>
      <c r="H8492" s="29"/>
      <c r="I8492" s="29"/>
      <c r="J8492" s="29"/>
      <c r="K8492" s="29"/>
    </row>
    <row r="8493" spans="6:11" x14ac:dyDescent="0.3">
      <c r="F8493" s="29"/>
      <c r="G8493" s="29"/>
      <c r="H8493" s="29"/>
      <c r="I8493" s="29"/>
      <c r="J8493" s="29"/>
      <c r="K8493" s="29"/>
    </row>
    <row r="8494" spans="6:11" x14ac:dyDescent="0.3">
      <c r="F8494" s="29"/>
      <c r="G8494" s="29"/>
      <c r="H8494" s="29"/>
      <c r="I8494" s="29"/>
      <c r="J8494" s="29"/>
      <c r="K8494" s="29"/>
    </row>
    <row r="8495" spans="6:11" x14ac:dyDescent="0.3">
      <c r="F8495" s="29"/>
      <c r="G8495" s="29"/>
      <c r="H8495" s="29"/>
      <c r="I8495" s="29"/>
      <c r="J8495" s="29"/>
      <c r="K8495" s="29"/>
    </row>
    <row r="8496" spans="6:11" x14ac:dyDescent="0.3">
      <c r="F8496" s="29"/>
      <c r="G8496" s="29"/>
      <c r="H8496" s="29"/>
      <c r="I8496" s="29"/>
      <c r="J8496" s="29"/>
      <c r="K8496" s="29"/>
    </row>
    <row r="8497" spans="6:11" x14ac:dyDescent="0.3">
      <c r="F8497" s="29"/>
      <c r="G8497" s="29"/>
      <c r="H8497" s="29"/>
      <c r="I8497" s="29"/>
      <c r="J8497" s="29"/>
      <c r="K8497" s="29"/>
    </row>
    <row r="8498" spans="6:11" x14ac:dyDescent="0.3">
      <c r="F8498" s="29"/>
      <c r="G8498" s="29"/>
      <c r="H8498" s="29"/>
      <c r="I8498" s="29"/>
      <c r="J8498" s="29"/>
      <c r="K8498" s="29"/>
    </row>
    <row r="8499" spans="6:11" x14ac:dyDescent="0.3">
      <c r="F8499" s="29"/>
      <c r="G8499" s="29"/>
      <c r="H8499" s="29"/>
      <c r="I8499" s="29"/>
      <c r="J8499" s="29"/>
      <c r="K8499" s="29"/>
    </row>
    <row r="8500" spans="6:11" x14ac:dyDescent="0.3">
      <c r="F8500" s="29"/>
      <c r="G8500" s="29"/>
      <c r="H8500" s="29"/>
      <c r="I8500" s="29"/>
      <c r="J8500" s="29"/>
      <c r="K8500" s="29"/>
    </row>
    <row r="8501" spans="6:11" x14ac:dyDescent="0.3">
      <c r="F8501" s="29"/>
      <c r="G8501" s="29"/>
      <c r="H8501" s="29"/>
      <c r="I8501" s="29"/>
      <c r="J8501" s="29"/>
      <c r="K8501" s="29"/>
    </row>
    <row r="8502" spans="6:11" x14ac:dyDescent="0.3">
      <c r="F8502" s="29"/>
      <c r="G8502" s="29"/>
      <c r="H8502" s="29"/>
      <c r="I8502" s="29"/>
      <c r="J8502" s="29"/>
      <c r="K8502" s="29"/>
    </row>
    <row r="8503" spans="6:11" x14ac:dyDescent="0.3">
      <c r="F8503" s="29"/>
      <c r="G8503" s="29"/>
      <c r="H8503" s="29"/>
      <c r="I8503" s="29"/>
      <c r="J8503" s="29"/>
      <c r="K8503" s="29"/>
    </row>
    <row r="8504" spans="6:11" x14ac:dyDescent="0.3">
      <c r="F8504" s="29"/>
      <c r="G8504" s="29"/>
      <c r="H8504" s="29"/>
      <c r="I8504" s="29"/>
      <c r="J8504" s="29"/>
      <c r="K8504" s="29"/>
    </row>
    <row r="8505" spans="6:11" x14ac:dyDescent="0.3">
      <c r="F8505" s="29"/>
      <c r="G8505" s="29"/>
      <c r="H8505" s="29"/>
      <c r="I8505" s="29"/>
      <c r="J8505" s="29"/>
      <c r="K8505" s="29"/>
    </row>
    <row r="8506" spans="6:11" x14ac:dyDescent="0.3">
      <c r="F8506" s="29"/>
      <c r="G8506" s="29"/>
      <c r="H8506" s="29"/>
      <c r="I8506" s="29"/>
      <c r="J8506" s="29"/>
      <c r="K8506" s="29"/>
    </row>
    <row r="8507" spans="6:11" x14ac:dyDescent="0.3">
      <c r="F8507" s="29"/>
      <c r="G8507" s="29"/>
      <c r="H8507" s="29"/>
      <c r="I8507" s="29"/>
      <c r="J8507" s="29"/>
      <c r="K8507" s="29"/>
    </row>
    <row r="8508" spans="6:11" x14ac:dyDescent="0.3">
      <c r="F8508" s="29"/>
      <c r="G8508" s="29"/>
      <c r="H8508" s="29"/>
      <c r="I8508" s="29"/>
      <c r="J8508" s="29"/>
      <c r="K8508" s="29"/>
    </row>
    <row r="8509" spans="6:11" x14ac:dyDescent="0.3">
      <c r="F8509" s="29"/>
      <c r="G8509" s="29"/>
      <c r="H8509" s="29"/>
      <c r="I8509" s="29"/>
      <c r="J8509" s="29"/>
      <c r="K8509" s="29"/>
    </row>
    <row r="8510" spans="6:11" x14ac:dyDescent="0.3">
      <c r="F8510" s="29"/>
      <c r="G8510" s="29"/>
      <c r="H8510" s="29"/>
      <c r="I8510" s="29"/>
      <c r="J8510" s="29"/>
      <c r="K8510" s="29"/>
    </row>
    <row r="8511" spans="6:11" x14ac:dyDescent="0.3">
      <c r="F8511" s="29"/>
      <c r="G8511" s="29"/>
      <c r="H8511" s="29"/>
      <c r="I8511" s="29"/>
      <c r="J8511" s="29"/>
      <c r="K8511" s="29"/>
    </row>
    <row r="8512" spans="6:11" x14ac:dyDescent="0.3">
      <c r="F8512" s="29"/>
      <c r="G8512" s="29"/>
      <c r="H8512" s="29"/>
      <c r="I8512" s="29"/>
      <c r="J8512" s="29"/>
      <c r="K8512" s="29"/>
    </row>
    <row r="8513" spans="6:11" x14ac:dyDescent="0.3">
      <c r="F8513" s="29"/>
      <c r="G8513" s="29"/>
      <c r="H8513" s="29"/>
      <c r="I8513" s="29"/>
      <c r="J8513" s="29"/>
      <c r="K8513" s="29"/>
    </row>
    <row r="8514" spans="6:11" x14ac:dyDescent="0.3">
      <c r="F8514" s="29"/>
      <c r="G8514" s="29"/>
      <c r="H8514" s="29"/>
      <c r="I8514" s="29"/>
      <c r="J8514" s="29"/>
      <c r="K8514" s="29"/>
    </row>
    <row r="8515" spans="6:11" x14ac:dyDescent="0.3">
      <c r="F8515" s="29"/>
      <c r="G8515" s="29"/>
      <c r="H8515" s="29"/>
      <c r="I8515" s="29"/>
      <c r="J8515" s="29"/>
      <c r="K8515" s="29"/>
    </row>
    <row r="8516" spans="6:11" x14ac:dyDescent="0.3">
      <c r="F8516" s="29"/>
      <c r="G8516" s="29"/>
      <c r="H8516" s="29"/>
      <c r="I8516" s="29"/>
      <c r="J8516" s="29"/>
      <c r="K8516" s="29"/>
    </row>
    <row r="8517" spans="6:11" x14ac:dyDescent="0.3">
      <c r="F8517" s="29"/>
      <c r="G8517" s="29"/>
      <c r="H8517" s="29"/>
      <c r="I8517" s="29"/>
      <c r="J8517" s="29"/>
      <c r="K8517" s="29"/>
    </row>
    <row r="8518" spans="6:11" x14ac:dyDescent="0.3">
      <c r="F8518" s="29"/>
      <c r="G8518" s="29"/>
      <c r="H8518" s="29"/>
      <c r="I8518" s="29"/>
      <c r="J8518" s="29"/>
      <c r="K8518" s="29"/>
    </row>
    <row r="8519" spans="6:11" x14ac:dyDescent="0.3">
      <c r="F8519" s="29"/>
      <c r="G8519" s="29"/>
      <c r="H8519" s="29"/>
      <c r="I8519" s="29"/>
      <c r="J8519" s="29"/>
      <c r="K8519" s="29"/>
    </row>
    <row r="8520" spans="6:11" x14ac:dyDescent="0.3">
      <c r="F8520" s="29"/>
      <c r="G8520" s="29"/>
      <c r="H8520" s="29"/>
      <c r="I8520" s="29"/>
      <c r="J8520" s="29"/>
      <c r="K8520" s="29"/>
    </row>
    <row r="8521" spans="6:11" x14ac:dyDescent="0.3">
      <c r="F8521" s="29"/>
      <c r="G8521" s="29"/>
      <c r="H8521" s="29"/>
      <c r="I8521" s="29"/>
      <c r="J8521" s="29"/>
      <c r="K8521" s="29"/>
    </row>
    <row r="8522" spans="6:11" x14ac:dyDescent="0.3">
      <c r="F8522" s="29"/>
      <c r="G8522" s="29"/>
      <c r="H8522" s="29"/>
      <c r="I8522" s="29"/>
      <c r="J8522" s="29"/>
      <c r="K8522" s="29"/>
    </row>
    <row r="8523" spans="6:11" x14ac:dyDescent="0.3">
      <c r="F8523" s="29"/>
      <c r="G8523" s="29"/>
      <c r="H8523" s="29"/>
      <c r="I8523" s="29"/>
      <c r="J8523" s="29"/>
      <c r="K8523" s="29"/>
    </row>
    <row r="8524" spans="6:11" x14ac:dyDescent="0.3">
      <c r="F8524" s="29"/>
      <c r="G8524" s="29"/>
      <c r="H8524" s="29"/>
      <c r="I8524" s="29"/>
      <c r="J8524" s="29"/>
      <c r="K8524" s="29"/>
    </row>
    <row r="8525" spans="6:11" x14ac:dyDescent="0.3">
      <c r="F8525" s="29"/>
      <c r="G8525" s="29"/>
      <c r="H8525" s="29"/>
      <c r="I8525" s="29"/>
      <c r="J8525" s="29"/>
      <c r="K8525" s="29"/>
    </row>
    <row r="8526" spans="6:11" x14ac:dyDescent="0.3">
      <c r="F8526" s="29"/>
      <c r="G8526" s="29"/>
      <c r="H8526" s="29"/>
      <c r="I8526" s="29"/>
      <c r="J8526" s="29"/>
      <c r="K8526" s="29"/>
    </row>
    <row r="8527" spans="6:11" x14ac:dyDescent="0.3">
      <c r="F8527" s="29"/>
      <c r="G8527" s="29"/>
      <c r="H8527" s="29"/>
      <c r="I8527" s="29"/>
      <c r="J8527" s="29"/>
      <c r="K8527" s="29"/>
    </row>
    <row r="8528" spans="6:11" x14ac:dyDescent="0.3">
      <c r="F8528" s="29"/>
      <c r="G8528" s="29"/>
      <c r="H8528" s="29"/>
      <c r="I8528" s="29"/>
      <c r="J8528" s="29"/>
      <c r="K8528" s="29"/>
    </row>
    <row r="8529" spans="6:11" x14ac:dyDescent="0.3">
      <c r="F8529" s="29"/>
      <c r="G8529" s="29"/>
      <c r="H8529" s="29"/>
      <c r="I8529" s="29"/>
      <c r="J8529" s="29"/>
      <c r="K8529" s="29"/>
    </row>
    <row r="8530" spans="6:11" x14ac:dyDescent="0.3">
      <c r="F8530" s="29"/>
      <c r="G8530" s="29"/>
      <c r="H8530" s="29"/>
      <c r="I8530" s="29"/>
      <c r="J8530" s="29"/>
      <c r="K8530" s="29"/>
    </row>
    <row r="8531" spans="6:11" x14ac:dyDescent="0.3">
      <c r="F8531" s="29"/>
      <c r="G8531" s="29"/>
      <c r="H8531" s="29"/>
      <c r="I8531" s="29"/>
      <c r="J8531" s="29"/>
      <c r="K8531" s="29"/>
    </row>
    <row r="8532" spans="6:11" x14ac:dyDescent="0.3">
      <c r="F8532" s="29"/>
      <c r="G8532" s="29"/>
      <c r="H8532" s="29"/>
      <c r="I8532" s="29"/>
      <c r="J8532" s="29"/>
      <c r="K8532" s="29"/>
    </row>
    <row r="8533" spans="6:11" x14ac:dyDescent="0.3">
      <c r="F8533" s="29"/>
      <c r="G8533" s="29"/>
      <c r="H8533" s="29"/>
      <c r="I8533" s="29"/>
      <c r="J8533" s="29"/>
      <c r="K8533" s="29"/>
    </row>
    <row r="8534" spans="6:11" x14ac:dyDescent="0.3">
      <c r="F8534" s="29"/>
      <c r="G8534" s="29"/>
      <c r="H8534" s="29"/>
      <c r="I8534" s="29"/>
      <c r="J8534" s="29"/>
      <c r="K8534" s="29"/>
    </row>
    <row r="8535" spans="6:11" x14ac:dyDescent="0.3">
      <c r="F8535" s="29"/>
      <c r="G8535" s="29"/>
      <c r="H8535" s="29"/>
      <c r="I8535" s="29"/>
      <c r="J8535" s="29"/>
      <c r="K8535" s="29"/>
    </row>
    <row r="8536" spans="6:11" x14ac:dyDescent="0.3">
      <c r="F8536" s="29"/>
      <c r="G8536" s="29"/>
      <c r="H8536" s="29"/>
      <c r="I8536" s="29"/>
      <c r="J8536" s="29"/>
      <c r="K8536" s="29"/>
    </row>
    <row r="8537" spans="6:11" x14ac:dyDescent="0.3">
      <c r="F8537" s="29"/>
      <c r="G8537" s="29"/>
      <c r="H8537" s="29"/>
      <c r="I8537" s="29"/>
      <c r="J8537" s="29"/>
      <c r="K8537" s="29"/>
    </row>
    <row r="8538" spans="6:11" x14ac:dyDescent="0.3">
      <c r="F8538" s="29"/>
      <c r="G8538" s="29"/>
      <c r="H8538" s="29"/>
      <c r="I8538" s="29"/>
      <c r="J8538" s="29"/>
      <c r="K8538" s="29"/>
    </row>
    <row r="8539" spans="6:11" x14ac:dyDescent="0.3">
      <c r="F8539" s="29"/>
      <c r="G8539" s="29"/>
      <c r="H8539" s="29"/>
      <c r="I8539" s="29"/>
      <c r="J8539" s="29"/>
      <c r="K8539" s="29"/>
    </row>
    <row r="8540" spans="6:11" x14ac:dyDescent="0.3">
      <c r="F8540" s="29"/>
      <c r="G8540" s="29"/>
      <c r="H8540" s="29"/>
      <c r="I8540" s="29"/>
      <c r="J8540" s="29"/>
      <c r="K8540" s="29"/>
    </row>
    <row r="8541" spans="6:11" x14ac:dyDescent="0.3">
      <c r="F8541" s="29"/>
      <c r="G8541" s="29"/>
      <c r="H8541" s="29"/>
      <c r="I8541" s="29"/>
      <c r="J8541" s="29"/>
      <c r="K8541" s="29"/>
    </row>
    <row r="8542" spans="6:11" x14ac:dyDescent="0.3">
      <c r="F8542" s="29"/>
      <c r="G8542" s="29"/>
      <c r="H8542" s="29"/>
      <c r="I8542" s="29"/>
      <c r="J8542" s="29"/>
      <c r="K8542" s="29"/>
    </row>
    <row r="8543" spans="6:11" x14ac:dyDescent="0.3">
      <c r="F8543" s="29"/>
      <c r="G8543" s="29"/>
      <c r="H8543" s="29"/>
      <c r="I8543" s="29"/>
      <c r="J8543" s="29"/>
      <c r="K8543" s="29"/>
    </row>
    <row r="8544" spans="6:11" x14ac:dyDescent="0.3">
      <c r="F8544" s="29"/>
      <c r="G8544" s="29"/>
      <c r="H8544" s="29"/>
      <c r="I8544" s="29"/>
      <c r="J8544" s="29"/>
      <c r="K8544" s="29"/>
    </row>
    <row r="8545" spans="6:11" x14ac:dyDescent="0.3">
      <c r="F8545" s="29"/>
      <c r="G8545" s="29"/>
      <c r="H8545" s="29"/>
      <c r="I8545" s="29"/>
      <c r="J8545" s="29"/>
      <c r="K8545" s="29"/>
    </row>
    <row r="8546" spans="6:11" x14ac:dyDescent="0.3">
      <c r="F8546" s="29"/>
      <c r="G8546" s="29"/>
      <c r="H8546" s="29"/>
      <c r="I8546" s="29"/>
      <c r="J8546" s="29"/>
      <c r="K8546" s="29"/>
    </row>
    <row r="8547" spans="6:11" x14ac:dyDescent="0.3">
      <c r="F8547" s="29"/>
      <c r="G8547" s="29"/>
      <c r="H8547" s="29"/>
      <c r="I8547" s="29"/>
      <c r="J8547" s="29"/>
      <c r="K8547" s="29"/>
    </row>
    <row r="8548" spans="6:11" x14ac:dyDescent="0.3">
      <c r="F8548" s="29"/>
      <c r="G8548" s="29"/>
      <c r="H8548" s="29"/>
      <c r="I8548" s="29"/>
      <c r="J8548" s="29"/>
      <c r="K8548" s="29"/>
    </row>
    <row r="8549" spans="6:11" x14ac:dyDescent="0.3">
      <c r="F8549" s="29"/>
      <c r="G8549" s="29"/>
      <c r="H8549" s="29"/>
      <c r="I8549" s="29"/>
      <c r="J8549" s="29"/>
      <c r="K8549" s="29"/>
    </row>
    <row r="8550" spans="6:11" x14ac:dyDescent="0.3">
      <c r="F8550" s="29"/>
      <c r="G8550" s="29"/>
      <c r="H8550" s="29"/>
      <c r="I8550" s="29"/>
      <c r="J8550" s="29"/>
      <c r="K8550" s="29"/>
    </row>
    <row r="8551" spans="6:11" x14ac:dyDescent="0.3">
      <c r="F8551" s="29"/>
      <c r="G8551" s="29"/>
      <c r="H8551" s="29"/>
      <c r="I8551" s="29"/>
      <c r="J8551" s="29"/>
      <c r="K8551" s="29"/>
    </row>
    <row r="8552" spans="6:11" x14ac:dyDescent="0.3">
      <c r="F8552" s="29"/>
      <c r="G8552" s="29"/>
      <c r="H8552" s="29"/>
      <c r="I8552" s="29"/>
      <c r="J8552" s="29"/>
      <c r="K8552" s="29"/>
    </row>
    <row r="8553" spans="6:11" x14ac:dyDescent="0.3">
      <c r="F8553" s="29"/>
      <c r="G8553" s="29"/>
      <c r="H8553" s="29"/>
      <c r="I8553" s="29"/>
      <c r="J8553" s="29"/>
      <c r="K8553" s="29"/>
    </row>
    <row r="8554" spans="6:11" x14ac:dyDescent="0.3">
      <c r="F8554" s="29"/>
      <c r="G8554" s="29"/>
      <c r="H8554" s="29"/>
      <c r="I8554" s="29"/>
      <c r="J8554" s="29"/>
      <c r="K8554" s="29"/>
    </row>
    <row r="8555" spans="6:11" x14ac:dyDescent="0.3">
      <c r="F8555" s="29"/>
      <c r="G8555" s="29"/>
      <c r="H8555" s="29"/>
      <c r="I8555" s="29"/>
      <c r="J8555" s="29"/>
      <c r="K8555" s="29"/>
    </row>
    <row r="8556" spans="6:11" x14ac:dyDescent="0.3">
      <c r="F8556" s="29"/>
      <c r="G8556" s="29"/>
      <c r="H8556" s="29"/>
      <c r="I8556" s="29"/>
      <c r="J8556" s="29"/>
      <c r="K8556" s="29"/>
    </row>
    <row r="8557" spans="6:11" x14ac:dyDescent="0.3">
      <c r="F8557" s="29"/>
      <c r="G8557" s="29"/>
      <c r="H8557" s="29"/>
      <c r="I8557" s="29"/>
      <c r="J8557" s="29"/>
      <c r="K8557" s="29"/>
    </row>
    <row r="8558" spans="6:11" x14ac:dyDescent="0.3">
      <c r="F8558" s="29"/>
      <c r="G8558" s="29"/>
      <c r="H8558" s="29"/>
      <c r="I8558" s="29"/>
      <c r="J8558" s="29"/>
      <c r="K8558" s="29"/>
    </row>
    <row r="8559" spans="6:11" x14ac:dyDescent="0.3">
      <c r="F8559" s="29"/>
      <c r="G8559" s="29"/>
      <c r="H8559" s="29"/>
      <c r="I8559" s="29"/>
      <c r="J8559" s="29"/>
      <c r="K8559" s="29"/>
    </row>
    <row r="8560" spans="6:11" x14ac:dyDescent="0.3">
      <c r="F8560" s="29"/>
      <c r="G8560" s="29"/>
      <c r="H8560" s="29"/>
      <c r="I8560" s="29"/>
      <c r="J8560" s="29"/>
      <c r="K8560" s="29"/>
    </row>
    <row r="8561" spans="6:11" x14ac:dyDescent="0.3">
      <c r="F8561" s="29"/>
      <c r="G8561" s="29"/>
      <c r="H8561" s="29"/>
      <c r="I8561" s="29"/>
      <c r="J8561" s="29"/>
      <c r="K8561" s="29"/>
    </row>
    <row r="8562" spans="6:11" x14ac:dyDescent="0.3">
      <c r="F8562" s="29"/>
      <c r="G8562" s="29"/>
      <c r="H8562" s="29"/>
      <c r="I8562" s="29"/>
      <c r="J8562" s="29"/>
      <c r="K8562" s="29"/>
    </row>
    <row r="8563" spans="6:11" x14ac:dyDescent="0.3">
      <c r="F8563" s="29"/>
      <c r="G8563" s="29"/>
      <c r="H8563" s="29"/>
      <c r="I8563" s="29"/>
      <c r="J8563" s="29"/>
      <c r="K8563" s="29"/>
    </row>
    <row r="8564" spans="6:11" x14ac:dyDescent="0.3">
      <c r="F8564" s="29"/>
      <c r="G8564" s="29"/>
      <c r="H8564" s="29"/>
      <c r="I8564" s="29"/>
      <c r="J8564" s="29"/>
      <c r="K8564" s="29"/>
    </row>
    <row r="8565" spans="6:11" x14ac:dyDescent="0.3">
      <c r="F8565" s="29"/>
      <c r="G8565" s="29"/>
      <c r="H8565" s="29"/>
      <c r="I8565" s="29"/>
      <c r="J8565" s="29"/>
      <c r="K8565" s="29"/>
    </row>
    <row r="8566" spans="6:11" x14ac:dyDescent="0.3">
      <c r="F8566" s="29"/>
      <c r="G8566" s="29"/>
      <c r="H8566" s="29"/>
      <c r="I8566" s="29"/>
      <c r="J8566" s="29"/>
      <c r="K8566" s="29"/>
    </row>
    <row r="8567" spans="6:11" x14ac:dyDescent="0.3">
      <c r="F8567" s="29"/>
      <c r="G8567" s="29"/>
      <c r="H8567" s="29"/>
      <c r="I8567" s="29"/>
      <c r="J8567" s="29"/>
      <c r="K8567" s="29"/>
    </row>
    <row r="8568" spans="6:11" x14ac:dyDescent="0.3">
      <c r="F8568" s="29"/>
      <c r="G8568" s="29"/>
      <c r="H8568" s="29"/>
      <c r="I8568" s="29"/>
      <c r="J8568" s="29"/>
      <c r="K8568" s="29"/>
    </row>
    <row r="8569" spans="6:11" x14ac:dyDescent="0.3">
      <c r="F8569" s="29"/>
      <c r="G8569" s="29"/>
      <c r="H8569" s="29"/>
      <c r="I8569" s="29"/>
      <c r="J8569" s="29"/>
      <c r="K8569" s="29"/>
    </row>
    <row r="8570" spans="6:11" x14ac:dyDescent="0.3">
      <c r="F8570" s="29"/>
      <c r="G8570" s="29"/>
      <c r="H8570" s="29"/>
      <c r="I8570" s="29"/>
      <c r="J8570" s="29"/>
      <c r="K8570" s="29"/>
    </row>
    <row r="8571" spans="6:11" x14ac:dyDescent="0.3">
      <c r="F8571" s="29"/>
      <c r="G8571" s="29"/>
      <c r="H8571" s="29"/>
      <c r="I8571" s="29"/>
      <c r="J8571" s="29"/>
      <c r="K8571" s="29"/>
    </row>
    <row r="8572" spans="6:11" x14ac:dyDescent="0.3">
      <c r="F8572" s="29"/>
      <c r="G8572" s="29"/>
      <c r="H8572" s="29"/>
      <c r="I8572" s="29"/>
      <c r="J8572" s="29"/>
      <c r="K8572" s="29"/>
    </row>
    <row r="8573" spans="6:11" x14ac:dyDescent="0.3">
      <c r="F8573" s="29"/>
      <c r="G8573" s="29"/>
      <c r="H8573" s="29"/>
      <c r="I8573" s="29"/>
      <c r="J8573" s="29"/>
      <c r="K8573" s="29"/>
    </row>
    <row r="8574" spans="6:11" x14ac:dyDescent="0.3">
      <c r="F8574" s="29"/>
      <c r="G8574" s="29"/>
      <c r="H8574" s="29"/>
      <c r="I8574" s="29"/>
      <c r="J8574" s="29"/>
      <c r="K8574" s="29"/>
    </row>
    <row r="8575" spans="6:11" x14ac:dyDescent="0.3">
      <c r="F8575" s="29"/>
      <c r="G8575" s="29"/>
      <c r="H8575" s="29"/>
      <c r="I8575" s="29"/>
      <c r="J8575" s="29"/>
      <c r="K8575" s="29"/>
    </row>
    <row r="8576" spans="6:11" x14ac:dyDescent="0.3">
      <c r="F8576" s="29"/>
      <c r="G8576" s="29"/>
      <c r="H8576" s="29"/>
      <c r="I8576" s="29"/>
      <c r="J8576" s="29"/>
      <c r="K8576" s="29"/>
    </row>
    <row r="8577" spans="6:11" x14ac:dyDescent="0.3">
      <c r="F8577" s="29"/>
      <c r="G8577" s="29"/>
      <c r="H8577" s="29"/>
      <c r="I8577" s="29"/>
      <c r="J8577" s="29"/>
      <c r="K8577" s="29"/>
    </row>
    <row r="8578" spans="6:11" x14ac:dyDescent="0.3">
      <c r="F8578" s="29"/>
      <c r="G8578" s="29"/>
      <c r="H8578" s="29"/>
      <c r="I8578" s="29"/>
      <c r="J8578" s="29"/>
      <c r="K8578" s="29"/>
    </row>
    <row r="8579" spans="6:11" x14ac:dyDescent="0.3">
      <c r="F8579" s="29"/>
      <c r="G8579" s="29"/>
      <c r="H8579" s="29"/>
      <c r="I8579" s="29"/>
      <c r="J8579" s="29"/>
      <c r="K8579" s="29"/>
    </row>
    <row r="8580" spans="6:11" x14ac:dyDescent="0.3">
      <c r="F8580" s="29"/>
      <c r="G8580" s="29"/>
      <c r="H8580" s="29"/>
      <c r="I8580" s="29"/>
      <c r="J8580" s="29"/>
      <c r="K8580" s="29"/>
    </row>
    <row r="8581" spans="6:11" x14ac:dyDescent="0.3">
      <c r="F8581" s="29"/>
      <c r="G8581" s="29"/>
      <c r="H8581" s="29"/>
      <c r="I8581" s="29"/>
      <c r="J8581" s="29"/>
      <c r="K8581" s="29"/>
    </row>
    <row r="8582" spans="6:11" x14ac:dyDescent="0.3">
      <c r="F8582" s="29"/>
      <c r="G8582" s="29"/>
      <c r="H8582" s="29"/>
      <c r="I8582" s="29"/>
      <c r="J8582" s="29"/>
      <c r="K8582" s="29"/>
    </row>
    <row r="8583" spans="6:11" x14ac:dyDescent="0.3">
      <c r="F8583" s="29"/>
      <c r="G8583" s="29"/>
      <c r="H8583" s="29"/>
      <c r="I8583" s="29"/>
      <c r="J8583" s="29"/>
      <c r="K8583" s="29"/>
    </row>
    <row r="8584" spans="6:11" x14ac:dyDescent="0.3">
      <c r="F8584" s="29"/>
      <c r="G8584" s="29"/>
      <c r="H8584" s="29"/>
      <c r="I8584" s="29"/>
      <c r="J8584" s="29"/>
      <c r="K8584" s="29"/>
    </row>
    <row r="8585" spans="6:11" x14ac:dyDescent="0.3">
      <c r="F8585" s="29"/>
      <c r="G8585" s="29"/>
      <c r="H8585" s="29"/>
      <c r="I8585" s="29"/>
      <c r="J8585" s="29"/>
      <c r="K8585" s="29"/>
    </row>
    <row r="8586" spans="6:11" x14ac:dyDescent="0.3">
      <c r="F8586" s="29"/>
      <c r="G8586" s="29"/>
      <c r="H8586" s="29"/>
      <c r="I8586" s="29"/>
      <c r="J8586" s="29"/>
      <c r="K8586" s="29"/>
    </row>
    <row r="8587" spans="6:11" x14ac:dyDescent="0.3">
      <c r="F8587" s="29"/>
      <c r="G8587" s="29"/>
      <c r="H8587" s="29"/>
      <c r="I8587" s="29"/>
      <c r="J8587" s="29"/>
      <c r="K8587" s="29"/>
    </row>
    <row r="8588" spans="6:11" x14ac:dyDescent="0.3">
      <c r="F8588" s="29"/>
      <c r="G8588" s="29"/>
      <c r="H8588" s="29"/>
      <c r="I8588" s="29"/>
      <c r="J8588" s="29"/>
      <c r="K8588" s="29"/>
    </row>
    <row r="8589" spans="6:11" x14ac:dyDescent="0.3">
      <c r="F8589" s="29"/>
      <c r="G8589" s="29"/>
      <c r="H8589" s="29"/>
      <c r="I8589" s="29"/>
      <c r="J8589" s="29"/>
      <c r="K8589" s="29"/>
    </row>
    <row r="8590" spans="6:11" x14ac:dyDescent="0.3">
      <c r="F8590" s="29"/>
      <c r="G8590" s="29"/>
      <c r="H8590" s="29"/>
      <c r="I8590" s="29"/>
      <c r="J8590" s="29"/>
      <c r="K8590" s="29"/>
    </row>
    <row r="8591" spans="6:11" x14ac:dyDescent="0.3">
      <c r="F8591" s="29"/>
      <c r="G8591" s="29"/>
      <c r="H8591" s="29"/>
      <c r="I8591" s="29"/>
      <c r="J8591" s="29"/>
      <c r="K8591" s="29"/>
    </row>
    <row r="8592" spans="6:11" x14ac:dyDescent="0.3">
      <c r="F8592" s="29"/>
      <c r="G8592" s="29"/>
      <c r="H8592" s="29"/>
      <c r="I8592" s="29"/>
      <c r="J8592" s="29"/>
      <c r="K8592" s="29"/>
    </row>
    <row r="8593" spans="6:11" x14ac:dyDescent="0.3">
      <c r="F8593" s="29"/>
      <c r="G8593" s="29"/>
      <c r="H8593" s="29"/>
      <c r="I8593" s="29"/>
      <c r="J8593" s="29"/>
      <c r="K8593" s="29"/>
    </row>
    <row r="8594" spans="6:11" x14ac:dyDescent="0.3">
      <c r="F8594" s="29"/>
      <c r="G8594" s="29"/>
      <c r="H8594" s="29"/>
      <c r="I8594" s="29"/>
      <c r="J8594" s="29"/>
      <c r="K8594" s="29"/>
    </row>
    <row r="8595" spans="6:11" x14ac:dyDescent="0.3">
      <c r="F8595" s="29"/>
      <c r="G8595" s="29"/>
      <c r="H8595" s="29"/>
      <c r="I8595" s="29"/>
      <c r="J8595" s="29"/>
      <c r="K8595" s="29"/>
    </row>
    <row r="8596" spans="6:11" x14ac:dyDescent="0.3">
      <c r="F8596" s="29"/>
      <c r="G8596" s="29"/>
      <c r="H8596" s="29"/>
      <c r="I8596" s="29"/>
      <c r="J8596" s="29"/>
      <c r="K8596" s="29"/>
    </row>
    <row r="8597" spans="6:11" x14ac:dyDescent="0.3">
      <c r="F8597" s="29"/>
      <c r="G8597" s="29"/>
      <c r="H8597" s="29"/>
      <c r="I8597" s="29"/>
      <c r="J8597" s="29"/>
      <c r="K8597" s="29"/>
    </row>
    <row r="8598" spans="6:11" x14ac:dyDescent="0.3">
      <c r="F8598" s="29"/>
      <c r="G8598" s="29"/>
      <c r="H8598" s="29"/>
      <c r="I8598" s="29"/>
      <c r="J8598" s="29"/>
      <c r="K8598" s="29"/>
    </row>
    <row r="8599" spans="6:11" x14ac:dyDescent="0.3">
      <c r="F8599" s="29"/>
      <c r="G8599" s="29"/>
      <c r="H8599" s="29"/>
      <c r="I8599" s="29"/>
      <c r="J8599" s="29"/>
      <c r="K8599" s="29"/>
    </row>
    <row r="8600" spans="6:11" x14ac:dyDescent="0.3">
      <c r="F8600" s="29"/>
      <c r="G8600" s="29"/>
      <c r="H8600" s="29"/>
      <c r="I8600" s="29"/>
      <c r="J8600" s="29"/>
      <c r="K8600" s="29"/>
    </row>
    <row r="8601" spans="6:11" x14ac:dyDescent="0.3">
      <c r="F8601" s="29"/>
      <c r="G8601" s="29"/>
      <c r="H8601" s="29"/>
      <c r="I8601" s="29"/>
      <c r="J8601" s="29"/>
      <c r="K8601" s="29"/>
    </row>
    <row r="8602" spans="6:11" x14ac:dyDescent="0.3">
      <c r="F8602" s="29"/>
      <c r="G8602" s="29"/>
      <c r="H8602" s="29"/>
      <c r="I8602" s="29"/>
      <c r="J8602" s="29"/>
      <c r="K8602" s="29"/>
    </row>
    <row r="8603" spans="6:11" x14ac:dyDescent="0.3">
      <c r="F8603" s="29"/>
      <c r="G8603" s="29"/>
      <c r="H8603" s="29"/>
      <c r="I8603" s="29"/>
      <c r="J8603" s="29"/>
      <c r="K8603" s="29"/>
    </row>
    <row r="8604" spans="6:11" x14ac:dyDescent="0.3">
      <c r="F8604" s="29"/>
      <c r="G8604" s="29"/>
      <c r="H8604" s="29"/>
      <c r="I8604" s="29"/>
      <c r="J8604" s="29"/>
      <c r="K8604" s="29"/>
    </row>
    <row r="8605" spans="6:11" x14ac:dyDescent="0.3">
      <c r="F8605" s="29"/>
      <c r="G8605" s="29"/>
      <c r="H8605" s="29"/>
      <c r="I8605" s="29"/>
      <c r="J8605" s="29"/>
      <c r="K8605" s="29"/>
    </row>
    <row r="8606" spans="6:11" x14ac:dyDescent="0.3">
      <c r="F8606" s="29"/>
      <c r="G8606" s="29"/>
      <c r="H8606" s="29"/>
      <c r="I8606" s="29"/>
      <c r="J8606" s="29"/>
      <c r="K8606" s="29"/>
    </row>
    <row r="8607" spans="6:11" x14ac:dyDescent="0.3">
      <c r="F8607" s="29"/>
      <c r="G8607" s="29"/>
      <c r="H8607" s="29"/>
      <c r="I8607" s="29"/>
      <c r="J8607" s="29"/>
      <c r="K8607" s="29"/>
    </row>
    <row r="8608" spans="6:11" x14ac:dyDescent="0.3">
      <c r="F8608" s="29"/>
      <c r="G8608" s="29"/>
      <c r="H8608" s="29"/>
      <c r="I8608" s="29"/>
      <c r="J8608" s="29"/>
      <c r="K8608" s="29"/>
    </row>
    <row r="8609" spans="6:11" x14ac:dyDescent="0.3">
      <c r="F8609" s="29"/>
      <c r="G8609" s="29"/>
      <c r="H8609" s="29"/>
      <c r="I8609" s="29"/>
      <c r="J8609" s="29"/>
      <c r="K8609" s="29"/>
    </row>
    <row r="8610" spans="6:11" x14ac:dyDescent="0.3">
      <c r="F8610" s="29"/>
      <c r="G8610" s="29"/>
      <c r="H8610" s="29"/>
      <c r="I8610" s="29"/>
      <c r="J8610" s="29"/>
      <c r="K8610" s="29"/>
    </row>
    <row r="8611" spans="6:11" x14ac:dyDescent="0.3">
      <c r="F8611" s="29"/>
      <c r="G8611" s="29"/>
      <c r="H8611" s="29"/>
      <c r="I8611" s="29"/>
      <c r="J8611" s="29"/>
      <c r="K8611" s="29"/>
    </row>
    <row r="8612" spans="6:11" x14ac:dyDescent="0.3">
      <c r="F8612" s="29"/>
      <c r="G8612" s="29"/>
      <c r="H8612" s="29"/>
      <c r="I8612" s="29"/>
      <c r="J8612" s="29"/>
      <c r="K8612" s="29"/>
    </row>
    <row r="8613" spans="6:11" x14ac:dyDescent="0.3">
      <c r="F8613" s="29"/>
      <c r="G8613" s="29"/>
      <c r="H8613" s="29"/>
      <c r="I8613" s="29"/>
      <c r="J8613" s="29"/>
      <c r="K8613" s="29"/>
    </row>
    <row r="8614" spans="6:11" x14ac:dyDescent="0.3">
      <c r="F8614" s="29"/>
      <c r="G8614" s="29"/>
      <c r="H8614" s="29"/>
      <c r="I8614" s="29"/>
      <c r="J8614" s="29"/>
      <c r="K8614" s="29"/>
    </row>
    <row r="8615" spans="6:11" x14ac:dyDescent="0.3">
      <c r="F8615" s="29"/>
      <c r="G8615" s="29"/>
      <c r="H8615" s="29"/>
      <c r="I8615" s="29"/>
      <c r="J8615" s="29"/>
      <c r="K8615" s="29"/>
    </row>
    <row r="8616" spans="6:11" x14ac:dyDescent="0.3">
      <c r="F8616" s="29"/>
      <c r="G8616" s="29"/>
      <c r="H8616" s="29"/>
      <c r="I8616" s="29"/>
      <c r="J8616" s="29"/>
      <c r="K8616" s="29"/>
    </row>
    <row r="8617" spans="6:11" x14ac:dyDescent="0.3">
      <c r="F8617" s="29"/>
      <c r="G8617" s="29"/>
      <c r="H8617" s="29"/>
      <c r="I8617" s="29"/>
      <c r="J8617" s="29"/>
      <c r="K8617" s="29"/>
    </row>
    <row r="8618" spans="6:11" x14ac:dyDescent="0.3">
      <c r="F8618" s="29"/>
      <c r="G8618" s="29"/>
      <c r="H8618" s="29"/>
      <c r="I8618" s="29"/>
      <c r="J8618" s="29"/>
      <c r="K8618" s="29"/>
    </row>
    <row r="8619" spans="6:11" x14ac:dyDescent="0.3">
      <c r="F8619" s="29"/>
      <c r="G8619" s="29"/>
      <c r="H8619" s="29"/>
      <c r="I8619" s="29"/>
      <c r="J8619" s="29"/>
      <c r="K8619" s="29"/>
    </row>
    <row r="8620" spans="6:11" x14ac:dyDescent="0.3">
      <c r="F8620" s="29"/>
      <c r="G8620" s="29"/>
      <c r="H8620" s="29"/>
      <c r="I8620" s="29"/>
      <c r="J8620" s="29"/>
      <c r="K8620" s="29"/>
    </row>
    <row r="8621" spans="6:11" x14ac:dyDescent="0.3">
      <c r="F8621" s="29"/>
      <c r="G8621" s="29"/>
      <c r="H8621" s="29"/>
      <c r="I8621" s="29"/>
      <c r="J8621" s="29"/>
      <c r="K8621" s="29"/>
    </row>
    <row r="8622" spans="6:11" x14ac:dyDescent="0.3">
      <c r="F8622" s="29"/>
      <c r="G8622" s="29"/>
      <c r="H8622" s="29"/>
      <c r="I8622" s="29"/>
      <c r="J8622" s="29"/>
      <c r="K8622" s="29"/>
    </row>
    <row r="8623" spans="6:11" x14ac:dyDescent="0.3">
      <c r="F8623" s="29"/>
      <c r="G8623" s="29"/>
      <c r="H8623" s="29"/>
      <c r="I8623" s="29"/>
      <c r="J8623" s="29"/>
      <c r="K8623" s="29"/>
    </row>
    <row r="8624" spans="6:11" x14ac:dyDescent="0.3">
      <c r="F8624" s="29"/>
      <c r="G8624" s="29"/>
      <c r="H8624" s="29"/>
      <c r="I8624" s="29"/>
      <c r="J8624" s="29"/>
      <c r="K8624" s="29"/>
    </row>
    <row r="8625" spans="6:11" x14ac:dyDescent="0.3">
      <c r="F8625" s="29"/>
      <c r="G8625" s="29"/>
      <c r="H8625" s="29"/>
      <c r="I8625" s="29"/>
      <c r="J8625" s="29"/>
      <c r="K8625" s="29"/>
    </row>
    <row r="8626" spans="6:11" x14ac:dyDescent="0.3">
      <c r="F8626" s="29"/>
      <c r="G8626" s="29"/>
      <c r="H8626" s="29"/>
      <c r="I8626" s="29"/>
      <c r="J8626" s="29"/>
      <c r="K8626" s="29"/>
    </row>
    <row r="8627" spans="6:11" x14ac:dyDescent="0.3">
      <c r="F8627" s="29"/>
      <c r="G8627" s="29"/>
      <c r="H8627" s="29"/>
      <c r="I8627" s="29"/>
      <c r="J8627" s="29"/>
      <c r="K8627" s="29"/>
    </row>
    <row r="8628" spans="6:11" x14ac:dyDescent="0.3">
      <c r="F8628" s="29"/>
      <c r="G8628" s="29"/>
      <c r="H8628" s="29"/>
      <c r="I8628" s="29"/>
      <c r="J8628" s="29"/>
      <c r="K8628" s="29"/>
    </row>
    <row r="8629" spans="6:11" x14ac:dyDescent="0.3">
      <c r="F8629" s="29"/>
      <c r="G8629" s="29"/>
      <c r="H8629" s="29"/>
      <c r="I8629" s="29"/>
      <c r="J8629" s="29"/>
      <c r="K8629" s="29"/>
    </row>
    <row r="8630" spans="6:11" x14ac:dyDescent="0.3">
      <c r="F8630" s="29"/>
      <c r="G8630" s="29"/>
      <c r="H8630" s="29"/>
      <c r="I8630" s="29"/>
      <c r="J8630" s="29"/>
      <c r="K8630" s="29"/>
    </row>
    <row r="8631" spans="6:11" x14ac:dyDescent="0.3">
      <c r="F8631" s="29"/>
      <c r="G8631" s="29"/>
      <c r="H8631" s="29"/>
      <c r="I8631" s="29"/>
      <c r="J8631" s="29"/>
      <c r="K8631" s="29"/>
    </row>
    <row r="8632" spans="6:11" x14ac:dyDescent="0.3">
      <c r="F8632" s="29"/>
      <c r="G8632" s="29"/>
      <c r="H8632" s="29"/>
      <c r="I8632" s="29"/>
      <c r="J8632" s="29"/>
      <c r="K8632" s="29"/>
    </row>
    <row r="8633" spans="6:11" x14ac:dyDescent="0.3">
      <c r="F8633" s="29"/>
      <c r="G8633" s="29"/>
      <c r="H8633" s="29"/>
      <c r="I8633" s="29"/>
      <c r="J8633" s="29"/>
      <c r="K8633" s="29"/>
    </row>
    <row r="8634" spans="6:11" x14ac:dyDescent="0.3">
      <c r="F8634" s="29"/>
      <c r="G8634" s="29"/>
      <c r="H8634" s="29"/>
      <c r="I8634" s="29"/>
      <c r="J8634" s="29"/>
      <c r="K8634" s="29"/>
    </row>
    <row r="8635" spans="6:11" x14ac:dyDescent="0.3">
      <c r="F8635" s="29"/>
      <c r="G8635" s="29"/>
      <c r="H8635" s="29"/>
      <c r="I8635" s="29"/>
      <c r="J8635" s="29"/>
      <c r="K8635" s="29"/>
    </row>
    <row r="8636" spans="6:11" x14ac:dyDescent="0.3">
      <c r="F8636" s="29"/>
      <c r="G8636" s="29"/>
      <c r="H8636" s="29"/>
      <c r="I8636" s="29"/>
      <c r="J8636" s="29"/>
      <c r="K8636" s="29"/>
    </row>
    <row r="8637" spans="6:11" x14ac:dyDescent="0.3">
      <c r="F8637" s="29"/>
      <c r="G8637" s="29"/>
      <c r="H8637" s="29"/>
      <c r="I8637" s="29"/>
      <c r="J8637" s="29"/>
      <c r="K8637" s="29"/>
    </row>
    <row r="8638" spans="6:11" x14ac:dyDescent="0.3">
      <c r="F8638" s="29"/>
      <c r="G8638" s="29"/>
      <c r="H8638" s="29"/>
      <c r="I8638" s="29"/>
      <c r="J8638" s="29"/>
      <c r="K8638" s="29"/>
    </row>
    <row r="8639" spans="6:11" x14ac:dyDescent="0.3">
      <c r="F8639" s="29"/>
      <c r="G8639" s="29"/>
      <c r="H8639" s="29"/>
      <c r="I8639" s="29"/>
      <c r="J8639" s="29"/>
      <c r="K8639" s="29"/>
    </row>
    <row r="8640" spans="6:11" x14ac:dyDescent="0.3">
      <c r="F8640" s="29"/>
      <c r="G8640" s="29"/>
      <c r="H8640" s="29"/>
      <c r="I8640" s="29"/>
      <c r="J8640" s="29"/>
      <c r="K8640" s="29"/>
    </row>
    <row r="8641" spans="6:11" x14ac:dyDescent="0.3">
      <c r="F8641" s="29"/>
      <c r="G8641" s="29"/>
      <c r="H8641" s="29"/>
      <c r="I8641" s="29"/>
      <c r="J8641" s="29"/>
      <c r="K8641" s="29"/>
    </row>
    <row r="8642" spans="6:11" x14ac:dyDescent="0.3">
      <c r="F8642" s="29"/>
      <c r="G8642" s="29"/>
      <c r="H8642" s="29"/>
      <c r="I8642" s="29"/>
      <c r="J8642" s="29"/>
      <c r="K8642" s="29"/>
    </row>
    <row r="8643" spans="6:11" x14ac:dyDescent="0.3">
      <c r="F8643" s="29"/>
      <c r="G8643" s="29"/>
      <c r="H8643" s="29"/>
      <c r="I8643" s="29"/>
      <c r="J8643" s="29"/>
      <c r="K8643" s="29"/>
    </row>
    <row r="8644" spans="6:11" x14ac:dyDescent="0.3">
      <c r="F8644" s="29"/>
      <c r="G8644" s="29"/>
      <c r="H8644" s="29"/>
      <c r="I8644" s="29"/>
      <c r="J8644" s="29"/>
      <c r="K8644" s="29"/>
    </row>
    <row r="8645" spans="6:11" x14ac:dyDescent="0.3">
      <c r="F8645" s="29"/>
      <c r="G8645" s="29"/>
      <c r="H8645" s="29"/>
      <c r="I8645" s="29"/>
      <c r="J8645" s="29"/>
      <c r="K8645" s="29"/>
    </row>
    <row r="8646" spans="6:11" x14ac:dyDescent="0.3">
      <c r="F8646" s="29"/>
      <c r="G8646" s="29"/>
      <c r="H8646" s="29"/>
      <c r="I8646" s="29"/>
      <c r="J8646" s="29"/>
      <c r="K8646" s="29"/>
    </row>
    <row r="8647" spans="6:11" x14ac:dyDescent="0.3">
      <c r="F8647" s="29"/>
      <c r="G8647" s="29"/>
      <c r="H8647" s="29"/>
      <c r="I8647" s="29"/>
      <c r="J8647" s="29"/>
      <c r="K8647" s="29"/>
    </row>
    <row r="8648" spans="6:11" x14ac:dyDescent="0.3">
      <c r="F8648" s="29"/>
      <c r="G8648" s="29"/>
      <c r="H8648" s="29"/>
      <c r="I8648" s="29"/>
      <c r="J8648" s="29"/>
      <c r="K8648" s="29"/>
    </row>
    <row r="8649" spans="6:11" x14ac:dyDescent="0.3">
      <c r="F8649" s="29"/>
      <c r="G8649" s="29"/>
      <c r="H8649" s="29"/>
      <c r="I8649" s="29"/>
      <c r="J8649" s="29"/>
      <c r="K8649" s="29"/>
    </row>
    <row r="8650" spans="6:11" x14ac:dyDescent="0.3">
      <c r="F8650" s="29"/>
      <c r="G8650" s="29"/>
      <c r="H8650" s="29"/>
      <c r="I8650" s="29"/>
      <c r="J8650" s="29"/>
      <c r="K8650" s="29"/>
    </row>
    <row r="8651" spans="6:11" x14ac:dyDescent="0.3">
      <c r="F8651" s="29"/>
      <c r="G8651" s="29"/>
      <c r="H8651" s="29"/>
      <c r="I8651" s="29"/>
      <c r="J8651" s="29"/>
      <c r="K8651" s="29"/>
    </row>
    <row r="8652" spans="6:11" x14ac:dyDescent="0.3">
      <c r="F8652" s="29"/>
      <c r="G8652" s="29"/>
      <c r="H8652" s="29"/>
      <c r="I8652" s="29"/>
      <c r="J8652" s="29"/>
      <c r="K8652" s="29"/>
    </row>
    <row r="8653" spans="6:11" x14ac:dyDescent="0.3">
      <c r="F8653" s="29"/>
      <c r="G8653" s="29"/>
      <c r="H8653" s="29"/>
      <c r="I8653" s="29"/>
      <c r="J8653" s="29"/>
      <c r="K8653" s="29"/>
    </row>
    <row r="8654" spans="6:11" x14ac:dyDescent="0.3">
      <c r="F8654" s="29"/>
      <c r="G8654" s="29"/>
      <c r="H8654" s="29"/>
      <c r="I8654" s="29"/>
      <c r="J8654" s="29"/>
      <c r="K8654" s="29"/>
    </row>
    <row r="8655" spans="6:11" x14ac:dyDescent="0.3">
      <c r="F8655" s="29"/>
      <c r="G8655" s="29"/>
      <c r="H8655" s="29"/>
      <c r="I8655" s="29"/>
      <c r="J8655" s="29"/>
      <c r="K8655" s="29"/>
    </row>
    <row r="8656" spans="6:11" x14ac:dyDescent="0.3">
      <c r="F8656" s="29"/>
      <c r="G8656" s="29"/>
      <c r="H8656" s="29"/>
      <c r="I8656" s="29"/>
      <c r="J8656" s="29"/>
      <c r="K8656" s="29"/>
    </row>
    <row r="8657" spans="6:11" x14ac:dyDescent="0.3">
      <c r="F8657" s="29"/>
      <c r="G8657" s="29"/>
      <c r="H8657" s="29"/>
      <c r="I8657" s="29"/>
      <c r="J8657" s="29"/>
      <c r="K8657" s="29"/>
    </row>
    <row r="8658" spans="6:11" x14ac:dyDescent="0.3">
      <c r="F8658" s="29"/>
      <c r="G8658" s="29"/>
      <c r="H8658" s="29"/>
      <c r="I8658" s="29"/>
      <c r="J8658" s="29"/>
      <c r="K8658" s="29"/>
    </row>
    <row r="8659" spans="6:11" x14ac:dyDescent="0.3">
      <c r="F8659" s="29"/>
      <c r="G8659" s="29"/>
      <c r="H8659" s="29"/>
      <c r="I8659" s="29"/>
      <c r="J8659" s="29"/>
      <c r="K8659" s="29"/>
    </row>
    <row r="8660" spans="6:11" x14ac:dyDescent="0.3">
      <c r="F8660" s="29"/>
      <c r="G8660" s="29"/>
      <c r="H8660" s="29"/>
      <c r="I8660" s="29"/>
      <c r="J8660" s="29"/>
      <c r="K8660" s="29"/>
    </row>
    <row r="8661" spans="6:11" x14ac:dyDescent="0.3">
      <c r="F8661" s="29"/>
      <c r="G8661" s="29"/>
      <c r="H8661" s="29"/>
      <c r="I8661" s="29"/>
      <c r="J8661" s="29"/>
      <c r="K8661" s="29"/>
    </row>
    <row r="8662" spans="6:11" x14ac:dyDescent="0.3">
      <c r="F8662" s="29"/>
      <c r="G8662" s="29"/>
      <c r="H8662" s="29"/>
      <c r="I8662" s="29"/>
      <c r="J8662" s="29"/>
      <c r="K8662" s="29"/>
    </row>
    <row r="8663" spans="6:11" x14ac:dyDescent="0.3">
      <c r="F8663" s="29"/>
      <c r="G8663" s="29"/>
      <c r="H8663" s="29"/>
      <c r="I8663" s="29"/>
      <c r="J8663" s="29"/>
      <c r="K8663" s="29"/>
    </row>
    <row r="8664" spans="6:11" x14ac:dyDescent="0.3">
      <c r="F8664" s="29"/>
      <c r="G8664" s="29"/>
      <c r="H8664" s="29"/>
      <c r="I8664" s="29"/>
      <c r="J8664" s="29"/>
      <c r="K8664" s="29"/>
    </row>
    <row r="8665" spans="6:11" x14ac:dyDescent="0.3">
      <c r="F8665" s="29"/>
      <c r="G8665" s="29"/>
      <c r="H8665" s="29"/>
      <c r="I8665" s="29"/>
      <c r="J8665" s="29"/>
      <c r="K8665" s="29"/>
    </row>
    <row r="8666" spans="6:11" x14ac:dyDescent="0.3">
      <c r="F8666" s="29"/>
      <c r="G8666" s="29"/>
      <c r="H8666" s="29"/>
      <c r="I8666" s="29"/>
      <c r="J8666" s="29"/>
      <c r="K8666" s="29"/>
    </row>
    <row r="8667" spans="6:11" x14ac:dyDescent="0.3">
      <c r="F8667" s="29"/>
      <c r="G8667" s="29"/>
      <c r="H8667" s="29"/>
      <c r="I8667" s="29"/>
      <c r="J8667" s="29"/>
      <c r="K8667" s="29"/>
    </row>
    <row r="8668" spans="6:11" x14ac:dyDescent="0.3">
      <c r="F8668" s="29"/>
      <c r="G8668" s="29"/>
      <c r="H8668" s="29"/>
      <c r="I8668" s="29"/>
      <c r="J8668" s="29"/>
      <c r="K8668" s="29"/>
    </row>
    <row r="8669" spans="6:11" x14ac:dyDescent="0.3">
      <c r="F8669" s="29"/>
      <c r="G8669" s="29"/>
      <c r="H8669" s="29"/>
      <c r="I8669" s="29"/>
      <c r="J8669" s="29"/>
      <c r="K8669" s="29"/>
    </row>
    <row r="8670" spans="6:11" x14ac:dyDescent="0.3">
      <c r="F8670" s="29"/>
      <c r="G8670" s="29"/>
      <c r="H8670" s="29"/>
      <c r="I8670" s="29"/>
      <c r="J8670" s="29"/>
      <c r="K8670" s="29"/>
    </row>
    <row r="8671" spans="6:11" x14ac:dyDescent="0.3">
      <c r="F8671" s="29"/>
      <c r="G8671" s="29"/>
      <c r="H8671" s="29"/>
      <c r="I8671" s="29"/>
      <c r="J8671" s="29"/>
      <c r="K8671" s="29"/>
    </row>
    <row r="8672" spans="6:11" x14ac:dyDescent="0.3">
      <c r="F8672" s="29"/>
      <c r="G8672" s="29"/>
      <c r="H8672" s="29"/>
      <c r="I8672" s="29"/>
      <c r="J8672" s="29"/>
      <c r="K8672" s="29"/>
    </row>
    <row r="8673" spans="6:11" x14ac:dyDescent="0.3">
      <c r="F8673" s="29"/>
      <c r="G8673" s="29"/>
      <c r="H8673" s="29"/>
      <c r="I8673" s="29"/>
      <c r="J8673" s="29"/>
      <c r="K8673" s="29"/>
    </row>
    <row r="8674" spans="6:11" x14ac:dyDescent="0.3">
      <c r="F8674" s="29"/>
      <c r="G8674" s="29"/>
      <c r="H8674" s="29"/>
      <c r="I8674" s="29"/>
      <c r="J8674" s="29"/>
      <c r="K8674" s="29"/>
    </row>
    <row r="8675" spans="6:11" x14ac:dyDescent="0.3">
      <c r="F8675" s="29"/>
      <c r="G8675" s="29"/>
      <c r="H8675" s="29"/>
      <c r="I8675" s="29"/>
      <c r="J8675" s="29"/>
      <c r="K8675" s="29"/>
    </row>
    <row r="8676" spans="6:11" x14ac:dyDescent="0.3">
      <c r="F8676" s="29"/>
      <c r="G8676" s="29"/>
      <c r="H8676" s="29"/>
      <c r="I8676" s="29"/>
      <c r="J8676" s="29"/>
      <c r="K8676" s="29"/>
    </row>
    <row r="8677" spans="6:11" x14ac:dyDescent="0.3">
      <c r="F8677" s="29"/>
      <c r="G8677" s="29"/>
      <c r="H8677" s="29"/>
      <c r="I8677" s="29"/>
      <c r="J8677" s="29"/>
      <c r="K8677" s="29"/>
    </row>
    <row r="8678" spans="6:11" x14ac:dyDescent="0.3">
      <c r="F8678" s="29"/>
      <c r="G8678" s="29"/>
      <c r="H8678" s="29"/>
      <c r="I8678" s="29"/>
      <c r="J8678" s="29"/>
      <c r="K8678" s="29"/>
    </row>
    <row r="8679" spans="6:11" x14ac:dyDescent="0.3">
      <c r="F8679" s="29"/>
      <c r="G8679" s="29"/>
      <c r="H8679" s="29"/>
      <c r="I8679" s="29"/>
      <c r="J8679" s="29"/>
      <c r="K8679" s="29"/>
    </row>
    <row r="8680" spans="6:11" x14ac:dyDescent="0.3">
      <c r="F8680" s="29"/>
      <c r="G8680" s="29"/>
      <c r="H8680" s="29"/>
      <c r="I8680" s="29"/>
      <c r="J8680" s="29"/>
      <c r="K8680" s="29"/>
    </row>
    <row r="8681" spans="6:11" x14ac:dyDescent="0.3">
      <c r="F8681" s="29"/>
      <c r="G8681" s="29"/>
      <c r="H8681" s="29"/>
      <c r="I8681" s="29"/>
      <c r="J8681" s="29"/>
      <c r="K8681" s="29"/>
    </row>
    <row r="8682" spans="6:11" x14ac:dyDescent="0.3">
      <c r="F8682" s="29"/>
      <c r="G8682" s="29"/>
      <c r="H8682" s="29"/>
      <c r="I8682" s="29"/>
      <c r="J8682" s="29"/>
      <c r="K8682" s="29"/>
    </row>
    <row r="8683" spans="6:11" x14ac:dyDescent="0.3">
      <c r="F8683" s="29"/>
      <c r="G8683" s="29"/>
      <c r="H8683" s="29"/>
      <c r="I8683" s="29"/>
      <c r="J8683" s="29"/>
      <c r="K8683" s="29"/>
    </row>
    <row r="8684" spans="6:11" x14ac:dyDescent="0.3">
      <c r="F8684" s="29"/>
      <c r="G8684" s="29"/>
      <c r="H8684" s="29"/>
      <c r="I8684" s="29"/>
      <c r="J8684" s="29"/>
      <c r="K8684" s="29"/>
    </row>
    <row r="8685" spans="6:11" x14ac:dyDescent="0.3">
      <c r="F8685" s="29"/>
      <c r="G8685" s="29"/>
      <c r="H8685" s="29"/>
      <c r="I8685" s="29"/>
      <c r="J8685" s="29"/>
      <c r="K8685" s="29"/>
    </row>
    <row r="8686" spans="6:11" x14ac:dyDescent="0.3">
      <c r="F8686" s="29"/>
      <c r="G8686" s="29"/>
      <c r="H8686" s="29"/>
      <c r="I8686" s="29"/>
      <c r="J8686" s="29"/>
      <c r="K8686" s="29"/>
    </row>
    <row r="8687" spans="6:11" x14ac:dyDescent="0.3">
      <c r="F8687" s="29"/>
      <c r="G8687" s="29"/>
      <c r="H8687" s="29"/>
      <c r="I8687" s="29"/>
      <c r="J8687" s="29"/>
      <c r="K8687" s="29"/>
    </row>
    <row r="8688" spans="6:11" x14ac:dyDescent="0.3">
      <c r="F8688" s="29"/>
      <c r="G8688" s="29"/>
      <c r="H8688" s="29"/>
      <c r="I8688" s="29"/>
      <c r="J8688" s="29"/>
      <c r="K8688" s="29"/>
    </row>
    <row r="8689" spans="6:11" x14ac:dyDescent="0.3">
      <c r="F8689" s="29"/>
      <c r="G8689" s="29"/>
      <c r="H8689" s="29"/>
      <c r="I8689" s="29"/>
      <c r="J8689" s="29"/>
      <c r="K8689" s="29"/>
    </row>
    <row r="8690" spans="6:11" x14ac:dyDescent="0.3">
      <c r="F8690" s="29"/>
      <c r="G8690" s="29"/>
      <c r="H8690" s="29"/>
      <c r="I8690" s="29"/>
      <c r="J8690" s="29"/>
      <c r="K8690" s="29"/>
    </row>
    <row r="8691" spans="6:11" x14ac:dyDescent="0.3">
      <c r="F8691" s="29"/>
      <c r="G8691" s="29"/>
      <c r="H8691" s="29"/>
      <c r="I8691" s="29"/>
      <c r="J8691" s="29"/>
      <c r="K8691" s="29"/>
    </row>
    <row r="8692" spans="6:11" x14ac:dyDescent="0.3">
      <c r="F8692" s="29"/>
      <c r="G8692" s="29"/>
      <c r="H8692" s="29"/>
      <c r="I8692" s="29"/>
      <c r="J8692" s="29"/>
      <c r="K8692" s="29"/>
    </row>
    <row r="8693" spans="6:11" x14ac:dyDescent="0.3">
      <c r="F8693" s="29"/>
      <c r="G8693" s="29"/>
      <c r="H8693" s="29"/>
      <c r="I8693" s="29"/>
      <c r="J8693" s="29"/>
      <c r="K8693" s="29"/>
    </row>
    <row r="8694" spans="6:11" x14ac:dyDescent="0.3">
      <c r="F8694" s="29"/>
      <c r="G8694" s="29"/>
      <c r="H8694" s="29"/>
      <c r="I8694" s="29"/>
      <c r="J8694" s="29"/>
      <c r="K8694" s="29"/>
    </row>
    <row r="8695" spans="6:11" x14ac:dyDescent="0.3">
      <c r="F8695" s="29"/>
      <c r="G8695" s="29"/>
      <c r="H8695" s="29"/>
      <c r="I8695" s="29"/>
      <c r="J8695" s="29"/>
      <c r="K8695" s="29"/>
    </row>
    <row r="8696" spans="6:11" x14ac:dyDescent="0.3">
      <c r="F8696" s="29"/>
      <c r="G8696" s="29"/>
      <c r="H8696" s="29"/>
      <c r="I8696" s="29"/>
      <c r="J8696" s="29"/>
      <c r="K8696" s="29"/>
    </row>
    <row r="8697" spans="6:11" x14ac:dyDescent="0.3">
      <c r="F8697" s="29"/>
      <c r="G8697" s="29"/>
      <c r="H8697" s="29"/>
      <c r="I8697" s="29"/>
      <c r="J8697" s="29"/>
      <c r="K8697" s="29"/>
    </row>
    <row r="8698" spans="6:11" x14ac:dyDescent="0.3">
      <c r="F8698" s="29"/>
      <c r="G8698" s="29"/>
      <c r="H8698" s="29"/>
      <c r="I8698" s="29"/>
      <c r="J8698" s="29"/>
      <c r="K8698" s="29"/>
    </row>
    <row r="8699" spans="6:11" x14ac:dyDescent="0.3">
      <c r="F8699" s="29"/>
      <c r="G8699" s="29"/>
      <c r="H8699" s="29"/>
      <c r="I8699" s="29"/>
      <c r="J8699" s="29"/>
      <c r="K8699" s="29"/>
    </row>
    <row r="8700" spans="6:11" x14ac:dyDescent="0.3">
      <c r="F8700" s="29"/>
      <c r="G8700" s="29"/>
      <c r="H8700" s="29"/>
      <c r="I8700" s="29"/>
      <c r="J8700" s="29"/>
      <c r="K8700" s="29"/>
    </row>
    <row r="8701" spans="6:11" x14ac:dyDescent="0.3">
      <c r="F8701" s="29"/>
      <c r="G8701" s="29"/>
      <c r="H8701" s="29"/>
      <c r="I8701" s="29"/>
      <c r="J8701" s="29"/>
      <c r="K8701" s="29"/>
    </row>
    <row r="8702" spans="6:11" x14ac:dyDescent="0.3">
      <c r="F8702" s="29"/>
      <c r="G8702" s="29"/>
      <c r="H8702" s="29"/>
      <c r="I8702" s="29"/>
      <c r="J8702" s="29"/>
      <c r="K8702" s="29"/>
    </row>
    <row r="8703" spans="6:11" x14ac:dyDescent="0.3">
      <c r="F8703" s="29"/>
      <c r="G8703" s="29"/>
      <c r="H8703" s="29"/>
      <c r="I8703" s="29"/>
      <c r="J8703" s="29"/>
      <c r="K8703" s="29"/>
    </row>
    <row r="8704" spans="6:11" x14ac:dyDescent="0.3">
      <c r="F8704" s="29"/>
      <c r="G8704" s="29"/>
      <c r="H8704" s="29"/>
      <c r="I8704" s="29"/>
      <c r="J8704" s="29"/>
      <c r="K8704" s="29"/>
    </row>
    <row r="8705" spans="6:11" x14ac:dyDescent="0.3">
      <c r="F8705" s="29"/>
      <c r="G8705" s="29"/>
      <c r="H8705" s="29"/>
      <c r="I8705" s="29"/>
      <c r="J8705" s="29"/>
      <c r="K8705" s="29"/>
    </row>
    <row r="8706" spans="6:11" x14ac:dyDescent="0.3">
      <c r="F8706" s="29"/>
      <c r="G8706" s="29"/>
      <c r="H8706" s="29"/>
      <c r="I8706" s="29"/>
      <c r="J8706" s="29"/>
      <c r="K8706" s="29"/>
    </row>
    <row r="8707" spans="6:11" x14ac:dyDescent="0.3">
      <c r="F8707" s="29"/>
      <c r="G8707" s="29"/>
      <c r="H8707" s="29"/>
      <c r="I8707" s="29"/>
      <c r="J8707" s="29"/>
      <c r="K8707" s="29"/>
    </row>
    <row r="8708" spans="6:11" x14ac:dyDescent="0.3">
      <c r="F8708" s="29"/>
      <c r="G8708" s="29"/>
      <c r="H8708" s="29"/>
      <c r="I8708" s="29"/>
      <c r="J8708" s="29"/>
      <c r="K8708" s="29"/>
    </row>
    <row r="8709" spans="6:11" x14ac:dyDescent="0.3">
      <c r="F8709" s="29"/>
      <c r="G8709" s="29"/>
      <c r="H8709" s="29"/>
      <c r="I8709" s="29"/>
      <c r="J8709" s="29"/>
      <c r="K8709" s="29"/>
    </row>
    <row r="8710" spans="6:11" x14ac:dyDescent="0.3">
      <c r="F8710" s="29"/>
      <c r="G8710" s="29"/>
      <c r="H8710" s="29"/>
      <c r="I8710" s="29"/>
      <c r="J8710" s="29"/>
      <c r="K8710" s="29"/>
    </row>
    <row r="8711" spans="6:11" x14ac:dyDescent="0.3">
      <c r="F8711" s="29"/>
      <c r="G8711" s="29"/>
      <c r="H8711" s="29"/>
      <c r="I8711" s="29"/>
      <c r="J8711" s="29"/>
      <c r="K8711" s="29"/>
    </row>
    <row r="8712" spans="6:11" x14ac:dyDescent="0.3">
      <c r="F8712" s="29"/>
      <c r="G8712" s="29"/>
      <c r="H8712" s="29"/>
      <c r="I8712" s="29"/>
      <c r="J8712" s="29"/>
      <c r="K8712" s="29"/>
    </row>
    <row r="8713" spans="6:11" x14ac:dyDescent="0.3">
      <c r="F8713" s="29"/>
      <c r="G8713" s="29"/>
      <c r="H8713" s="29"/>
      <c r="I8713" s="29"/>
      <c r="J8713" s="29"/>
      <c r="K8713" s="29"/>
    </row>
    <row r="8714" spans="6:11" x14ac:dyDescent="0.3">
      <c r="F8714" s="29"/>
      <c r="G8714" s="29"/>
      <c r="H8714" s="29"/>
      <c r="I8714" s="29"/>
      <c r="J8714" s="29"/>
      <c r="K8714" s="29"/>
    </row>
    <row r="8715" spans="6:11" x14ac:dyDescent="0.3">
      <c r="F8715" s="29"/>
      <c r="G8715" s="29"/>
      <c r="H8715" s="29"/>
      <c r="I8715" s="29"/>
      <c r="J8715" s="29"/>
      <c r="K8715" s="29"/>
    </row>
    <row r="8716" spans="6:11" x14ac:dyDescent="0.3">
      <c r="F8716" s="29"/>
      <c r="G8716" s="29"/>
      <c r="H8716" s="29"/>
      <c r="I8716" s="29"/>
      <c r="J8716" s="29"/>
      <c r="K8716" s="29"/>
    </row>
    <row r="8717" spans="6:11" x14ac:dyDescent="0.3">
      <c r="F8717" s="29"/>
      <c r="G8717" s="29"/>
      <c r="H8717" s="29"/>
      <c r="I8717" s="29"/>
      <c r="J8717" s="29"/>
      <c r="K8717" s="29"/>
    </row>
    <row r="8718" spans="6:11" x14ac:dyDescent="0.3">
      <c r="F8718" s="29"/>
      <c r="G8718" s="29"/>
      <c r="H8718" s="29"/>
      <c r="I8718" s="29"/>
      <c r="J8718" s="29"/>
      <c r="K8718" s="29"/>
    </row>
    <row r="8719" spans="6:11" x14ac:dyDescent="0.3">
      <c r="F8719" s="29"/>
      <c r="G8719" s="29"/>
      <c r="H8719" s="29"/>
      <c r="I8719" s="29"/>
      <c r="J8719" s="29"/>
      <c r="K8719" s="29"/>
    </row>
    <row r="8720" spans="6:11" x14ac:dyDescent="0.3">
      <c r="F8720" s="29"/>
      <c r="G8720" s="29"/>
      <c r="H8720" s="29"/>
      <c r="I8720" s="29"/>
      <c r="J8720" s="29"/>
      <c r="K8720" s="29"/>
    </row>
    <row r="8721" spans="6:11" x14ac:dyDescent="0.3">
      <c r="F8721" s="29"/>
      <c r="G8721" s="29"/>
      <c r="H8721" s="29"/>
      <c r="I8721" s="29"/>
      <c r="J8721" s="29"/>
      <c r="K8721" s="29"/>
    </row>
    <row r="8722" spans="6:11" x14ac:dyDescent="0.3">
      <c r="F8722" s="29"/>
      <c r="G8722" s="29"/>
      <c r="H8722" s="29"/>
      <c r="I8722" s="29"/>
      <c r="J8722" s="29"/>
      <c r="K8722" s="29"/>
    </row>
    <row r="8723" spans="6:11" x14ac:dyDescent="0.3">
      <c r="F8723" s="29"/>
      <c r="G8723" s="29"/>
      <c r="H8723" s="29"/>
      <c r="I8723" s="29"/>
      <c r="J8723" s="29"/>
      <c r="K8723" s="29"/>
    </row>
    <row r="8724" spans="6:11" x14ac:dyDescent="0.3">
      <c r="F8724" s="29"/>
      <c r="G8724" s="29"/>
      <c r="H8724" s="29"/>
      <c r="I8724" s="29"/>
      <c r="J8724" s="29"/>
      <c r="K8724" s="29"/>
    </row>
    <row r="8725" spans="6:11" x14ac:dyDescent="0.3">
      <c r="F8725" s="29"/>
      <c r="G8725" s="29"/>
      <c r="H8725" s="29"/>
      <c r="I8725" s="29"/>
      <c r="J8725" s="29"/>
      <c r="K8725" s="29"/>
    </row>
    <row r="8726" spans="6:11" x14ac:dyDescent="0.3">
      <c r="F8726" s="29"/>
      <c r="G8726" s="29"/>
      <c r="H8726" s="29"/>
      <c r="I8726" s="29"/>
      <c r="J8726" s="29"/>
      <c r="K8726" s="29"/>
    </row>
    <row r="8727" spans="6:11" x14ac:dyDescent="0.3">
      <c r="F8727" s="29"/>
      <c r="G8727" s="29"/>
      <c r="H8727" s="29"/>
      <c r="I8727" s="29"/>
      <c r="J8727" s="29"/>
      <c r="K8727" s="29"/>
    </row>
    <row r="8728" spans="6:11" x14ac:dyDescent="0.3">
      <c r="F8728" s="29"/>
      <c r="G8728" s="29"/>
      <c r="H8728" s="29"/>
      <c r="I8728" s="29"/>
      <c r="J8728" s="29"/>
      <c r="K8728" s="29"/>
    </row>
    <row r="8729" spans="6:11" x14ac:dyDescent="0.3">
      <c r="F8729" s="29"/>
      <c r="G8729" s="29"/>
      <c r="H8729" s="29"/>
      <c r="I8729" s="29"/>
      <c r="J8729" s="29"/>
      <c r="K8729" s="29"/>
    </row>
    <row r="8730" spans="6:11" x14ac:dyDescent="0.3">
      <c r="F8730" s="29"/>
      <c r="G8730" s="29"/>
      <c r="H8730" s="29"/>
      <c r="I8730" s="29"/>
      <c r="J8730" s="29"/>
      <c r="K8730" s="29"/>
    </row>
    <row r="8731" spans="6:11" x14ac:dyDescent="0.3">
      <c r="F8731" s="29"/>
      <c r="G8731" s="29"/>
      <c r="H8731" s="29"/>
      <c r="I8731" s="29"/>
      <c r="J8731" s="29"/>
      <c r="K8731" s="29"/>
    </row>
    <row r="8732" spans="6:11" x14ac:dyDescent="0.3">
      <c r="F8732" s="29"/>
      <c r="G8732" s="29"/>
      <c r="H8732" s="29"/>
      <c r="I8732" s="29"/>
      <c r="J8732" s="29"/>
      <c r="K8732" s="29"/>
    </row>
    <row r="8733" spans="6:11" x14ac:dyDescent="0.3">
      <c r="F8733" s="29"/>
      <c r="G8733" s="29"/>
      <c r="H8733" s="29"/>
      <c r="I8733" s="29"/>
      <c r="J8733" s="29"/>
      <c r="K8733" s="29"/>
    </row>
    <row r="8734" spans="6:11" x14ac:dyDescent="0.3">
      <c r="F8734" s="29"/>
      <c r="G8734" s="29"/>
      <c r="H8734" s="29"/>
      <c r="I8734" s="29"/>
      <c r="J8734" s="29"/>
      <c r="K8734" s="29"/>
    </row>
    <row r="8735" spans="6:11" x14ac:dyDescent="0.3">
      <c r="F8735" s="29"/>
      <c r="G8735" s="29"/>
      <c r="H8735" s="29"/>
      <c r="I8735" s="29"/>
      <c r="J8735" s="29"/>
      <c r="K8735" s="29"/>
    </row>
    <row r="8736" spans="6:11" x14ac:dyDescent="0.3">
      <c r="F8736" s="29"/>
      <c r="G8736" s="29"/>
      <c r="H8736" s="29"/>
      <c r="I8736" s="29"/>
      <c r="J8736" s="29"/>
      <c r="K8736" s="29"/>
    </row>
    <row r="8737" spans="6:11" x14ac:dyDescent="0.3">
      <c r="F8737" s="29"/>
      <c r="G8737" s="29"/>
      <c r="H8737" s="29"/>
      <c r="I8737" s="29"/>
      <c r="J8737" s="29"/>
      <c r="K8737" s="29"/>
    </row>
    <row r="8738" spans="6:11" x14ac:dyDescent="0.3">
      <c r="F8738" s="29"/>
      <c r="G8738" s="29"/>
      <c r="H8738" s="29"/>
      <c r="I8738" s="29"/>
      <c r="J8738" s="29"/>
      <c r="K8738" s="29"/>
    </row>
    <row r="8739" spans="6:11" x14ac:dyDescent="0.3">
      <c r="F8739" s="29"/>
      <c r="G8739" s="29"/>
      <c r="H8739" s="29"/>
      <c r="I8739" s="29"/>
      <c r="J8739" s="29"/>
      <c r="K8739" s="29"/>
    </row>
    <row r="8740" spans="6:11" x14ac:dyDescent="0.3">
      <c r="F8740" s="29"/>
      <c r="G8740" s="29"/>
      <c r="H8740" s="29"/>
      <c r="I8740" s="29"/>
      <c r="J8740" s="29"/>
      <c r="K8740" s="29"/>
    </row>
    <row r="8741" spans="6:11" x14ac:dyDescent="0.3">
      <c r="F8741" s="29"/>
      <c r="G8741" s="29"/>
      <c r="H8741" s="29"/>
      <c r="I8741" s="29"/>
      <c r="J8741" s="29"/>
      <c r="K8741" s="29"/>
    </row>
    <row r="8742" spans="6:11" x14ac:dyDescent="0.3">
      <c r="F8742" s="29"/>
      <c r="G8742" s="29"/>
      <c r="H8742" s="29"/>
      <c r="I8742" s="29"/>
      <c r="J8742" s="29"/>
      <c r="K8742" s="29"/>
    </row>
    <row r="8743" spans="6:11" x14ac:dyDescent="0.3">
      <c r="F8743" s="29"/>
      <c r="G8743" s="29"/>
      <c r="H8743" s="29"/>
      <c r="I8743" s="29"/>
      <c r="J8743" s="29"/>
      <c r="K8743" s="29"/>
    </row>
    <row r="8744" spans="6:11" x14ac:dyDescent="0.3">
      <c r="F8744" s="29"/>
      <c r="G8744" s="29"/>
      <c r="H8744" s="29"/>
      <c r="I8744" s="29"/>
      <c r="J8744" s="29"/>
      <c r="K8744" s="29"/>
    </row>
    <row r="8745" spans="6:11" x14ac:dyDescent="0.3">
      <c r="F8745" s="29"/>
      <c r="G8745" s="29"/>
      <c r="H8745" s="29"/>
      <c r="I8745" s="29"/>
      <c r="J8745" s="29"/>
      <c r="K8745" s="29"/>
    </row>
    <row r="8746" spans="6:11" x14ac:dyDescent="0.3">
      <c r="F8746" s="29"/>
      <c r="G8746" s="29"/>
      <c r="H8746" s="29"/>
      <c r="I8746" s="29"/>
      <c r="J8746" s="29"/>
      <c r="K8746" s="29"/>
    </row>
    <row r="8747" spans="6:11" x14ac:dyDescent="0.3">
      <c r="F8747" s="29"/>
      <c r="G8747" s="29"/>
      <c r="H8747" s="29"/>
      <c r="I8747" s="29"/>
      <c r="J8747" s="29"/>
      <c r="K8747" s="29"/>
    </row>
    <row r="8748" spans="6:11" x14ac:dyDescent="0.3">
      <c r="F8748" s="29"/>
      <c r="G8748" s="29"/>
      <c r="H8748" s="29"/>
      <c r="I8748" s="29"/>
      <c r="J8748" s="29"/>
      <c r="K8748" s="29"/>
    </row>
    <row r="8749" spans="6:11" x14ac:dyDescent="0.3">
      <c r="F8749" s="29"/>
      <c r="G8749" s="29"/>
      <c r="H8749" s="29"/>
      <c r="I8749" s="29"/>
      <c r="J8749" s="29"/>
      <c r="K8749" s="29"/>
    </row>
    <row r="8750" spans="6:11" x14ac:dyDescent="0.3">
      <c r="F8750" s="29"/>
      <c r="G8750" s="29"/>
      <c r="H8750" s="29"/>
      <c r="I8750" s="29"/>
      <c r="J8750" s="29"/>
      <c r="K8750" s="29"/>
    </row>
    <row r="8751" spans="6:11" x14ac:dyDescent="0.3">
      <c r="F8751" s="29"/>
      <c r="G8751" s="29"/>
      <c r="H8751" s="29"/>
      <c r="I8751" s="29"/>
      <c r="J8751" s="29"/>
      <c r="K8751" s="29"/>
    </row>
    <row r="8752" spans="6:11" x14ac:dyDescent="0.3">
      <c r="F8752" s="29"/>
      <c r="G8752" s="29"/>
      <c r="H8752" s="29"/>
      <c r="I8752" s="29"/>
      <c r="J8752" s="29"/>
      <c r="K8752" s="29"/>
    </row>
    <row r="8753" spans="6:11" x14ac:dyDescent="0.3">
      <c r="F8753" s="29"/>
      <c r="G8753" s="29"/>
      <c r="H8753" s="29"/>
      <c r="I8753" s="29"/>
      <c r="J8753" s="29"/>
      <c r="K8753" s="29"/>
    </row>
    <row r="8754" spans="6:11" x14ac:dyDescent="0.3">
      <c r="F8754" s="29"/>
      <c r="G8754" s="29"/>
      <c r="H8754" s="29"/>
      <c r="I8754" s="29"/>
      <c r="J8754" s="29"/>
      <c r="K8754" s="29"/>
    </row>
    <row r="8755" spans="6:11" x14ac:dyDescent="0.3">
      <c r="F8755" s="29"/>
      <c r="G8755" s="29"/>
      <c r="H8755" s="29"/>
      <c r="I8755" s="29"/>
      <c r="J8755" s="29"/>
      <c r="K8755" s="29"/>
    </row>
    <row r="8756" spans="6:11" x14ac:dyDescent="0.3">
      <c r="F8756" s="29"/>
      <c r="G8756" s="29"/>
      <c r="H8756" s="29"/>
      <c r="I8756" s="29"/>
      <c r="J8756" s="29"/>
      <c r="K8756" s="29"/>
    </row>
    <row r="8757" spans="6:11" x14ac:dyDescent="0.3">
      <c r="F8757" s="29"/>
      <c r="G8757" s="29"/>
      <c r="H8757" s="29"/>
      <c r="I8757" s="29"/>
      <c r="J8757" s="29"/>
      <c r="K8757" s="29"/>
    </row>
    <row r="8758" spans="6:11" x14ac:dyDescent="0.3">
      <c r="F8758" s="29"/>
      <c r="G8758" s="29"/>
      <c r="H8758" s="29"/>
      <c r="I8758" s="29"/>
      <c r="J8758" s="29"/>
      <c r="K8758" s="29"/>
    </row>
    <row r="8759" spans="6:11" x14ac:dyDescent="0.3">
      <c r="F8759" s="29"/>
      <c r="G8759" s="29"/>
      <c r="H8759" s="29"/>
      <c r="I8759" s="29"/>
      <c r="J8759" s="29"/>
      <c r="K8759" s="29"/>
    </row>
    <row r="8760" spans="6:11" x14ac:dyDescent="0.3">
      <c r="F8760" s="29"/>
      <c r="G8760" s="29"/>
      <c r="H8760" s="29"/>
      <c r="I8760" s="29"/>
      <c r="J8760" s="29"/>
      <c r="K8760" s="29"/>
    </row>
    <row r="8761" spans="6:11" x14ac:dyDescent="0.3">
      <c r="F8761" s="29"/>
      <c r="G8761" s="29"/>
      <c r="H8761" s="29"/>
      <c r="I8761" s="29"/>
      <c r="J8761" s="29"/>
      <c r="K8761" s="29"/>
    </row>
    <row r="8762" spans="6:11" x14ac:dyDescent="0.3">
      <c r="F8762" s="29"/>
      <c r="G8762" s="29"/>
      <c r="H8762" s="29"/>
      <c r="I8762" s="29"/>
      <c r="J8762" s="29"/>
      <c r="K8762" s="29"/>
    </row>
    <row r="8763" spans="6:11" x14ac:dyDescent="0.3">
      <c r="F8763" s="29"/>
      <c r="G8763" s="29"/>
      <c r="H8763" s="29"/>
      <c r="I8763" s="29"/>
      <c r="J8763" s="29"/>
      <c r="K8763" s="29"/>
    </row>
    <row r="8764" spans="6:11" x14ac:dyDescent="0.3">
      <c r="F8764" s="29"/>
      <c r="G8764" s="29"/>
      <c r="H8764" s="29"/>
      <c r="I8764" s="29"/>
      <c r="J8764" s="29"/>
      <c r="K8764" s="29"/>
    </row>
    <row r="8765" spans="6:11" x14ac:dyDescent="0.3">
      <c r="F8765" s="29"/>
      <c r="G8765" s="29"/>
      <c r="H8765" s="29"/>
      <c r="I8765" s="29"/>
      <c r="J8765" s="29"/>
      <c r="K8765" s="29"/>
    </row>
    <row r="8766" spans="6:11" x14ac:dyDescent="0.3">
      <c r="F8766" s="29"/>
      <c r="G8766" s="29"/>
      <c r="H8766" s="29"/>
      <c r="I8766" s="29"/>
      <c r="J8766" s="29"/>
      <c r="K8766" s="29"/>
    </row>
    <row r="8767" spans="6:11" x14ac:dyDescent="0.3">
      <c r="F8767" s="29"/>
      <c r="G8767" s="29"/>
      <c r="H8767" s="29"/>
      <c r="I8767" s="29"/>
      <c r="J8767" s="29"/>
      <c r="K8767" s="29"/>
    </row>
    <row r="8768" spans="6:11" x14ac:dyDescent="0.3">
      <c r="F8768" s="29"/>
      <c r="G8768" s="29"/>
      <c r="H8768" s="29"/>
      <c r="I8768" s="29"/>
      <c r="J8768" s="29"/>
      <c r="K8768" s="29"/>
    </row>
    <row r="8769" spans="6:11" x14ac:dyDescent="0.3">
      <c r="F8769" s="29"/>
      <c r="G8769" s="29"/>
      <c r="H8769" s="29"/>
      <c r="I8769" s="29"/>
      <c r="J8769" s="29"/>
      <c r="K8769" s="29"/>
    </row>
    <row r="8770" spans="6:11" x14ac:dyDescent="0.3">
      <c r="F8770" s="29"/>
      <c r="G8770" s="29"/>
      <c r="H8770" s="29"/>
      <c r="I8770" s="29"/>
      <c r="J8770" s="29"/>
      <c r="K8770" s="29"/>
    </row>
    <row r="8771" spans="6:11" x14ac:dyDescent="0.3">
      <c r="F8771" s="29"/>
      <c r="G8771" s="29"/>
      <c r="H8771" s="29"/>
      <c r="I8771" s="29"/>
      <c r="J8771" s="29"/>
      <c r="K8771" s="29"/>
    </row>
    <row r="8772" spans="6:11" x14ac:dyDescent="0.3">
      <c r="F8772" s="29"/>
      <c r="G8772" s="29"/>
      <c r="H8772" s="29"/>
      <c r="I8772" s="29"/>
      <c r="J8772" s="29"/>
      <c r="K8772" s="29"/>
    </row>
    <row r="8773" spans="6:11" x14ac:dyDescent="0.3">
      <c r="F8773" s="29"/>
      <c r="G8773" s="29"/>
      <c r="H8773" s="29"/>
      <c r="I8773" s="29"/>
      <c r="J8773" s="29"/>
      <c r="K8773" s="29"/>
    </row>
    <row r="8774" spans="6:11" x14ac:dyDescent="0.3">
      <c r="F8774" s="29"/>
      <c r="G8774" s="29"/>
      <c r="H8774" s="29"/>
      <c r="I8774" s="29"/>
      <c r="J8774" s="29"/>
      <c r="K8774" s="29"/>
    </row>
    <row r="8775" spans="6:11" x14ac:dyDescent="0.3">
      <c r="F8775" s="29"/>
      <c r="G8775" s="29"/>
      <c r="H8775" s="29"/>
      <c r="I8775" s="29"/>
      <c r="J8775" s="29"/>
      <c r="K8775" s="29"/>
    </row>
    <row r="8776" spans="6:11" x14ac:dyDescent="0.3">
      <c r="F8776" s="29"/>
      <c r="G8776" s="29"/>
      <c r="H8776" s="29"/>
      <c r="I8776" s="29"/>
      <c r="J8776" s="29"/>
      <c r="K8776" s="29"/>
    </row>
    <row r="8777" spans="6:11" x14ac:dyDescent="0.3">
      <c r="F8777" s="29"/>
      <c r="G8777" s="29"/>
      <c r="H8777" s="29"/>
      <c r="I8777" s="29"/>
      <c r="J8777" s="29"/>
      <c r="K8777" s="29"/>
    </row>
    <row r="8778" spans="6:11" x14ac:dyDescent="0.3">
      <c r="F8778" s="29"/>
      <c r="G8778" s="29"/>
      <c r="H8778" s="29"/>
      <c r="I8778" s="29"/>
      <c r="J8778" s="29"/>
      <c r="K8778" s="29"/>
    </row>
    <row r="8779" spans="6:11" x14ac:dyDescent="0.3">
      <c r="F8779" s="29"/>
      <c r="G8779" s="29"/>
      <c r="H8779" s="29"/>
      <c r="I8779" s="29"/>
      <c r="J8779" s="29"/>
      <c r="K8779" s="29"/>
    </row>
    <row r="8780" spans="6:11" x14ac:dyDescent="0.3">
      <c r="F8780" s="29"/>
      <c r="G8780" s="29"/>
      <c r="H8780" s="29"/>
      <c r="I8780" s="29"/>
      <c r="J8780" s="29"/>
      <c r="K8780" s="29"/>
    </row>
    <row r="8781" spans="6:11" x14ac:dyDescent="0.3">
      <c r="F8781" s="29"/>
      <c r="G8781" s="29"/>
      <c r="H8781" s="29"/>
      <c r="I8781" s="29"/>
      <c r="J8781" s="29"/>
      <c r="K8781" s="29"/>
    </row>
    <row r="8782" spans="6:11" x14ac:dyDescent="0.3">
      <c r="F8782" s="29"/>
      <c r="G8782" s="29"/>
      <c r="H8782" s="29"/>
      <c r="I8782" s="29"/>
      <c r="J8782" s="29"/>
      <c r="K8782" s="29"/>
    </row>
    <row r="8783" spans="6:11" x14ac:dyDescent="0.3">
      <c r="F8783" s="29"/>
      <c r="G8783" s="29"/>
      <c r="H8783" s="29"/>
      <c r="I8783" s="29"/>
      <c r="J8783" s="29"/>
      <c r="K8783" s="29"/>
    </row>
    <row r="8784" spans="6:11" x14ac:dyDescent="0.3">
      <c r="F8784" s="29"/>
      <c r="G8784" s="29"/>
      <c r="H8784" s="29"/>
      <c r="I8784" s="29"/>
      <c r="J8784" s="29"/>
      <c r="K8784" s="29"/>
    </row>
    <row r="8785" spans="6:11" x14ac:dyDescent="0.3">
      <c r="F8785" s="29"/>
      <c r="G8785" s="29"/>
      <c r="H8785" s="29"/>
      <c r="I8785" s="29"/>
      <c r="J8785" s="29"/>
      <c r="K8785" s="29"/>
    </row>
    <row r="8786" spans="6:11" x14ac:dyDescent="0.3">
      <c r="F8786" s="29"/>
      <c r="G8786" s="29"/>
      <c r="H8786" s="29"/>
      <c r="I8786" s="29"/>
      <c r="J8786" s="29"/>
      <c r="K8786" s="29"/>
    </row>
    <row r="8787" spans="6:11" x14ac:dyDescent="0.3">
      <c r="F8787" s="29"/>
      <c r="G8787" s="29"/>
      <c r="H8787" s="29"/>
      <c r="I8787" s="29"/>
      <c r="J8787" s="29"/>
      <c r="K8787" s="29"/>
    </row>
    <row r="8788" spans="6:11" x14ac:dyDescent="0.3">
      <c r="F8788" s="29"/>
      <c r="G8788" s="29"/>
      <c r="H8788" s="29"/>
      <c r="I8788" s="29"/>
      <c r="J8788" s="29"/>
      <c r="K8788" s="29"/>
    </row>
    <row r="8789" spans="6:11" x14ac:dyDescent="0.3">
      <c r="F8789" s="29"/>
      <c r="G8789" s="29"/>
      <c r="H8789" s="29"/>
      <c r="I8789" s="29"/>
      <c r="J8789" s="29"/>
      <c r="K8789" s="29"/>
    </row>
    <row r="8790" spans="6:11" x14ac:dyDescent="0.3">
      <c r="F8790" s="29"/>
      <c r="G8790" s="29"/>
      <c r="H8790" s="29"/>
      <c r="I8790" s="29"/>
      <c r="J8790" s="29"/>
      <c r="K8790" s="29"/>
    </row>
    <row r="8791" spans="6:11" x14ac:dyDescent="0.3">
      <c r="F8791" s="29"/>
      <c r="G8791" s="29"/>
      <c r="H8791" s="29"/>
      <c r="I8791" s="29"/>
      <c r="J8791" s="29"/>
      <c r="K8791" s="29"/>
    </row>
    <row r="8792" spans="6:11" x14ac:dyDescent="0.3">
      <c r="F8792" s="29"/>
      <c r="G8792" s="29"/>
      <c r="H8792" s="29"/>
      <c r="I8792" s="29"/>
      <c r="J8792" s="29"/>
      <c r="K8792" s="29"/>
    </row>
    <row r="8793" spans="6:11" x14ac:dyDescent="0.3">
      <c r="F8793" s="29"/>
      <c r="G8793" s="29"/>
      <c r="H8793" s="29"/>
      <c r="I8793" s="29"/>
      <c r="J8793" s="29"/>
      <c r="K8793" s="29"/>
    </row>
    <row r="8794" spans="6:11" x14ac:dyDescent="0.3">
      <c r="F8794" s="29"/>
      <c r="G8794" s="29"/>
      <c r="H8794" s="29"/>
      <c r="I8794" s="29"/>
      <c r="J8794" s="29"/>
      <c r="K8794" s="29"/>
    </row>
    <row r="8795" spans="6:11" x14ac:dyDescent="0.3">
      <c r="F8795" s="29"/>
      <c r="G8795" s="29"/>
      <c r="H8795" s="29"/>
      <c r="I8795" s="29"/>
      <c r="J8795" s="29"/>
      <c r="K8795" s="29"/>
    </row>
    <row r="8796" spans="6:11" x14ac:dyDescent="0.3">
      <c r="F8796" s="29"/>
      <c r="G8796" s="29"/>
      <c r="H8796" s="29"/>
      <c r="I8796" s="29"/>
      <c r="J8796" s="29"/>
      <c r="K8796" s="29"/>
    </row>
    <row r="8797" spans="6:11" x14ac:dyDescent="0.3">
      <c r="F8797" s="29"/>
      <c r="G8797" s="29"/>
      <c r="H8797" s="29"/>
      <c r="I8797" s="29"/>
      <c r="J8797" s="29"/>
      <c r="K8797" s="29"/>
    </row>
    <row r="8798" spans="6:11" x14ac:dyDescent="0.3">
      <c r="F8798" s="29"/>
      <c r="G8798" s="29"/>
      <c r="H8798" s="29"/>
      <c r="I8798" s="29"/>
      <c r="J8798" s="29"/>
      <c r="K8798" s="29"/>
    </row>
    <row r="8799" spans="6:11" x14ac:dyDescent="0.3">
      <c r="F8799" s="29"/>
      <c r="G8799" s="29"/>
      <c r="H8799" s="29"/>
      <c r="I8799" s="29"/>
      <c r="J8799" s="29"/>
      <c r="K8799" s="29"/>
    </row>
    <row r="8800" spans="6:11" x14ac:dyDescent="0.3">
      <c r="F8800" s="29"/>
      <c r="G8800" s="29"/>
      <c r="H8800" s="29"/>
      <c r="I8800" s="29"/>
      <c r="J8800" s="29"/>
      <c r="K8800" s="29"/>
    </row>
    <row r="8801" spans="6:11" x14ac:dyDescent="0.3">
      <c r="F8801" s="29"/>
      <c r="G8801" s="29"/>
      <c r="H8801" s="29"/>
      <c r="I8801" s="29"/>
      <c r="J8801" s="29"/>
      <c r="K8801" s="29"/>
    </row>
    <row r="8802" spans="6:11" x14ac:dyDescent="0.3">
      <c r="F8802" s="29"/>
      <c r="G8802" s="29"/>
      <c r="H8802" s="29"/>
      <c r="I8802" s="29"/>
      <c r="J8802" s="29"/>
      <c r="K8802" s="29"/>
    </row>
    <row r="8803" spans="6:11" x14ac:dyDescent="0.3">
      <c r="F8803" s="29"/>
      <c r="G8803" s="29"/>
      <c r="H8803" s="29"/>
      <c r="I8803" s="29"/>
      <c r="J8803" s="29"/>
      <c r="K8803" s="29"/>
    </row>
    <row r="8804" spans="6:11" x14ac:dyDescent="0.3">
      <c r="F8804" s="29"/>
      <c r="G8804" s="29"/>
      <c r="H8804" s="29"/>
      <c r="I8804" s="29"/>
      <c r="J8804" s="29"/>
      <c r="K8804" s="29"/>
    </row>
    <row r="8805" spans="6:11" x14ac:dyDescent="0.3">
      <c r="F8805" s="29"/>
      <c r="G8805" s="29"/>
      <c r="H8805" s="29"/>
      <c r="I8805" s="29"/>
      <c r="J8805" s="29"/>
      <c r="K8805" s="29"/>
    </row>
    <row r="8806" spans="6:11" x14ac:dyDescent="0.3">
      <c r="F8806" s="29"/>
      <c r="G8806" s="29"/>
      <c r="H8806" s="29"/>
      <c r="I8806" s="29"/>
      <c r="J8806" s="29"/>
      <c r="K8806" s="29"/>
    </row>
    <row r="8807" spans="6:11" x14ac:dyDescent="0.3">
      <c r="F8807" s="29"/>
      <c r="G8807" s="29"/>
      <c r="H8807" s="29"/>
      <c r="I8807" s="29"/>
      <c r="J8807" s="29"/>
      <c r="K8807" s="29"/>
    </row>
    <row r="8808" spans="6:11" x14ac:dyDescent="0.3">
      <c r="F8808" s="29"/>
      <c r="G8808" s="29"/>
      <c r="H8808" s="29"/>
      <c r="I8808" s="29"/>
      <c r="J8808" s="29"/>
      <c r="K8808" s="29"/>
    </row>
    <row r="8809" spans="6:11" x14ac:dyDescent="0.3">
      <c r="F8809" s="29"/>
      <c r="G8809" s="29"/>
      <c r="H8809" s="29"/>
      <c r="I8809" s="29"/>
      <c r="J8809" s="29"/>
      <c r="K8809" s="29"/>
    </row>
    <row r="8810" spans="6:11" x14ac:dyDescent="0.3">
      <c r="F8810" s="29"/>
      <c r="G8810" s="29"/>
      <c r="H8810" s="29"/>
      <c r="I8810" s="29"/>
      <c r="J8810" s="29"/>
      <c r="K8810" s="29"/>
    </row>
    <row r="8811" spans="6:11" x14ac:dyDescent="0.3">
      <c r="F8811" s="29"/>
      <c r="G8811" s="29"/>
      <c r="H8811" s="29"/>
      <c r="I8811" s="29"/>
      <c r="J8811" s="29"/>
      <c r="K8811" s="29"/>
    </row>
    <row r="8812" spans="6:11" x14ac:dyDescent="0.3">
      <c r="F8812" s="29"/>
      <c r="G8812" s="29"/>
      <c r="H8812" s="29"/>
      <c r="I8812" s="29"/>
      <c r="J8812" s="29"/>
      <c r="K8812" s="29"/>
    </row>
    <row r="8813" spans="6:11" x14ac:dyDescent="0.3">
      <c r="F8813" s="29"/>
      <c r="G8813" s="29"/>
      <c r="H8813" s="29"/>
      <c r="I8813" s="29"/>
      <c r="J8813" s="29"/>
      <c r="K8813" s="29"/>
    </row>
    <row r="8814" spans="6:11" x14ac:dyDescent="0.3">
      <c r="F8814" s="29"/>
      <c r="G8814" s="29"/>
      <c r="H8814" s="29"/>
      <c r="I8814" s="29"/>
      <c r="J8814" s="29"/>
      <c r="K8814" s="29"/>
    </row>
    <row r="8815" spans="6:11" x14ac:dyDescent="0.3">
      <c r="F8815" s="29"/>
      <c r="G8815" s="29"/>
      <c r="H8815" s="29"/>
      <c r="I8815" s="29"/>
      <c r="J8815" s="29"/>
      <c r="K8815" s="29"/>
    </row>
    <row r="8816" spans="6:11" x14ac:dyDescent="0.3">
      <c r="F8816" s="29"/>
      <c r="G8816" s="29"/>
      <c r="H8816" s="29"/>
      <c r="I8816" s="29"/>
      <c r="J8816" s="29"/>
      <c r="K8816" s="29"/>
    </row>
    <row r="8817" spans="6:11" x14ac:dyDescent="0.3">
      <c r="F8817" s="29"/>
      <c r="G8817" s="29"/>
      <c r="H8817" s="29"/>
      <c r="I8817" s="29"/>
      <c r="J8817" s="29"/>
      <c r="K8817" s="29"/>
    </row>
    <row r="8818" spans="6:11" x14ac:dyDescent="0.3">
      <c r="F8818" s="29"/>
      <c r="G8818" s="29"/>
      <c r="H8818" s="29"/>
      <c r="I8818" s="29"/>
      <c r="J8818" s="29"/>
      <c r="K8818" s="29"/>
    </row>
    <row r="8819" spans="6:11" x14ac:dyDescent="0.3">
      <c r="F8819" s="29"/>
      <c r="G8819" s="29"/>
      <c r="H8819" s="29"/>
      <c r="I8819" s="29"/>
      <c r="J8819" s="29"/>
      <c r="K8819" s="29"/>
    </row>
    <row r="8820" spans="6:11" x14ac:dyDescent="0.3">
      <c r="F8820" s="29"/>
      <c r="G8820" s="29"/>
      <c r="H8820" s="29"/>
      <c r="I8820" s="29"/>
      <c r="J8820" s="29"/>
      <c r="K8820" s="29"/>
    </row>
    <row r="8821" spans="6:11" x14ac:dyDescent="0.3">
      <c r="F8821" s="29"/>
      <c r="G8821" s="29"/>
      <c r="H8821" s="29"/>
      <c r="I8821" s="29"/>
      <c r="J8821" s="29"/>
      <c r="K8821" s="29"/>
    </row>
    <row r="8822" spans="6:11" x14ac:dyDescent="0.3">
      <c r="F8822" s="29"/>
      <c r="G8822" s="29"/>
      <c r="H8822" s="29"/>
      <c r="I8822" s="29"/>
      <c r="J8822" s="29"/>
      <c r="K8822" s="29"/>
    </row>
    <row r="8823" spans="6:11" x14ac:dyDescent="0.3">
      <c r="F8823" s="29"/>
      <c r="G8823" s="29"/>
      <c r="H8823" s="29"/>
      <c r="I8823" s="29"/>
      <c r="J8823" s="29"/>
      <c r="K8823" s="29"/>
    </row>
    <row r="8824" spans="6:11" x14ac:dyDescent="0.3">
      <c r="F8824" s="29"/>
      <c r="G8824" s="29"/>
      <c r="H8824" s="29"/>
      <c r="I8824" s="29"/>
      <c r="J8824" s="29"/>
      <c r="K8824" s="29"/>
    </row>
    <row r="8825" spans="6:11" x14ac:dyDescent="0.3">
      <c r="F8825" s="29"/>
      <c r="G8825" s="29"/>
      <c r="H8825" s="29"/>
      <c r="I8825" s="29"/>
      <c r="J8825" s="29"/>
      <c r="K8825" s="29"/>
    </row>
    <row r="8826" spans="6:11" x14ac:dyDescent="0.3">
      <c r="F8826" s="29"/>
      <c r="G8826" s="29"/>
      <c r="H8826" s="29"/>
      <c r="I8826" s="29"/>
      <c r="J8826" s="29"/>
      <c r="K8826" s="29"/>
    </row>
    <row r="8827" spans="6:11" x14ac:dyDescent="0.3">
      <c r="F8827" s="29"/>
      <c r="G8827" s="29"/>
      <c r="H8827" s="29"/>
      <c r="I8827" s="29"/>
      <c r="J8827" s="29"/>
      <c r="K8827" s="29"/>
    </row>
    <row r="8828" spans="6:11" x14ac:dyDescent="0.3">
      <c r="F8828" s="29"/>
      <c r="G8828" s="29"/>
      <c r="H8828" s="29"/>
      <c r="I8828" s="29"/>
      <c r="J8828" s="29"/>
      <c r="K8828" s="29"/>
    </row>
    <row r="8829" spans="6:11" x14ac:dyDescent="0.3">
      <c r="F8829" s="29"/>
      <c r="G8829" s="29"/>
      <c r="H8829" s="29"/>
      <c r="I8829" s="29"/>
      <c r="J8829" s="29"/>
      <c r="K8829" s="29"/>
    </row>
    <row r="8830" spans="6:11" x14ac:dyDescent="0.3">
      <c r="F8830" s="29"/>
      <c r="G8830" s="29"/>
      <c r="H8830" s="29"/>
      <c r="I8830" s="29"/>
      <c r="J8830" s="29"/>
      <c r="K8830" s="29"/>
    </row>
    <row r="8831" spans="6:11" x14ac:dyDescent="0.3">
      <c r="F8831" s="29"/>
      <c r="G8831" s="29"/>
      <c r="H8831" s="29"/>
      <c r="I8831" s="29"/>
      <c r="J8831" s="29"/>
      <c r="K8831" s="29"/>
    </row>
    <row r="8832" spans="6:11" x14ac:dyDescent="0.3">
      <c r="F8832" s="29"/>
      <c r="G8832" s="29"/>
      <c r="H8832" s="29"/>
      <c r="I8832" s="29"/>
      <c r="J8832" s="29"/>
      <c r="K8832" s="29"/>
    </row>
    <row r="8833" spans="6:11" x14ac:dyDescent="0.3">
      <c r="F8833" s="29"/>
      <c r="G8833" s="29"/>
      <c r="H8833" s="29"/>
      <c r="I8833" s="29"/>
      <c r="J8833" s="29"/>
      <c r="K8833" s="29"/>
    </row>
    <row r="8834" spans="6:11" x14ac:dyDescent="0.3">
      <c r="F8834" s="29"/>
      <c r="G8834" s="29"/>
      <c r="H8834" s="29"/>
      <c r="I8834" s="29"/>
      <c r="J8834" s="29"/>
      <c r="K8834" s="29"/>
    </row>
    <row r="8835" spans="6:11" x14ac:dyDescent="0.3">
      <c r="F8835" s="29"/>
      <c r="G8835" s="29"/>
      <c r="H8835" s="29"/>
      <c r="I8835" s="29"/>
      <c r="J8835" s="29"/>
      <c r="K8835" s="29"/>
    </row>
    <row r="8836" spans="6:11" x14ac:dyDescent="0.3">
      <c r="F8836" s="29"/>
      <c r="G8836" s="29"/>
      <c r="H8836" s="29"/>
      <c r="I8836" s="29"/>
      <c r="J8836" s="29"/>
      <c r="K8836" s="29"/>
    </row>
    <row r="8837" spans="6:11" x14ac:dyDescent="0.3">
      <c r="F8837" s="29"/>
      <c r="G8837" s="29"/>
      <c r="H8837" s="29"/>
      <c r="I8837" s="29"/>
      <c r="J8837" s="29"/>
      <c r="K8837" s="29"/>
    </row>
    <row r="8838" spans="6:11" x14ac:dyDescent="0.3">
      <c r="F8838" s="29"/>
      <c r="G8838" s="29"/>
      <c r="H8838" s="29"/>
      <c r="I8838" s="29"/>
      <c r="J8838" s="29"/>
      <c r="K8838" s="29"/>
    </row>
    <row r="8839" spans="6:11" x14ac:dyDescent="0.3">
      <c r="F8839" s="29"/>
      <c r="G8839" s="29"/>
      <c r="H8839" s="29"/>
      <c r="I8839" s="29"/>
      <c r="J8839" s="29"/>
      <c r="K8839" s="29"/>
    </row>
    <row r="8840" spans="6:11" x14ac:dyDescent="0.3">
      <c r="F8840" s="29"/>
      <c r="G8840" s="29"/>
      <c r="H8840" s="29"/>
      <c r="I8840" s="29"/>
      <c r="J8840" s="29"/>
      <c r="K8840" s="29"/>
    </row>
    <row r="8841" spans="6:11" x14ac:dyDescent="0.3">
      <c r="F8841" s="29"/>
      <c r="G8841" s="29"/>
      <c r="H8841" s="29"/>
      <c r="I8841" s="29"/>
      <c r="J8841" s="29"/>
      <c r="K8841" s="29"/>
    </row>
    <row r="8842" spans="6:11" x14ac:dyDescent="0.3">
      <c r="F8842" s="29"/>
      <c r="G8842" s="29"/>
      <c r="H8842" s="29"/>
      <c r="I8842" s="29"/>
      <c r="J8842" s="29"/>
      <c r="K8842" s="29"/>
    </row>
    <row r="8843" spans="6:11" x14ac:dyDescent="0.3">
      <c r="F8843" s="29"/>
      <c r="G8843" s="29"/>
      <c r="H8843" s="29"/>
      <c r="I8843" s="29"/>
      <c r="J8843" s="29"/>
      <c r="K8843" s="29"/>
    </row>
    <row r="8844" spans="6:11" x14ac:dyDescent="0.3">
      <c r="F8844" s="29"/>
      <c r="G8844" s="29"/>
      <c r="H8844" s="29"/>
      <c r="I8844" s="29"/>
      <c r="J8844" s="29"/>
      <c r="K8844" s="29"/>
    </row>
    <row r="8845" spans="6:11" x14ac:dyDescent="0.3">
      <c r="F8845" s="29"/>
      <c r="G8845" s="29"/>
      <c r="H8845" s="29"/>
      <c r="I8845" s="29"/>
      <c r="J8845" s="29"/>
      <c r="K8845" s="29"/>
    </row>
    <row r="8846" spans="6:11" x14ac:dyDescent="0.3">
      <c r="F8846" s="29"/>
      <c r="G8846" s="29"/>
      <c r="H8846" s="29"/>
      <c r="I8846" s="29"/>
      <c r="J8846" s="29"/>
      <c r="K8846" s="29"/>
    </row>
    <row r="8847" spans="6:11" x14ac:dyDescent="0.3">
      <c r="F8847" s="29"/>
      <c r="G8847" s="29"/>
      <c r="H8847" s="29"/>
      <c r="I8847" s="29"/>
      <c r="J8847" s="29"/>
      <c r="K8847" s="29"/>
    </row>
    <row r="8848" spans="6:11" x14ac:dyDescent="0.3">
      <c r="F8848" s="29"/>
      <c r="G8848" s="29"/>
      <c r="H8848" s="29"/>
      <c r="I8848" s="29"/>
      <c r="J8848" s="29"/>
      <c r="K8848" s="29"/>
    </row>
    <row r="8849" spans="6:11" x14ac:dyDescent="0.3">
      <c r="F8849" s="29"/>
      <c r="G8849" s="29"/>
      <c r="H8849" s="29"/>
      <c r="I8849" s="29"/>
      <c r="J8849" s="29"/>
      <c r="K8849" s="29"/>
    </row>
    <row r="8850" spans="6:11" x14ac:dyDescent="0.3">
      <c r="F8850" s="29"/>
      <c r="G8850" s="29"/>
      <c r="H8850" s="29"/>
      <c r="I8850" s="29"/>
      <c r="J8850" s="29"/>
      <c r="K8850" s="29"/>
    </row>
    <row r="8851" spans="6:11" x14ac:dyDescent="0.3">
      <c r="F8851" s="29"/>
      <c r="G8851" s="29"/>
      <c r="H8851" s="29"/>
      <c r="I8851" s="29"/>
      <c r="J8851" s="29"/>
      <c r="K8851" s="29"/>
    </row>
    <row r="8852" spans="6:11" x14ac:dyDescent="0.3">
      <c r="F8852" s="29"/>
      <c r="G8852" s="29"/>
      <c r="H8852" s="29"/>
      <c r="I8852" s="29"/>
      <c r="J8852" s="29"/>
      <c r="K8852" s="29"/>
    </row>
    <row r="8853" spans="6:11" x14ac:dyDescent="0.3">
      <c r="F8853" s="29"/>
      <c r="G8853" s="29"/>
      <c r="H8853" s="29"/>
      <c r="I8853" s="29"/>
      <c r="J8853" s="29"/>
      <c r="K8853" s="29"/>
    </row>
    <row r="8854" spans="6:11" x14ac:dyDescent="0.3">
      <c r="F8854" s="29"/>
      <c r="G8854" s="29"/>
      <c r="H8854" s="29"/>
      <c r="I8854" s="29"/>
      <c r="J8854" s="29"/>
      <c r="K8854" s="29"/>
    </row>
    <row r="8855" spans="6:11" x14ac:dyDescent="0.3">
      <c r="F8855" s="29"/>
      <c r="G8855" s="29"/>
      <c r="H8855" s="29"/>
      <c r="I8855" s="29"/>
      <c r="J8855" s="29"/>
      <c r="K8855" s="29"/>
    </row>
    <row r="8856" spans="6:11" x14ac:dyDescent="0.3">
      <c r="F8856" s="29"/>
      <c r="G8856" s="29"/>
      <c r="H8856" s="29"/>
      <c r="I8856" s="29"/>
      <c r="J8856" s="29"/>
      <c r="K8856" s="29"/>
    </row>
    <row r="8857" spans="6:11" x14ac:dyDescent="0.3">
      <c r="F8857" s="29"/>
      <c r="G8857" s="29"/>
      <c r="H8857" s="29"/>
      <c r="I8857" s="29"/>
      <c r="J8857" s="29"/>
      <c r="K8857" s="29"/>
    </row>
    <row r="8858" spans="6:11" x14ac:dyDescent="0.3">
      <c r="F8858" s="29"/>
      <c r="G8858" s="29"/>
      <c r="H8858" s="29"/>
      <c r="I8858" s="29"/>
      <c r="J8858" s="29"/>
      <c r="K8858" s="29"/>
    </row>
    <row r="8859" spans="6:11" x14ac:dyDescent="0.3">
      <c r="F8859" s="29"/>
      <c r="G8859" s="29"/>
      <c r="H8859" s="29"/>
      <c r="I8859" s="29"/>
      <c r="J8859" s="29"/>
      <c r="K8859" s="29"/>
    </row>
    <row r="8860" spans="6:11" x14ac:dyDescent="0.3">
      <c r="F8860" s="29"/>
      <c r="G8860" s="29"/>
      <c r="H8860" s="29"/>
      <c r="I8860" s="29"/>
      <c r="J8860" s="29"/>
      <c r="K8860" s="29"/>
    </row>
    <row r="8861" spans="6:11" x14ac:dyDescent="0.3">
      <c r="F8861" s="29"/>
      <c r="G8861" s="29"/>
      <c r="H8861" s="29"/>
      <c r="I8861" s="29"/>
      <c r="J8861" s="29"/>
      <c r="K8861" s="29"/>
    </row>
    <row r="8862" spans="6:11" x14ac:dyDescent="0.3">
      <c r="F8862" s="29"/>
      <c r="G8862" s="29"/>
      <c r="H8862" s="29"/>
      <c r="I8862" s="29"/>
      <c r="J8862" s="29"/>
      <c r="K8862" s="29"/>
    </row>
    <row r="8863" spans="6:11" x14ac:dyDescent="0.3">
      <c r="F8863" s="29"/>
      <c r="G8863" s="29"/>
      <c r="H8863" s="29"/>
      <c r="I8863" s="29"/>
      <c r="J8863" s="29"/>
      <c r="K8863" s="29"/>
    </row>
    <row r="8864" spans="6:11" x14ac:dyDescent="0.3">
      <c r="F8864" s="29"/>
      <c r="G8864" s="29"/>
      <c r="H8864" s="29"/>
      <c r="I8864" s="29"/>
      <c r="J8864" s="29"/>
      <c r="K8864" s="29"/>
    </row>
    <row r="8865" spans="6:11" x14ac:dyDescent="0.3">
      <c r="F8865" s="29"/>
      <c r="G8865" s="29"/>
      <c r="H8865" s="29"/>
      <c r="I8865" s="29"/>
      <c r="J8865" s="29"/>
      <c r="K8865" s="29"/>
    </row>
    <row r="8866" spans="6:11" x14ac:dyDescent="0.3">
      <c r="F8866" s="29"/>
      <c r="G8866" s="29"/>
      <c r="H8866" s="29"/>
      <c r="I8866" s="29"/>
      <c r="J8866" s="29"/>
      <c r="K8866" s="29"/>
    </row>
    <row r="8867" spans="6:11" x14ac:dyDescent="0.3">
      <c r="F8867" s="29"/>
      <c r="G8867" s="29"/>
      <c r="H8867" s="29"/>
      <c r="I8867" s="29"/>
      <c r="J8867" s="29"/>
      <c r="K8867" s="29"/>
    </row>
    <row r="8868" spans="6:11" x14ac:dyDescent="0.3">
      <c r="F8868" s="29"/>
      <c r="G8868" s="29"/>
      <c r="H8868" s="29"/>
      <c r="I8868" s="29"/>
      <c r="J8868" s="29"/>
      <c r="K8868" s="29"/>
    </row>
    <row r="8869" spans="6:11" x14ac:dyDescent="0.3">
      <c r="F8869" s="29"/>
      <c r="G8869" s="29"/>
      <c r="H8869" s="29"/>
      <c r="I8869" s="29"/>
      <c r="J8869" s="29"/>
      <c r="K8869" s="29"/>
    </row>
    <row r="8870" spans="6:11" x14ac:dyDescent="0.3">
      <c r="F8870" s="29"/>
      <c r="G8870" s="29"/>
      <c r="H8870" s="29"/>
      <c r="I8870" s="29"/>
      <c r="J8870" s="29"/>
      <c r="K8870" s="29"/>
    </row>
    <row r="8871" spans="6:11" x14ac:dyDescent="0.3">
      <c r="F8871" s="29"/>
      <c r="G8871" s="29"/>
      <c r="H8871" s="29"/>
      <c r="I8871" s="29"/>
      <c r="J8871" s="29"/>
      <c r="K8871" s="29"/>
    </row>
    <row r="8872" spans="6:11" x14ac:dyDescent="0.3">
      <c r="F8872" s="29"/>
      <c r="G8872" s="29"/>
      <c r="H8872" s="29"/>
      <c r="I8872" s="29"/>
      <c r="J8872" s="29"/>
      <c r="K8872" s="29"/>
    </row>
    <row r="8873" spans="6:11" x14ac:dyDescent="0.3">
      <c r="F8873" s="29"/>
      <c r="G8873" s="29"/>
      <c r="H8873" s="29"/>
      <c r="I8873" s="29"/>
      <c r="J8873" s="29"/>
      <c r="K8873" s="29"/>
    </row>
    <row r="8874" spans="6:11" x14ac:dyDescent="0.3">
      <c r="F8874" s="29"/>
      <c r="G8874" s="29"/>
      <c r="H8874" s="29"/>
      <c r="I8874" s="29"/>
      <c r="J8874" s="29"/>
      <c r="K8874" s="29"/>
    </row>
    <row r="8875" spans="6:11" x14ac:dyDescent="0.3">
      <c r="F8875" s="29"/>
      <c r="G8875" s="29"/>
      <c r="H8875" s="29"/>
      <c r="I8875" s="29"/>
      <c r="J8875" s="29"/>
      <c r="K8875" s="29"/>
    </row>
    <row r="8876" spans="6:11" x14ac:dyDescent="0.3">
      <c r="F8876" s="29"/>
      <c r="G8876" s="29"/>
      <c r="H8876" s="29"/>
      <c r="I8876" s="29"/>
      <c r="J8876" s="29"/>
      <c r="K8876" s="29"/>
    </row>
    <row r="8877" spans="6:11" x14ac:dyDescent="0.3">
      <c r="F8877" s="29"/>
      <c r="G8877" s="29"/>
      <c r="H8877" s="29"/>
      <c r="I8877" s="29"/>
      <c r="J8877" s="29"/>
      <c r="K8877" s="29"/>
    </row>
    <row r="8878" spans="6:11" x14ac:dyDescent="0.3">
      <c r="F8878" s="29"/>
      <c r="G8878" s="29"/>
      <c r="H8878" s="29"/>
      <c r="I8878" s="29"/>
      <c r="J8878" s="29"/>
      <c r="K8878" s="29"/>
    </row>
    <row r="8879" spans="6:11" x14ac:dyDescent="0.3">
      <c r="F8879" s="29"/>
      <c r="G8879" s="29"/>
      <c r="H8879" s="29"/>
      <c r="I8879" s="29"/>
      <c r="J8879" s="29"/>
      <c r="K8879" s="29"/>
    </row>
    <row r="8880" spans="6:11" x14ac:dyDescent="0.3">
      <c r="F8880" s="29"/>
      <c r="G8880" s="29"/>
      <c r="H8880" s="29"/>
      <c r="I8880" s="29"/>
      <c r="J8880" s="29"/>
      <c r="K8880" s="29"/>
    </row>
    <row r="8881" spans="6:11" x14ac:dyDescent="0.3">
      <c r="F8881" s="29"/>
      <c r="G8881" s="29"/>
      <c r="H8881" s="29"/>
      <c r="I8881" s="29"/>
      <c r="J8881" s="29"/>
      <c r="K8881" s="29"/>
    </row>
    <row r="8882" spans="6:11" x14ac:dyDescent="0.3">
      <c r="F8882" s="29"/>
      <c r="G8882" s="29"/>
      <c r="H8882" s="29"/>
      <c r="I8882" s="29"/>
      <c r="J8882" s="29"/>
      <c r="K8882" s="29"/>
    </row>
    <row r="8883" spans="6:11" x14ac:dyDescent="0.3">
      <c r="F8883" s="29"/>
      <c r="G8883" s="29"/>
      <c r="H8883" s="29"/>
      <c r="I8883" s="29"/>
      <c r="J8883" s="29"/>
      <c r="K8883" s="29"/>
    </row>
    <row r="8884" spans="6:11" x14ac:dyDescent="0.3">
      <c r="F8884" s="29"/>
      <c r="G8884" s="29"/>
      <c r="H8884" s="29"/>
      <c r="I8884" s="29"/>
      <c r="J8884" s="29"/>
      <c r="K8884" s="29"/>
    </row>
    <row r="8885" spans="6:11" x14ac:dyDescent="0.3">
      <c r="F8885" s="29"/>
      <c r="G8885" s="29"/>
      <c r="H8885" s="29"/>
      <c r="I8885" s="29"/>
      <c r="J8885" s="29"/>
      <c r="K8885" s="29"/>
    </row>
    <row r="8886" spans="6:11" x14ac:dyDescent="0.3">
      <c r="F8886" s="29"/>
      <c r="G8886" s="29"/>
      <c r="H8886" s="29"/>
      <c r="I8886" s="29"/>
      <c r="J8886" s="29"/>
      <c r="K8886" s="29"/>
    </row>
    <row r="8887" spans="6:11" x14ac:dyDescent="0.3">
      <c r="F8887" s="29"/>
      <c r="G8887" s="29"/>
      <c r="H8887" s="29"/>
      <c r="I8887" s="29"/>
      <c r="J8887" s="29"/>
      <c r="K8887" s="29"/>
    </row>
    <row r="8888" spans="6:11" x14ac:dyDescent="0.3">
      <c r="F8888" s="29"/>
      <c r="G8888" s="29"/>
      <c r="H8888" s="29"/>
      <c r="I8888" s="29"/>
      <c r="J8888" s="29"/>
      <c r="K8888" s="29"/>
    </row>
    <row r="8889" spans="6:11" x14ac:dyDescent="0.3">
      <c r="F8889" s="29"/>
      <c r="G8889" s="29"/>
      <c r="H8889" s="29"/>
      <c r="I8889" s="29"/>
      <c r="J8889" s="29"/>
      <c r="K8889" s="29"/>
    </row>
    <row r="8890" spans="6:11" x14ac:dyDescent="0.3">
      <c r="F8890" s="29"/>
      <c r="G8890" s="29"/>
      <c r="H8890" s="29"/>
      <c r="I8890" s="29"/>
      <c r="J8890" s="29"/>
      <c r="K8890" s="29"/>
    </row>
    <row r="8891" spans="6:11" x14ac:dyDescent="0.3">
      <c r="F8891" s="29"/>
      <c r="G8891" s="29"/>
      <c r="H8891" s="29"/>
      <c r="I8891" s="29"/>
      <c r="J8891" s="29"/>
      <c r="K8891" s="29"/>
    </row>
    <row r="8892" spans="6:11" x14ac:dyDescent="0.3">
      <c r="F8892" s="29"/>
      <c r="G8892" s="29"/>
      <c r="H8892" s="29"/>
      <c r="I8892" s="29"/>
      <c r="J8892" s="29"/>
      <c r="K8892" s="29"/>
    </row>
    <row r="8893" spans="6:11" x14ac:dyDescent="0.3">
      <c r="F8893" s="29"/>
      <c r="G8893" s="29"/>
      <c r="H8893" s="29"/>
      <c r="I8893" s="29"/>
      <c r="J8893" s="29"/>
      <c r="K8893" s="29"/>
    </row>
    <row r="8894" spans="6:11" x14ac:dyDescent="0.3">
      <c r="F8894" s="29"/>
      <c r="G8894" s="29"/>
      <c r="H8894" s="29"/>
      <c r="I8894" s="29"/>
      <c r="J8894" s="29"/>
      <c r="K8894" s="29"/>
    </row>
    <row r="8895" spans="6:11" x14ac:dyDescent="0.3">
      <c r="F8895" s="29"/>
      <c r="G8895" s="29"/>
      <c r="H8895" s="29"/>
      <c r="I8895" s="29"/>
      <c r="J8895" s="29"/>
      <c r="K8895" s="29"/>
    </row>
    <row r="8896" spans="6:11" x14ac:dyDescent="0.3">
      <c r="F8896" s="29"/>
      <c r="G8896" s="29"/>
      <c r="H8896" s="29"/>
      <c r="I8896" s="29"/>
      <c r="J8896" s="29"/>
      <c r="K8896" s="29"/>
    </row>
    <row r="8897" spans="6:11" x14ac:dyDescent="0.3">
      <c r="F8897" s="29"/>
      <c r="G8897" s="29"/>
      <c r="H8897" s="29"/>
      <c r="I8897" s="29"/>
      <c r="J8897" s="29"/>
      <c r="K8897" s="29"/>
    </row>
    <row r="8898" spans="6:11" x14ac:dyDescent="0.3">
      <c r="F8898" s="29"/>
      <c r="G8898" s="29"/>
      <c r="H8898" s="29"/>
      <c r="I8898" s="29"/>
      <c r="J8898" s="29"/>
      <c r="K8898" s="29"/>
    </row>
    <row r="8899" spans="6:11" x14ac:dyDescent="0.3">
      <c r="F8899" s="29"/>
      <c r="G8899" s="29"/>
      <c r="H8899" s="29"/>
      <c r="I8899" s="29"/>
      <c r="J8899" s="29"/>
      <c r="K8899" s="29"/>
    </row>
    <row r="8900" spans="6:11" x14ac:dyDescent="0.3">
      <c r="F8900" s="29"/>
      <c r="G8900" s="29"/>
      <c r="H8900" s="29"/>
      <c r="I8900" s="29"/>
      <c r="J8900" s="29"/>
      <c r="K8900" s="29"/>
    </row>
    <row r="8901" spans="6:11" x14ac:dyDescent="0.3">
      <c r="F8901" s="29"/>
      <c r="G8901" s="29"/>
      <c r="H8901" s="29"/>
      <c r="I8901" s="29"/>
      <c r="J8901" s="29"/>
      <c r="K8901" s="29"/>
    </row>
    <row r="8902" spans="6:11" x14ac:dyDescent="0.3">
      <c r="F8902" s="29"/>
      <c r="G8902" s="29"/>
      <c r="H8902" s="29"/>
      <c r="I8902" s="29"/>
      <c r="J8902" s="29"/>
      <c r="K8902" s="29"/>
    </row>
    <row r="8903" spans="6:11" x14ac:dyDescent="0.3">
      <c r="F8903" s="29"/>
      <c r="G8903" s="29"/>
      <c r="H8903" s="29"/>
      <c r="I8903" s="29"/>
      <c r="J8903" s="29"/>
      <c r="K8903" s="29"/>
    </row>
    <row r="8904" spans="6:11" x14ac:dyDescent="0.3">
      <c r="F8904" s="29"/>
      <c r="G8904" s="29"/>
      <c r="H8904" s="29"/>
      <c r="I8904" s="29"/>
      <c r="J8904" s="29"/>
      <c r="K8904" s="29"/>
    </row>
    <row r="8905" spans="6:11" x14ac:dyDescent="0.3">
      <c r="F8905" s="29"/>
      <c r="G8905" s="29"/>
      <c r="H8905" s="29"/>
      <c r="I8905" s="29"/>
      <c r="J8905" s="29"/>
      <c r="K8905" s="29"/>
    </row>
    <row r="8906" spans="6:11" x14ac:dyDescent="0.3">
      <c r="F8906" s="29"/>
      <c r="G8906" s="29"/>
      <c r="H8906" s="29"/>
      <c r="I8906" s="29"/>
      <c r="J8906" s="29"/>
      <c r="K8906" s="29"/>
    </row>
    <row r="8907" spans="6:11" x14ac:dyDescent="0.3">
      <c r="F8907" s="29"/>
      <c r="G8907" s="29"/>
      <c r="H8907" s="29"/>
      <c r="I8907" s="29"/>
      <c r="J8907" s="29"/>
      <c r="K8907" s="29"/>
    </row>
    <row r="8908" spans="6:11" x14ac:dyDescent="0.3">
      <c r="F8908" s="29"/>
      <c r="G8908" s="29"/>
      <c r="H8908" s="29"/>
      <c r="I8908" s="29"/>
      <c r="J8908" s="29"/>
      <c r="K8908" s="29"/>
    </row>
    <row r="8909" spans="6:11" x14ac:dyDescent="0.3">
      <c r="F8909" s="29"/>
      <c r="G8909" s="29"/>
      <c r="H8909" s="29"/>
      <c r="I8909" s="29"/>
      <c r="J8909" s="29"/>
      <c r="K8909" s="29"/>
    </row>
    <row r="8910" spans="6:11" x14ac:dyDescent="0.3">
      <c r="F8910" s="29"/>
      <c r="G8910" s="29"/>
      <c r="H8910" s="29"/>
      <c r="I8910" s="29"/>
      <c r="J8910" s="29"/>
      <c r="K8910" s="29"/>
    </row>
    <row r="8911" spans="6:11" x14ac:dyDescent="0.3">
      <c r="F8911" s="29"/>
      <c r="G8911" s="29"/>
      <c r="H8911" s="29"/>
      <c r="I8911" s="29"/>
      <c r="J8911" s="29"/>
      <c r="K8911" s="29"/>
    </row>
    <row r="8912" spans="6:11" x14ac:dyDescent="0.3">
      <c r="F8912" s="29"/>
      <c r="G8912" s="29"/>
      <c r="H8912" s="29"/>
      <c r="I8912" s="29"/>
      <c r="J8912" s="29"/>
      <c r="K8912" s="29"/>
    </row>
    <row r="8913" spans="6:11" x14ac:dyDescent="0.3">
      <c r="F8913" s="29"/>
      <c r="G8913" s="29"/>
      <c r="H8913" s="29"/>
      <c r="I8913" s="29"/>
      <c r="J8913" s="29"/>
      <c r="K8913" s="29"/>
    </row>
    <row r="8914" spans="6:11" x14ac:dyDescent="0.3">
      <c r="F8914" s="29"/>
      <c r="G8914" s="29"/>
      <c r="H8914" s="29"/>
      <c r="I8914" s="29"/>
      <c r="J8914" s="29"/>
      <c r="K8914" s="29"/>
    </row>
    <row r="8915" spans="6:11" x14ac:dyDescent="0.3">
      <c r="F8915" s="29"/>
      <c r="G8915" s="29"/>
      <c r="H8915" s="29"/>
      <c r="I8915" s="29"/>
      <c r="J8915" s="29"/>
      <c r="K8915" s="29"/>
    </row>
    <row r="8916" spans="6:11" x14ac:dyDescent="0.3">
      <c r="F8916" s="29"/>
      <c r="G8916" s="29"/>
      <c r="H8916" s="29"/>
      <c r="I8916" s="29"/>
      <c r="J8916" s="29"/>
      <c r="K8916" s="29"/>
    </row>
    <row r="8917" spans="6:11" x14ac:dyDescent="0.3">
      <c r="F8917" s="29"/>
      <c r="G8917" s="29"/>
      <c r="H8917" s="29"/>
      <c r="I8917" s="29"/>
      <c r="J8917" s="29"/>
      <c r="K8917" s="29"/>
    </row>
    <row r="8918" spans="6:11" x14ac:dyDescent="0.3">
      <c r="F8918" s="29"/>
      <c r="G8918" s="29"/>
      <c r="H8918" s="29"/>
      <c r="I8918" s="29"/>
      <c r="J8918" s="29"/>
      <c r="K8918" s="29"/>
    </row>
    <row r="8919" spans="6:11" x14ac:dyDescent="0.3">
      <c r="F8919" s="29"/>
      <c r="G8919" s="29"/>
      <c r="H8919" s="29"/>
      <c r="I8919" s="29"/>
      <c r="J8919" s="29"/>
      <c r="K8919" s="29"/>
    </row>
    <row r="8920" spans="6:11" x14ac:dyDescent="0.3">
      <c r="F8920" s="29"/>
      <c r="G8920" s="29"/>
      <c r="H8920" s="29"/>
      <c r="I8920" s="29"/>
      <c r="J8920" s="29"/>
      <c r="K8920" s="29"/>
    </row>
    <row r="8921" spans="6:11" x14ac:dyDescent="0.3">
      <c r="F8921" s="29"/>
      <c r="G8921" s="29"/>
      <c r="H8921" s="29"/>
      <c r="I8921" s="29"/>
      <c r="J8921" s="29"/>
      <c r="K8921" s="29"/>
    </row>
    <row r="8922" spans="6:11" x14ac:dyDescent="0.3">
      <c r="F8922" s="29"/>
      <c r="G8922" s="29"/>
      <c r="H8922" s="29"/>
      <c r="I8922" s="29"/>
      <c r="J8922" s="29"/>
      <c r="K8922" s="29"/>
    </row>
    <row r="8923" spans="6:11" x14ac:dyDescent="0.3">
      <c r="F8923" s="29"/>
      <c r="G8923" s="29"/>
      <c r="H8923" s="29"/>
      <c r="I8923" s="29"/>
      <c r="J8923" s="29"/>
      <c r="K8923" s="29"/>
    </row>
    <row r="8924" spans="6:11" x14ac:dyDescent="0.3">
      <c r="F8924" s="29"/>
      <c r="G8924" s="29"/>
      <c r="H8924" s="29"/>
      <c r="I8924" s="29"/>
      <c r="J8924" s="29"/>
      <c r="K8924" s="29"/>
    </row>
    <row r="8925" spans="6:11" x14ac:dyDescent="0.3">
      <c r="F8925" s="29"/>
      <c r="G8925" s="29"/>
      <c r="H8925" s="29"/>
      <c r="I8925" s="29"/>
      <c r="J8925" s="29"/>
      <c r="K8925" s="29"/>
    </row>
    <row r="8926" spans="6:11" x14ac:dyDescent="0.3">
      <c r="F8926" s="29"/>
      <c r="G8926" s="29"/>
      <c r="H8926" s="29"/>
      <c r="I8926" s="29"/>
      <c r="J8926" s="29"/>
      <c r="K8926" s="29"/>
    </row>
    <row r="8927" spans="6:11" x14ac:dyDescent="0.3">
      <c r="F8927" s="29"/>
      <c r="G8927" s="29"/>
      <c r="H8927" s="29"/>
      <c r="I8927" s="29"/>
      <c r="J8927" s="29"/>
      <c r="K8927" s="29"/>
    </row>
    <row r="8928" spans="6:11" x14ac:dyDescent="0.3">
      <c r="F8928" s="29"/>
      <c r="G8928" s="29"/>
      <c r="H8928" s="29"/>
      <c r="I8928" s="29"/>
      <c r="J8928" s="29"/>
      <c r="K8928" s="29"/>
    </row>
    <row r="8929" spans="6:11" x14ac:dyDescent="0.3">
      <c r="F8929" s="29"/>
      <c r="G8929" s="29"/>
      <c r="H8929" s="29"/>
      <c r="I8929" s="29"/>
      <c r="J8929" s="29"/>
      <c r="K8929" s="29"/>
    </row>
    <row r="8930" spans="6:11" x14ac:dyDescent="0.3">
      <c r="F8930" s="29"/>
      <c r="G8930" s="29"/>
      <c r="H8930" s="29"/>
      <c r="I8930" s="29"/>
      <c r="J8930" s="29"/>
      <c r="K8930" s="29"/>
    </row>
    <row r="8931" spans="6:11" x14ac:dyDescent="0.3">
      <c r="F8931" s="29"/>
      <c r="G8931" s="29"/>
      <c r="H8931" s="29"/>
      <c r="I8931" s="29"/>
      <c r="J8931" s="29"/>
      <c r="K8931" s="29"/>
    </row>
    <row r="8932" spans="6:11" x14ac:dyDescent="0.3">
      <c r="F8932" s="29"/>
      <c r="G8932" s="29"/>
      <c r="H8932" s="29"/>
      <c r="I8932" s="29"/>
      <c r="J8932" s="29"/>
      <c r="K8932" s="29"/>
    </row>
    <row r="8933" spans="6:11" x14ac:dyDescent="0.3">
      <c r="F8933" s="29"/>
      <c r="G8933" s="29"/>
      <c r="H8933" s="29"/>
      <c r="I8933" s="29"/>
      <c r="J8933" s="29"/>
      <c r="K8933" s="29"/>
    </row>
    <row r="8934" spans="6:11" x14ac:dyDescent="0.3">
      <c r="F8934" s="29"/>
      <c r="G8934" s="29"/>
      <c r="H8934" s="29"/>
      <c r="I8934" s="29"/>
      <c r="J8934" s="29"/>
      <c r="K8934" s="29"/>
    </row>
    <row r="8935" spans="6:11" x14ac:dyDescent="0.3">
      <c r="F8935" s="29"/>
      <c r="G8935" s="29"/>
      <c r="H8935" s="29"/>
      <c r="I8935" s="29"/>
      <c r="J8935" s="29"/>
      <c r="K8935" s="29"/>
    </row>
    <row r="8936" spans="6:11" x14ac:dyDescent="0.3">
      <c r="F8936" s="29"/>
      <c r="G8936" s="29"/>
      <c r="H8936" s="29"/>
      <c r="I8936" s="29"/>
      <c r="J8936" s="29"/>
      <c r="K8936" s="29"/>
    </row>
    <row r="8937" spans="6:11" x14ac:dyDescent="0.3">
      <c r="F8937" s="29"/>
      <c r="G8937" s="29"/>
      <c r="H8937" s="29"/>
      <c r="I8937" s="29"/>
      <c r="J8937" s="29"/>
      <c r="K8937" s="29"/>
    </row>
    <row r="8938" spans="6:11" x14ac:dyDescent="0.3">
      <c r="F8938" s="29"/>
      <c r="G8938" s="29"/>
      <c r="H8938" s="29"/>
      <c r="I8938" s="29"/>
      <c r="J8938" s="29"/>
      <c r="K8938" s="29"/>
    </row>
    <row r="8939" spans="6:11" x14ac:dyDescent="0.3">
      <c r="F8939" s="29"/>
      <c r="G8939" s="29"/>
      <c r="H8939" s="29"/>
      <c r="I8939" s="29"/>
      <c r="J8939" s="29"/>
      <c r="K8939" s="29"/>
    </row>
    <row r="8940" spans="6:11" x14ac:dyDescent="0.3">
      <c r="F8940" s="29"/>
      <c r="G8940" s="29"/>
      <c r="H8940" s="29"/>
      <c r="I8940" s="29"/>
      <c r="J8940" s="29"/>
      <c r="K8940" s="29"/>
    </row>
    <row r="8941" spans="6:11" x14ac:dyDescent="0.3">
      <c r="F8941" s="29"/>
      <c r="G8941" s="29"/>
      <c r="H8941" s="29"/>
      <c r="I8941" s="29"/>
      <c r="J8941" s="29"/>
      <c r="K8941" s="29"/>
    </row>
    <row r="8942" spans="6:11" x14ac:dyDescent="0.3">
      <c r="F8942" s="29"/>
      <c r="G8942" s="29"/>
      <c r="H8942" s="29"/>
      <c r="I8942" s="29"/>
      <c r="J8942" s="29"/>
      <c r="K8942" s="29"/>
    </row>
    <row r="8943" spans="6:11" x14ac:dyDescent="0.3">
      <c r="F8943" s="29"/>
      <c r="G8943" s="29"/>
      <c r="H8943" s="29"/>
      <c r="I8943" s="29"/>
      <c r="J8943" s="29"/>
      <c r="K8943" s="29"/>
    </row>
    <row r="8944" spans="6:11" x14ac:dyDescent="0.3">
      <c r="F8944" s="29"/>
      <c r="G8944" s="29"/>
      <c r="H8944" s="29"/>
      <c r="I8944" s="29"/>
      <c r="J8944" s="29"/>
      <c r="K8944" s="29"/>
    </row>
    <row r="8945" spans="6:11" x14ac:dyDescent="0.3">
      <c r="F8945" s="29"/>
      <c r="G8945" s="29"/>
      <c r="H8945" s="29"/>
      <c r="I8945" s="29"/>
      <c r="J8945" s="29"/>
      <c r="K8945" s="29"/>
    </row>
    <row r="8946" spans="6:11" x14ac:dyDescent="0.3">
      <c r="F8946" s="29"/>
      <c r="G8946" s="29"/>
      <c r="H8946" s="29"/>
      <c r="I8946" s="29"/>
      <c r="J8946" s="29"/>
      <c r="K8946" s="29"/>
    </row>
    <row r="8947" spans="6:11" x14ac:dyDescent="0.3">
      <c r="F8947" s="29"/>
      <c r="G8947" s="29"/>
      <c r="H8947" s="29"/>
      <c r="I8947" s="29"/>
      <c r="J8947" s="29"/>
      <c r="K8947" s="29"/>
    </row>
    <row r="8948" spans="6:11" x14ac:dyDescent="0.3">
      <c r="F8948" s="29"/>
      <c r="G8948" s="29"/>
      <c r="H8948" s="29"/>
      <c r="I8948" s="29"/>
      <c r="J8948" s="29"/>
      <c r="K8948" s="29"/>
    </row>
    <row r="8949" spans="6:11" x14ac:dyDescent="0.3">
      <c r="F8949" s="29"/>
      <c r="G8949" s="29"/>
      <c r="H8949" s="29"/>
      <c r="I8949" s="29"/>
      <c r="J8949" s="29"/>
      <c r="K8949" s="29"/>
    </row>
    <row r="8950" spans="6:11" x14ac:dyDescent="0.3">
      <c r="F8950" s="29"/>
      <c r="G8950" s="29"/>
      <c r="H8950" s="29"/>
      <c r="I8950" s="29"/>
      <c r="J8950" s="29"/>
      <c r="K8950" s="29"/>
    </row>
    <row r="8951" spans="6:11" x14ac:dyDescent="0.3">
      <c r="F8951" s="29"/>
      <c r="G8951" s="29"/>
      <c r="H8951" s="29"/>
      <c r="I8951" s="29"/>
      <c r="J8951" s="29"/>
      <c r="K8951" s="29"/>
    </row>
    <row r="8952" spans="6:11" x14ac:dyDescent="0.3">
      <c r="F8952" s="29"/>
      <c r="G8952" s="29"/>
      <c r="H8952" s="29"/>
      <c r="I8952" s="29"/>
      <c r="J8952" s="29"/>
      <c r="K8952" s="29"/>
    </row>
    <row r="8953" spans="6:11" x14ac:dyDescent="0.3">
      <c r="F8953" s="29"/>
      <c r="G8953" s="29"/>
      <c r="H8953" s="29"/>
      <c r="I8953" s="29"/>
      <c r="J8953" s="29"/>
      <c r="K8953" s="29"/>
    </row>
    <row r="8954" spans="6:11" x14ac:dyDescent="0.3">
      <c r="F8954" s="29"/>
      <c r="G8954" s="29"/>
      <c r="H8954" s="29"/>
      <c r="I8954" s="29"/>
      <c r="J8954" s="29"/>
      <c r="K8954" s="29"/>
    </row>
    <row r="8955" spans="6:11" x14ac:dyDescent="0.3">
      <c r="F8955" s="29"/>
      <c r="G8955" s="29"/>
      <c r="H8955" s="29"/>
      <c r="I8955" s="29"/>
      <c r="J8955" s="29"/>
      <c r="K8955" s="29"/>
    </row>
    <row r="8956" spans="6:11" x14ac:dyDescent="0.3">
      <c r="F8956" s="29"/>
      <c r="G8956" s="29"/>
      <c r="H8956" s="29"/>
      <c r="I8956" s="29"/>
      <c r="J8956" s="29"/>
      <c r="K8956" s="29"/>
    </row>
    <row r="8957" spans="6:11" x14ac:dyDescent="0.3">
      <c r="F8957" s="29"/>
      <c r="G8957" s="29"/>
      <c r="H8957" s="29"/>
      <c r="I8957" s="29"/>
      <c r="J8957" s="29"/>
      <c r="K8957" s="29"/>
    </row>
    <row r="8958" spans="6:11" x14ac:dyDescent="0.3">
      <c r="F8958" s="29"/>
      <c r="G8958" s="29"/>
      <c r="H8958" s="29"/>
      <c r="I8958" s="29"/>
      <c r="J8958" s="29"/>
      <c r="K8958" s="29"/>
    </row>
    <row r="8959" spans="6:11" x14ac:dyDescent="0.3">
      <c r="F8959" s="29"/>
      <c r="G8959" s="29"/>
      <c r="H8959" s="29"/>
      <c r="I8959" s="29"/>
      <c r="J8959" s="29"/>
      <c r="K8959" s="29"/>
    </row>
    <row r="8960" spans="6:11" x14ac:dyDescent="0.3">
      <c r="F8960" s="29"/>
      <c r="G8960" s="29"/>
      <c r="H8960" s="29"/>
      <c r="I8960" s="29"/>
      <c r="J8960" s="29"/>
      <c r="K8960" s="29"/>
    </row>
    <row r="8961" spans="6:11" x14ac:dyDescent="0.3">
      <c r="F8961" s="29"/>
      <c r="G8961" s="29"/>
      <c r="H8961" s="29"/>
      <c r="I8961" s="29"/>
      <c r="J8961" s="29"/>
      <c r="K8961" s="29"/>
    </row>
    <row r="8962" spans="6:11" x14ac:dyDescent="0.3">
      <c r="F8962" s="29"/>
      <c r="G8962" s="29"/>
      <c r="H8962" s="29"/>
      <c r="I8962" s="29"/>
      <c r="J8962" s="29"/>
      <c r="K8962" s="29"/>
    </row>
    <row r="8963" spans="6:11" x14ac:dyDescent="0.3">
      <c r="F8963" s="29"/>
      <c r="G8963" s="29"/>
      <c r="H8963" s="29"/>
      <c r="I8963" s="29"/>
      <c r="J8963" s="29"/>
      <c r="K8963" s="29"/>
    </row>
    <row r="8964" spans="6:11" x14ac:dyDescent="0.3">
      <c r="F8964" s="29"/>
      <c r="G8964" s="29"/>
      <c r="H8964" s="29"/>
      <c r="I8964" s="29"/>
      <c r="J8964" s="29"/>
      <c r="K8964" s="29"/>
    </row>
    <row r="8965" spans="6:11" x14ac:dyDescent="0.3">
      <c r="F8965" s="29"/>
      <c r="G8965" s="29"/>
      <c r="H8965" s="29"/>
      <c r="I8965" s="29"/>
      <c r="J8965" s="29"/>
      <c r="K8965" s="29"/>
    </row>
    <row r="8966" spans="6:11" x14ac:dyDescent="0.3">
      <c r="F8966" s="29"/>
      <c r="G8966" s="29"/>
      <c r="H8966" s="29"/>
      <c r="I8966" s="29"/>
      <c r="J8966" s="29"/>
      <c r="K8966" s="29"/>
    </row>
    <row r="8967" spans="6:11" x14ac:dyDescent="0.3">
      <c r="F8967" s="29"/>
      <c r="G8967" s="29"/>
      <c r="H8967" s="29"/>
      <c r="I8967" s="29"/>
      <c r="J8967" s="29"/>
      <c r="K8967" s="29"/>
    </row>
    <row r="8968" spans="6:11" x14ac:dyDescent="0.3">
      <c r="F8968" s="29"/>
      <c r="G8968" s="29"/>
      <c r="H8968" s="29"/>
      <c r="I8968" s="29"/>
      <c r="J8968" s="29"/>
      <c r="K8968" s="29"/>
    </row>
    <row r="8969" spans="6:11" x14ac:dyDescent="0.3">
      <c r="F8969" s="29"/>
      <c r="G8969" s="29"/>
      <c r="H8969" s="29"/>
      <c r="I8969" s="29"/>
      <c r="J8969" s="29"/>
      <c r="K8969" s="29"/>
    </row>
    <row r="8970" spans="6:11" x14ac:dyDescent="0.3">
      <c r="F8970" s="29"/>
      <c r="G8970" s="29"/>
      <c r="H8970" s="29"/>
      <c r="I8970" s="29"/>
      <c r="J8970" s="29"/>
      <c r="K8970" s="29"/>
    </row>
    <row r="8971" spans="6:11" x14ac:dyDescent="0.3">
      <c r="F8971" s="29"/>
      <c r="G8971" s="29"/>
      <c r="H8971" s="29"/>
      <c r="I8971" s="29"/>
      <c r="J8971" s="29"/>
      <c r="K8971" s="29"/>
    </row>
    <row r="8972" spans="6:11" x14ac:dyDescent="0.3">
      <c r="F8972" s="29"/>
      <c r="G8972" s="29"/>
      <c r="H8972" s="29"/>
      <c r="I8972" s="29"/>
      <c r="J8972" s="29"/>
      <c r="K8972" s="29"/>
    </row>
    <row r="8973" spans="6:11" x14ac:dyDescent="0.3">
      <c r="F8973" s="29"/>
      <c r="G8973" s="29"/>
      <c r="H8973" s="29"/>
      <c r="I8973" s="29"/>
      <c r="J8973" s="29"/>
      <c r="K8973" s="29"/>
    </row>
    <row r="8974" spans="6:11" x14ac:dyDescent="0.3">
      <c r="F8974" s="29"/>
      <c r="G8974" s="29"/>
      <c r="H8974" s="29"/>
      <c r="I8974" s="29"/>
      <c r="J8974" s="29"/>
      <c r="K8974" s="29"/>
    </row>
    <row r="8975" spans="6:11" x14ac:dyDescent="0.3">
      <c r="F8975" s="29"/>
      <c r="G8975" s="29"/>
      <c r="H8975" s="29"/>
      <c r="I8975" s="29"/>
      <c r="J8975" s="29"/>
      <c r="K8975" s="29"/>
    </row>
    <row r="8976" spans="6:11" x14ac:dyDescent="0.3">
      <c r="F8976" s="29"/>
      <c r="G8976" s="29"/>
      <c r="H8976" s="29"/>
      <c r="I8976" s="29"/>
      <c r="J8976" s="29"/>
      <c r="K8976" s="29"/>
    </row>
    <row r="8977" spans="6:11" x14ac:dyDescent="0.3">
      <c r="F8977" s="29"/>
      <c r="G8977" s="29"/>
      <c r="H8977" s="29"/>
      <c r="I8977" s="29"/>
      <c r="J8977" s="29"/>
      <c r="K8977" s="29"/>
    </row>
    <row r="8978" spans="6:11" x14ac:dyDescent="0.3">
      <c r="F8978" s="29"/>
      <c r="G8978" s="29"/>
      <c r="H8978" s="29"/>
      <c r="I8978" s="29"/>
      <c r="J8978" s="29"/>
      <c r="K8978" s="29"/>
    </row>
    <row r="8979" spans="6:11" x14ac:dyDescent="0.3">
      <c r="F8979" s="29"/>
      <c r="G8979" s="29"/>
      <c r="H8979" s="29"/>
      <c r="I8979" s="29"/>
      <c r="J8979" s="29"/>
      <c r="K8979" s="29"/>
    </row>
    <row r="8980" spans="6:11" x14ac:dyDescent="0.3">
      <c r="F8980" s="29"/>
      <c r="G8980" s="29"/>
      <c r="H8980" s="29"/>
      <c r="I8980" s="29"/>
      <c r="J8980" s="29"/>
      <c r="K8980" s="29"/>
    </row>
    <row r="8981" spans="6:11" x14ac:dyDescent="0.3">
      <c r="F8981" s="29"/>
      <c r="G8981" s="29"/>
      <c r="H8981" s="29"/>
      <c r="I8981" s="29"/>
      <c r="J8981" s="29"/>
      <c r="K8981" s="29"/>
    </row>
    <row r="8982" spans="6:11" x14ac:dyDescent="0.3">
      <c r="F8982" s="29"/>
      <c r="G8982" s="29"/>
      <c r="H8982" s="29"/>
      <c r="I8982" s="29"/>
      <c r="J8982" s="29"/>
      <c r="K8982" s="29"/>
    </row>
    <row r="8983" spans="6:11" x14ac:dyDescent="0.3">
      <c r="F8983" s="29"/>
      <c r="G8983" s="29"/>
      <c r="H8983" s="29"/>
      <c r="I8983" s="29"/>
      <c r="J8983" s="29"/>
      <c r="K8983" s="29"/>
    </row>
    <row r="8984" spans="6:11" x14ac:dyDescent="0.3">
      <c r="F8984" s="29"/>
      <c r="G8984" s="29"/>
      <c r="H8984" s="29"/>
      <c r="I8984" s="29"/>
      <c r="J8984" s="29"/>
      <c r="K8984" s="29"/>
    </row>
    <row r="8985" spans="6:11" x14ac:dyDescent="0.3">
      <c r="F8985" s="29"/>
      <c r="G8985" s="29"/>
      <c r="H8985" s="29"/>
      <c r="I8985" s="29"/>
      <c r="J8985" s="29"/>
      <c r="K8985" s="29"/>
    </row>
    <row r="8986" spans="6:11" x14ac:dyDescent="0.3">
      <c r="F8986" s="29"/>
      <c r="G8986" s="29"/>
      <c r="H8986" s="29"/>
      <c r="I8986" s="29"/>
      <c r="J8986" s="29"/>
      <c r="K8986" s="29"/>
    </row>
    <row r="8987" spans="6:11" x14ac:dyDescent="0.3">
      <c r="F8987" s="29"/>
      <c r="G8987" s="29"/>
      <c r="H8987" s="29"/>
      <c r="I8987" s="29"/>
      <c r="J8987" s="29"/>
      <c r="K8987" s="29"/>
    </row>
    <row r="8988" spans="6:11" x14ac:dyDescent="0.3">
      <c r="F8988" s="29"/>
      <c r="G8988" s="29"/>
      <c r="H8988" s="29"/>
      <c r="I8988" s="29"/>
      <c r="J8988" s="29"/>
      <c r="K8988" s="29"/>
    </row>
    <row r="8989" spans="6:11" x14ac:dyDescent="0.3">
      <c r="F8989" s="29"/>
      <c r="G8989" s="29"/>
      <c r="H8989" s="29"/>
      <c r="I8989" s="29"/>
      <c r="J8989" s="29"/>
      <c r="K8989" s="29"/>
    </row>
    <row r="8990" spans="6:11" x14ac:dyDescent="0.3">
      <c r="F8990" s="29"/>
      <c r="G8990" s="29"/>
      <c r="H8990" s="29"/>
      <c r="I8990" s="29"/>
      <c r="J8990" s="29"/>
      <c r="K8990" s="29"/>
    </row>
    <row r="8991" spans="6:11" x14ac:dyDescent="0.3">
      <c r="F8991" s="29"/>
      <c r="G8991" s="29"/>
      <c r="H8991" s="29"/>
      <c r="I8991" s="29"/>
      <c r="J8991" s="29"/>
      <c r="K8991" s="29"/>
    </row>
    <row r="8992" spans="6:11" x14ac:dyDescent="0.3">
      <c r="F8992" s="29"/>
      <c r="G8992" s="29"/>
      <c r="H8992" s="29"/>
      <c r="I8992" s="29"/>
      <c r="J8992" s="29"/>
      <c r="K8992" s="29"/>
    </row>
    <row r="8993" spans="6:11" x14ac:dyDescent="0.3">
      <c r="F8993" s="29"/>
      <c r="G8993" s="29"/>
      <c r="H8993" s="29"/>
      <c r="I8993" s="29"/>
      <c r="J8993" s="29"/>
      <c r="K8993" s="29"/>
    </row>
    <row r="8994" spans="6:11" x14ac:dyDescent="0.3">
      <c r="F8994" s="29"/>
      <c r="G8994" s="29"/>
      <c r="H8994" s="29"/>
      <c r="I8994" s="29"/>
      <c r="J8994" s="29"/>
      <c r="K8994" s="29"/>
    </row>
    <row r="8995" spans="6:11" x14ac:dyDescent="0.3">
      <c r="F8995" s="29"/>
      <c r="G8995" s="29"/>
      <c r="H8995" s="29"/>
      <c r="I8995" s="29"/>
      <c r="J8995" s="29"/>
      <c r="K8995" s="29"/>
    </row>
    <row r="8996" spans="6:11" x14ac:dyDescent="0.3">
      <c r="F8996" s="29"/>
      <c r="G8996" s="29"/>
      <c r="H8996" s="29"/>
      <c r="I8996" s="29"/>
      <c r="J8996" s="29"/>
      <c r="K8996" s="29"/>
    </row>
    <row r="8997" spans="6:11" x14ac:dyDescent="0.3">
      <c r="F8997" s="29"/>
      <c r="G8997" s="29"/>
      <c r="H8997" s="29"/>
      <c r="I8997" s="29"/>
      <c r="J8997" s="29"/>
      <c r="K8997" s="29"/>
    </row>
    <row r="8998" spans="6:11" x14ac:dyDescent="0.3">
      <c r="F8998" s="29"/>
      <c r="G8998" s="29"/>
      <c r="H8998" s="29"/>
      <c r="I8998" s="29"/>
      <c r="J8998" s="29"/>
      <c r="K8998" s="29"/>
    </row>
    <row r="8999" spans="6:11" x14ac:dyDescent="0.3">
      <c r="F8999" s="29"/>
      <c r="G8999" s="29"/>
      <c r="H8999" s="29"/>
      <c r="I8999" s="29"/>
      <c r="J8999" s="29"/>
      <c r="K8999" s="29"/>
    </row>
    <row r="9000" spans="6:11" x14ac:dyDescent="0.3">
      <c r="F9000" s="29"/>
      <c r="G9000" s="29"/>
      <c r="H9000" s="29"/>
      <c r="I9000" s="29"/>
      <c r="J9000" s="29"/>
      <c r="K9000" s="29"/>
    </row>
    <row r="9001" spans="6:11" x14ac:dyDescent="0.3">
      <c r="F9001" s="29"/>
      <c r="G9001" s="29"/>
      <c r="H9001" s="29"/>
      <c r="I9001" s="29"/>
      <c r="J9001" s="29"/>
      <c r="K9001" s="29"/>
    </row>
    <row r="9002" spans="6:11" x14ac:dyDescent="0.3">
      <c r="F9002" s="29"/>
      <c r="G9002" s="29"/>
      <c r="H9002" s="29"/>
      <c r="I9002" s="29"/>
      <c r="J9002" s="29"/>
      <c r="K9002" s="29"/>
    </row>
    <row r="9003" spans="6:11" x14ac:dyDescent="0.3">
      <c r="F9003" s="29"/>
      <c r="G9003" s="29"/>
      <c r="H9003" s="29"/>
      <c r="I9003" s="29"/>
      <c r="J9003" s="29"/>
      <c r="K9003" s="29"/>
    </row>
    <row r="9004" spans="6:11" x14ac:dyDescent="0.3">
      <c r="F9004" s="29"/>
      <c r="G9004" s="29"/>
      <c r="H9004" s="29"/>
      <c r="I9004" s="29"/>
      <c r="J9004" s="29"/>
      <c r="K9004" s="29"/>
    </row>
    <row r="9005" spans="6:11" x14ac:dyDescent="0.3">
      <c r="F9005" s="29"/>
      <c r="G9005" s="29"/>
      <c r="H9005" s="29"/>
      <c r="I9005" s="29"/>
      <c r="J9005" s="29"/>
      <c r="K9005" s="29"/>
    </row>
    <row r="9006" spans="6:11" x14ac:dyDescent="0.3">
      <c r="F9006" s="29"/>
      <c r="G9006" s="29"/>
      <c r="H9006" s="29"/>
      <c r="I9006" s="29"/>
      <c r="J9006" s="29"/>
      <c r="K9006" s="29"/>
    </row>
    <row r="9007" spans="6:11" x14ac:dyDescent="0.3">
      <c r="F9007" s="29"/>
      <c r="G9007" s="29"/>
      <c r="H9007" s="29"/>
      <c r="I9007" s="29"/>
      <c r="J9007" s="29"/>
      <c r="K9007" s="29"/>
    </row>
    <row r="9008" spans="6:11" x14ac:dyDescent="0.3">
      <c r="F9008" s="29"/>
      <c r="G9008" s="29"/>
      <c r="H9008" s="29"/>
      <c r="I9008" s="29"/>
      <c r="J9008" s="29"/>
      <c r="K9008" s="29"/>
    </row>
    <row r="9009" spans="6:11" x14ac:dyDescent="0.3">
      <c r="F9009" s="29"/>
      <c r="G9009" s="29"/>
      <c r="H9009" s="29"/>
      <c r="I9009" s="29"/>
      <c r="J9009" s="29"/>
      <c r="K9009" s="29"/>
    </row>
    <row r="9010" spans="6:11" x14ac:dyDescent="0.3">
      <c r="F9010" s="29"/>
      <c r="G9010" s="29"/>
      <c r="H9010" s="29"/>
      <c r="I9010" s="29"/>
      <c r="J9010" s="29"/>
      <c r="K9010" s="29"/>
    </row>
    <row r="9011" spans="6:11" x14ac:dyDescent="0.3">
      <c r="F9011" s="29"/>
      <c r="G9011" s="29"/>
      <c r="H9011" s="29"/>
      <c r="I9011" s="29"/>
      <c r="J9011" s="29"/>
      <c r="K9011" s="29"/>
    </row>
    <row r="9012" spans="6:11" x14ac:dyDescent="0.3">
      <c r="F9012" s="29"/>
      <c r="G9012" s="29"/>
      <c r="H9012" s="29"/>
      <c r="I9012" s="29"/>
      <c r="J9012" s="29"/>
      <c r="K9012" s="29"/>
    </row>
    <row r="9013" spans="6:11" x14ac:dyDescent="0.3">
      <c r="F9013" s="29"/>
      <c r="G9013" s="29"/>
      <c r="H9013" s="29"/>
      <c r="I9013" s="29"/>
      <c r="J9013" s="29"/>
      <c r="K9013" s="29"/>
    </row>
    <row r="9014" spans="6:11" x14ac:dyDescent="0.3">
      <c r="F9014" s="29"/>
      <c r="G9014" s="29"/>
      <c r="H9014" s="29"/>
      <c r="I9014" s="29"/>
      <c r="J9014" s="29"/>
      <c r="K9014" s="29"/>
    </row>
    <row r="9015" spans="6:11" x14ac:dyDescent="0.3">
      <c r="F9015" s="29"/>
      <c r="G9015" s="29"/>
      <c r="H9015" s="29"/>
      <c r="I9015" s="29"/>
      <c r="J9015" s="29"/>
      <c r="K9015" s="29"/>
    </row>
    <row r="9016" spans="6:11" x14ac:dyDescent="0.3">
      <c r="F9016" s="29"/>
      <c r="G9016" s="29"/>
      <c r="H9016" s="29"/>
      <c r="I9016" s="29"/>
      <c r="J9016" s="29"/>
      <c r="K9016" s="29"/>
    </row>
    <row r="9017" spans="6:11" x14ac:dyDescent="0.3">
      <c r="F9017" s="29"/>
      <c r="G9017" s="29"/>
      <c r="H9017" s="29"/>
      <c r="I9017" s="29"/>
      <c r="J9017" s="29"/>
      <c r="K9017" s="29"/>
    </row>
    <row r="9018" spans="6:11" x14ac:dyDescent="0.3">
      <c r="F9018" s="29"/>
      <c r="G9018" s="29"/>
      <c r="H9018" s="29"/>
      <c r="I9018" s="29"/>
      <c r="J9018" s="29"/>
      <c r="K9018" s="29"/>
    </row>
    <row r="9019" spans="6:11" x14ac:dyDescent="0.3">
      <c r="F9019" s="29"/>
      <c r="G9019" s="29"/>
      <c r="H9019" s="29"/>
      <c r="I9019" s="29"/>
      <c r="J9019" s="29"/>
      <c r="K9019" s="29"/>
    </row>
    <row r="9020" spans="6:11" x14ac:dyDescent="0.3">
      <c r="F9020" s="29"/>
      <c r="G9020" s="29"/>
      <c r="H9020" s="29"/>
      <c r="I9020" s="29"/>
      <c r="J9020" s="29"/>
      <c r="K9020" s="29"/>
    </row>
    <row r="9021" spans="6:11" x14ac:dyDescent="0.3">
      <c r="F9021" s="29"/>
      <c r="G9021" s="29"/>
      <c r="H9021" s="29"/>
      <c r="I9021" s="29"/>
      <c r="J9021" s="29"/>
      <c r="K9021" s="29"/>
    </row>
    <row r="9022" spans="6:11" x14ac:dyDescent="0.3">
      <c r="F9022" s="29"/>
      <c r="G9022" s="29"/>
      <c r="H9022" s="29"/>
      <c r="I9022" s="29"/>
      <c r="J9022" s="29"/>
      <c r="K9022" s="29"/>
    </row>
    <row r="9023" spans="6:11" x14ac:dyDescent="0.3">
      <c r="F9023" s="29"/>
      <c r="G9023" s="29"/>
      <c r="H9023" s="29"/>
      <c r="I9023" s="29"/>
      <c r="J9023" s="29"/>
      <c r="K9023" s="29"/>
    </row>
    <row r="9024" spans="6:11" x14ac:dyDescent="0.3">
      <c r="F9024" s="29"/>
      <c r="G9024" s="29"/>
      <c r="H9024" s="29"/>
      <c r="I9024" s="29"/>
      <c r="J9024" s="29"/>
      <c r="K9024" s="29"/>
    </row>
    <row r="9025" spans="6:11" x14ac:dyDescent="0.3">
      <c r="F9025" s="29"/>
      <c r="G9025" s="29"/>
      <c r="H9025" s="29"/>
      <c r="I9025" s="29"/>
      <c r="J9025" s="29"/>
      <c r="K9025" s="29"/>
    </row>
    <row r="9026" spans="6:11" x14ac:dyDescent="0.3">
      <c r="F9026" s="29"/>
      <c r="G9026" s="29"/>
      <c r="H9026" s="29"/>
      <c r="I9026" s="29"/>
      <c r="J9026" s="29"/>
      <c r="K9026" s="29"/>
    </row>
    <row r="9027" spans="6:11" x14ac:dyDescent="0.3">
      <c r="F9027" s="29"/>
      <c r="G9027" s="29"/>
      <c r="H9027" s="29"/>
      <c r="I9027" s="29"/>
      <c r="J9027" s="29"/>
      <c r="K9027" s="29"/>
    </row>
    <row r="9028" spans="6:11" x14ac:dyDescent="0.3">
      <c r="F9028" s="29"/>
      <c r="G9028" s="29"/>
      <c r="H9028" s="29"/>
      <c r="I9028" s="29"/>
      <c r="J9028" s="29"/>
      <c r="K9028" s="29"/>
    </row>
    <row r="9029" spans="6:11" x14ac:dyDescent="0.3">
      <c r="F9029" s="29"/>
      <c r="G9029" s="29"/>
      <c r="H9029" s="29"/>
      <c r="I9029" s="29"/>
      <c r="J9029" s="29"/>
      <c r="K9029" s="29"/>
    </row>
    <row r="9030" spans="6:11" x14ac:dyDescent="0.3">
      <c r="F9030" s="29"/>
      <c r="G9030" s="29"/>
      <c r="H9030" s="29"/>
      <c r="I9030" s="29"/>
      <c r="J9030" s="29"/>
      <c r="K9030" s="29"/>
    </row>
    <row r="9031" spans="6:11" x14ac:dyDescent="0.3">
      <c r="F9031" s="29"/>
      <c r="G9031" s="29"/>
      <c r="H9031" s="29"/>
      <c r="I9031" s="29"/>
      <c r="J9031" s="29"/>
      <c r="K9031" s="29"/>
    </row>
    <row r="9032" spans="6:11" x14ac:dyDescent="0.3">
      <c r="F9032" s="29"/>
      <c r="G9032" s="29"/>
      <c r="H9032" s="29"/>
      <c r="I9032" s="29"/>
      <c r="J9032" s="29"/>
      <c r="K9032" s="29"/>
    </row>
    <row r="9033" spans="6:11" x14ac:dyDescent="0.3">
      <c r="F9033" s="29"/>
      <c r="G9033" s="29"/>
      <c r="H9033" s="29"/>
      <c r="I9033" s="29"/>
      <c r="J9033" s="29"/>
      <c r="K9033" s="29"/>
    </row>
    <row r="9034" spans="6:11" x14ac:dyDescent="0.3">
      <c r="F9034" s="29"/>
      <c r="G9034" s="29"/>
      <c r="H9034" s="29"/>
      <c r="I9034" s="29"/>
      <c r="J9034" s="29"/>
      <c r="K9034" s="29"/>
    </row>
    <row r="9035" spans="6:11" x14ac:dyDescent="0.3">
      <c r="F9035" s="29"/>
      <c r="G9035" s="29"/>
      <c r="H9035" s="29"/>
      <c r="I9035" s="29"/>
      <c r="J9035" s="29"/>
      <c r="K9035" s="29"/>
    </row>
    <row r="9036" spans="6:11" x14ac:dyDescent="0.3">
      <c r="F9036" s="29"/>
      <c r="G9036" s="29"/>
      <c r="H9036" s="29"/>
      <c r="I9036" s="29"/>
      <c r="J9036" s="29"/>
      <c r="K9036" s="29"/>
    </row>
    <row r="9037" spans="6:11" x14ac:dyDescent="0.3">
      <c r="F9037" s="29"/>
      <c r="G9037" s="29"/>
      <c r="H9037" s="29"/>
      <c r="I9037" s="29"/>
      <c r="J9037" s="29"/>
      <c r="K9037" s="29"/>
    </row>
    <row r="9038" spans="6:11" x14ac:dyDescent="0.3">
      <c r="F9038" s="29"/>
      <c r="G9038" s="29"/>
      <c r="H9038" s="29"/>
      <c r="I9038" s="29"/>
      <c r="J9038" s="29"/>
      <c r="K9038" s="29"/>
    </row>
    <row r="9039" spans="6:11" x14ac:dyDescent="0.3">
      <c r="F9039" s="29"/>
      <c r="G9039" s="29"/>
      <c r="H9039" s="29"/>
      <c r="I9039" s="29"/>
      <c r="J9039" s="29"/>
      <c r="K9039" s="29"/>
    </row>
    <row r="9040" spans="6:11" x14ac:dyDescent="0.3">
      <c r="F9040" s="29"/>
      <c r="G9040" s="29"/>
      <c r="H9040" s="29"/>
      <c r="I9040" s="29"/>
      <c r="J9040" s="29"/>
      <c r="K9040" s="29"/>
    </row>
    <row r="9041" spans="6:11" x14ac:dyDescent="0.3">
      <c r="F9041" s="29"/>
      <c r="G9041" s="29"/>
      <c r="H9041" s="29"/>
      <c r="I9041" s="29"/>
      <c r="J9041" s="29"/>
      <c r="K9041" s="29"/>
    </row>
    <row r="9042" spans="6:11" x14ac:dyDescent="0.3">
      <c r="F9042" s="29"/>
      <c r="G9042" s="29"/>
      <c r="H9042" s="29"/>
      <c r="I9042" s="29"/>
      <c r="J9042" s="29"/>
      <c r="K9042" s="29"/>
    </row>
    <row r="9043" spans="6:11" x14ac:dyDescent="0.3">
      <c r="F9043" s="29"/>
      <c r="G9043" s="29"/>
      <c r="H9043" s="29"/>
      <c r="I9043" s="29"/>
      <c r="J9043" s="29"/>
      <c r="K9043" s="29"/>
    </row>
    <row r="9044" spans="6:11" x14ac:dyDescent="0.3">
      <c r="F9044" s="29"/>
      <c r="G9044" s="29"/>
      <c r="H9044" s="29"/>
      <c r="I9044" s="29"/>
      <c r="J9044" s="29"/>
      <c r="K9044" s="29"/>
    </row>
    <row r="9045" spans="6:11" x14ac:dyDescent="0.3">
      <c r="F9045" s="29"/>
      <c r="G9045" s="29"/>
      <c r="H9045" s="29"/>
      <c r="I9045" s="29"/>
      <c r="J9045" s="29"/>
      <c r="K9045" s="29"/>
    </row>
    <row r="9046" spans="6:11" x14ac:dyDescent="0.3">
      <c r="F9046" s="29"/>
      <c r="G9046" s="29"/>
      <c r="H9046" s="29"/>
      <c r="I9046" s="29"/>
      <c r="J9046" s="29"/>
      <c r="K9046" s="29"/>
    </row>
    <row r="9047" spans="6:11" x14ac:dyDescent="0.3">
      <c r="F9047" s="29"/>
      <c r="G9047" s="29"/>
      <c r="H9047" s="29"/>
      <c r="I9047" s="29"/>
      <c r="J9047" s="29"/>
      <c r="K9047" s="29"/>
    </row>
    <row r="9048" spans="6:11" x14ac:dyDescent="0.3">
      <c r="F9048" s="29"/>
      <c r="G9048" s="29"/>
      <c r="H9048" s="29"/>
      <c r="I9048" s="29"/>
      <c r="J9048" s="29"/>
      <c r="K9048" s="29"/>
    </row>
    <row r="9049" spans="6:11" x14ac:dyDescent="0.3">
      <c r="F9049" s="29"/>
      <c r="G9049" s="29"/>
      <c r="H9049" s="29"/>
      <c r="I9049" s="29"/>
      <c r="J9049" s="29"/>
      <c r="K9049" s="29"/>
    </row>
    <row r="9050" spans="6:11" x14ac:dyDescent="0.3">
      <c r="F9050" s="29"/>
      <c r="G9050" s="29"/>
      <c r="H9050" s="29"/>
      <c r="I9050" s="29"/>
      <c r="J9050" s="29"/>
      <c r="K9050" s="29"/>
    </row>
    <row r="9051" spans="6:11" x14ac:dyDescent="0.3">
      <c r="F9051" s="29"/>
      <c r="G9051" s="29"/>
      <c r="H9051" s="29"/>
      <c r="I9051" s="29"/>
      <c r="J9051" s="29"/>
      <c r="K9051" s="29"/>
    </row>
    <row r="9052" spans="6:11" x14ac:dyDescent="0.3">
      <c r="F9052" s="29"/>
      <c r="G9052" s="29"/>
      <c r="H9052" s="29"/>
      <c r="I9052" s="29"/>
      <c r="J9052" s="29"/>
      <c r="K9052" s="29"/>
    </row>
    <row r="9053" spans="6:11" x14ac:dyDescent="0.3">
      <c r="F9053" s="29"/>
      <c r="G9053" s="29"/>
      <c r="H9053" s="29"/>
      <c r="I9053" s="29"/>
      <c r="J9053" s="29"/>
      <c r="K9053" s="29"/>
    </row>
    <row r="9054" spans="6:11" x14ac:dyDescent="0.3">
      <c r="F9054" s="29"/>
      <c r="G9054" s="29"/>
      <c r="H9054" s="29"/>
      <c r="I9054" s="29"/>
      <c r="J9054" s="29"/>
      <c r="K9054" s="29"/>
    </row>
    <row r="9055" spans="6:11" x14ac:dyDescent="0.3">
      <c r="F9055" s="29"/>
      <c r="G9055" s="29"/>
      <c r="H9055" s="29"/>
      <c r="I9055" s="29"/>
      <c r="J9055" s="29"/>
      <c r="K9055" s="29"/>
    </row>
    <row r="9056" spans="6:11" x14ac:dyDescent="0.3">
      <c r="F9056" s="29"/>
      <c r="G9056" s="29"/>
      <c r="H9056" s="29"/>
      <c r="I9056" s="29"/>
      <c r="J9056" s="29"/>
      <c r="K9056" s="29"/>
    </row>
    <row r="9057" spans="6:11" x14ac:dyDescent="0.3">
      <c r="F9057" s="29"/>
      <c r="G9057" s="29"/>
      <c r="H9057" s="29"/>
      <c r="I9057" s="29"/>
      <c r="J9057" s="29"/>
      <c r="K9057" s="29"/>
    </row>
    <row r="9058" spans="6:11" x14ac:dyDescent="0.3">
      <c r="F9058" s="29"/>
      <c r="G9058" s="29"/>
      <c r="H9058" s="29"/>
      <c r="I9058" s="29"/>
      <c r="J9058" s="29"/>
      <c r="K9058" s="29"/>
    </row>
    <row r="9059" spans="6:11" x14ac:dyDescent="0.3">
      <c r="F9059" s="29"/>
      <c r="G9059" s="29"/>
      <c r="H9059" s="29"/>
      <c r="I9059" s="29"/>
      <c r="J9059" s="29"/>
      <c r="K9059" s="29"/>
    </row>
    <row r="9060" spans="6:11" x14ac:dyDescent="0.3">
      <c r="F9060" s="29"/>
      <c r="G9060" s="29"/>
      <c r="H9060" s="29"/>
      <c r="I9060" s="29"/>
      <c r="J9060" s="29"/>
      <c r="K9060" s="29"/>
    </row>
    <row r="9061" spans="6:11" x14ac:dyDescent="0.3">
      <c r="F9061" s="29"/>
      <c r="G9061" s="29"/>
      <c r="H9061" s="29"/>
      <c r="I9061" s="29"/>
      <c r="J9061" s="29"/>
      <c r="K9061" s="29"/>
    </row>
    <row r="9062" spans="6:11" x14ac:dyDescent="0.3">
      <c r="F9062" s="29"/>
      <c r="G9062" s="29"/>
      <c r="H9062" s="29"/>
      <c r="I9062" s="29"/>
      <c r="J9062" s="29"/>
      <c r="K9062" s="29"/>
    </row>
    <row r="9063" spans="6:11" x14ac:dyDescent="0.3">
      <c r="F9063" s="29"/>
      <c r="G9063" s="29"/>
      <c r="H9063" s="29"/>
      <c r="I9063" s="29"/>
      <c r="J9063" s="29"/>
      <c r="K9063" s="29"/>
    </row>
    <row r="9064" spans="6:11" x14ac:dyDescent="0.3">
      <c r="F9064" s="29"/>
      <c r="G9064" s="29"/>
      <c r="H9064" s="29"/>
      <c r="I9064" s="29"/>
      <c r="J9064" s="29"/>
      <c r="K9064" s="29"/>
    </row>
    <row r="9065" spans="6:11" x14ac:dyDescent="0.3">
      <c r="F9065" s="29"/>
      <c r="G9065" s="29"/>
      <c r="H9065" s="29"/>
      <c r="I9065" s="29"/>
      <c r="J9065" s="29"/>
      <c r="K9065" s="29"/>
    </row>
    <row r="9066" spans="6:11" x14ac:dyDescent="0.3">
      <c r="F9066" s="29"/>
      <c r="G9066" s="29"/>
      <c r="H9066" s="29"/>
      <c r="I9066" s="29"/>
      <c r="J9066" s="29"/>
      <c r="K9066" s="29"/>
    </row>
    <row r="9067" spans="6:11" x14ac:dyDescent="0.3">
      <c r="F9067" s="29"/>
      <c r="G9067" s="29"/>
      <c r="H9067" s="29"/>
      <c r="I9067" s="29"/>
      <c r="J9067" s="29"/>
      <c r="K9067" s="29"/>
    </row>
    <row r="9068" spans="6:11" x14ac:dyDescent="0.3">
      <c r="F9068" s="29"/>
      <c r="G9068" s="29"/>
      <c r="H9068" s="29"/>
      <c r="I9068" s="29"/>
      <c r="J9068" s="29"/>
      <c r="K9068" s="29"/>
    </row>
    <row r="9069" spans="6:11" x14ac:dyDescent="0.3">
      <c r="F9069" s="29"/>
      <c r="G9069" s="29"/>
      <c r="H9069" s="29"/>
      <c r="I9069" s="29"/>
      <c r="J9069" s="29"/>
      <c r="K9069" s="29"/>
    </row>
    <row r="9070" spans="6:11" x14ac:dyDescent="0.3">
      <c r="F9070" s="29"/>
      <c r="G9070" s="29"/>
      <c r="H9070" s="29"/>
      <c r="I9070" s="29"/>
      <c r="J9070" s="29"/>
      <c r="K9070" s="29"/>
    </row>
    <row r="9071" spans="6:11" x14ac:dyDescent="0.3">
      <c r="F9071" s="29"/>
      <c r="G9071" s="29"/>
      <c r="H9071" s="29"/>
      <c r="I9071" s="29"/>
      <c r="J9071" s="29"/>
      <c r="K9071" s="29"/>
    </row>
    <row r="9072" spans="6:11" x14ac:dyDescent="0.3">
      <c r="F9072" s="29"/>
      <c r="G9072" s="29"/>
      <c r="H9072" s="29"/>
      <c r="I9072" s="29"/>
      <c r="J9072" s="29"/>
      <c r="K9072" s="29"/>
    </row>
    <row r="9073" spans="6:11" x14ac:dyDescent="0.3">
      <c r="F9073" s="29"/>
      <c r="G9073" s="29"/>
      <c r="H9073" s="29"/>
      <c r="I9073" s="29"/>
      <c r="J9073" s="29"/>
      <c r="K9073" s="29"/>
    </row>
    <row r="9074" spans="6:11" x14ac:dyDescent="0.3">
      <c r="F9074" s="29"/>
      <c r="G9074" s="29"/>
      <c r="H9074" s="29"/>
      <c r="I9074" s="29"/>
      <c r="J9074" s="29"/>
      <c r="K9074" s="29"/>
    </row>
    <row r="9075" spans="6:11" x14ac:dyDescent="0.3">
      <c r="F9075" s="29"/>
      <c r="G9075" s="29"/>
      <c r="H9075" s="29"/>
      <c r="I9075" s="29"/>
      <c r="J9075" s="29"/>
      <c r="K9075" s="29"/>
    </row>
    <row r="9076" spans="6:11" x14ac:dyDescent="0.3">
      <c r="F9076" s="29"/>
      <c r="G9076" s="29"/>
      <c r="H9076" s="29"/>
      <c r="I9076" s="29"/>
      <c r="J9076" s="29"/>
      <c r="K9076" s="29"/>
    </row>
    <row r="9077" spans="6:11" x14ac:dyDescent="0.3">
      <c r="F9077" s="29"/>
      <c r="G9077" s="29"/>
      <c r="H9077" s="29"/>
      <c r="I9077" s="29"/>
      <c r="J9077" s="29"/>
      <c r="K9077" s="29"/>
    </row>
    <row r="9078" spans="6:11" x14ac:dyDescent="0.3">
      <c r="F9078" s="29"/>
      <c r="G9078" s="29"/>
      <c r="H9078" s="29"/>
      <c r="I9078" s="29"/>
      <c r="J9078" s="29"/>
      <c r="K9078" s="29"/>
    </row>
    <row r="9079" spans="6:11" x14ac:dyDescent="0.3">
      <c r="F9079" s="29"/>
      <c r="G9079" s="29"/>
      <c r="H9079" s="29"/>
      <c r="I9079" s="29"/>
      <c r="J9079" s="29"/>
      <c r="K9079" s="29"/>
    </row>
    <row r="9080" spans="6:11" x14ac:dyDescent="0.3">
      <c r="F9080" s="29"/>
      <c r="G9080" s="29"/>
      <c r="H9080" s="29"/>
      <c r="I9080" s="29"/>
      <c r="J9080" s="29"/>
      <c r="K9080" s="29"/>
    </row>
    <row r="9081" spans="6:11" x14ac:dyDescent="0.3">
      <c r="F9081" s="29"/>
      <c r="G9081" s="29"/>
      <c r="H9081" s="29"/>
      <c r="I9081" s="29"/>
      <c r="J9081" s="29"/>
      <c r="K9081" s="29"/>
    </row>
    <row r="9082" spans="6:11" x14ac:dyDescent="0.3">
      <c r="F9082" s="29"/>
      <c r="G9082" s="29"/>
      <c r="H9082" s="29"/>
      <c r="I9082" s="29"/>
      <c r="J9082" s="29"/>
      <c r="K9082" s="29"/>
    </row>
    <row r="9083" spans="6:11" x14ac:dyDescent="0.3">
      <c r="F9083" s="29"/>
      <c r="G9083" s="29"/>
      <c r="H9083" s="29"/>
      <c r="I9083" s="29"/>
      <c r="J9083" s="29"/>
      <c r="K9083" s="29"/>
    </row>
    <row r="9084" spans="6:11" x14ac:dyDescent="0.3">
      <c r="F9084" s="29"/>
      <c r="G9084" s="29"/>
      <c r="H9084" s="29"/>
      <c r="I9084" s="29"/>
      <c r="J9084" s="29"/>
      <c r="K9084" s="29"/>
    </row>
    <row r="9085" spans="6:11" x14ac:dyDescent="0.3">
      <c r="F9085" s="29"/>
      <c r="G9085" s="29"/>
      <c r="H9085" s="29"/>
      <c r="I9085" s="29"/>
      <c r="J9085" s="29"/>
      <c r="K9085" s="29"/>
    </row>
    <row r="9086" spans="6:11" x14ac:dyDescent="0.3">
      <c r="F9086" s="29"/>
      <c r="G9086" s="29"/>
      <c r="H9086" s="29"/>
      <c r="I9086" s="29"/>
      <c r="J9086" s="29"/>
      <c r="K9086" s="29"/>
    </row>
    <row r="9087" spans="6:11" x14ac:dyDescent="0.3">
      <c r="F9087" s="29"/>
      <c r="G9087" s="29"/>
      <c r="H9087" s="29"/>
      <c r="I9087" s="29"/>
      <c r="J9087" s="29"/>
      <c r="K9087" s="29"/>
    </row>
    <row r="9088" spans="6:11" x14ac:dyDescent="0.3">
      <c r="F9088" s="29"/>
      <c r="G9088" s="29"/>
      <c r="H9088" s="29"/>
      <c r="I9088" s="29"/>
      <c r="J9088" s="29"/>
      <c r="K9088" s="29"/>
    </row>
    <row r="9089" spans="6:11" x14ac:dyDescent="0.3">
      <c r="F9089" s="29"/>
      <c r="G9089" s="29"/>
      <c r="H9089" s="29"/>
      <c r="I9089" s="29"/>
      <c r="J9089" s="29"/>
      <c r="K9089" s="29"/>
    </row>
    <row r="9090" spans="6:11" x14ac:dyDescent="0.3">
      <c r="F9090" s="29"/>
      <c r="G9090" s="29"/>
      <c r="H9090" s="29"/>
      <c r="I9090" s="29"/>
      <c r="J9090" s="29"/>
      <c r="K9090" s="29"/>
    </row>
    <row r="9091" spans="6:11" x14ac:dyDescent="0.3">
      <c r="F9091" s="29"/>
      <c r="G9091" s="29"/>
      <c r="H9091" s="29"/>
      <c r="I9091" s="29"/>
      <c r="J9091" s="29"/>
      <c r="K9091" s="29"/>
    </row>
    <row r="9092" spans="6:11" x14ac:dyDescent="0.3">
      <c r="F9092" s="29"/>
      <c r="G9092" s="29"/>
      <c r="H9092" s="29"/>
      <c r="I9092" s="29"/>
      <c r="J9092" s="29"/>
      <c r="K9092" s="29"/>
    </row>
    <row r="9093" spans="6:11" x14ac:dyDescent="0.3">
      <c r="F9093" s="29"/>
      <c r="G9093" s="29"/>
      <c r="H9093" s="29"/>
      <c r="I9093" s="29"/>
      <c r="J9093" s="29"/>
      <c r="K9093" s="29"/>
    </row>
    <row r="9094" spans="6:11" x14ac:dyDescent="0.3">
      <c r="F9094" s="29"/>
      <c r="G9094" s="29"/>
      <c r="H9094" s="29"/>
      <c r="I9094" s="29"/>
      <c r="J9094" s="29"/>
      <c r="K9094" s="29"/>
    </row>
    <row r="9095" spans="6:11" x14ac:dyDescent="0.3">
      <c r="F9095" s="29"/>
      <c r="G9095" s="29"/>
      <c r="H9095" s="29"/>
      <c r="I9095" s="29"/>
      <c r="J9095" s="29"/>
      <c r="K9095" s="29"/>
    </row>
    <row r="9096" spans="6:11" x14ac:dyDescent="0.3">
      <c r="F9096" s="29"/>
      <c r="G9096" s="29"/>
      <c r="H9096" s="29"/>
      <c r="I9096" s="29"/>
      <c r="J9096" s="29"/>
      <c r="K9096" s="29"/>
    </row>
    <row r="9097" spans="6:11" x14ac:dyDescent="0.3">
      <c r="F9097" s="29"/>
      <c r="G9097" s="29"/>
      <c r="H9097" s="29"/>
      <c r="I9097" s="29"/>
      <c r="J9097" s="29"/>
      <c r="K9097" s="29"/>
    </row>
    <row r="9098" spans="6:11" x14ac:dyDescent="0.3">
      <c r="F9098" s="29"/>
      <c r="G9098" s="29"/>
      <c r="H9098" s="29"/>
      <c r="I9098" s="29"/>
      <c r="J9098" s="29"/>
      <c r="K9098" s="29"/>
    </row>
    <row r="9099" spans="6:11" x14ac:dyDescent="0.3">
      <c r="F9099" s="29"/>
      <c r="G9099" s="29"/>
      <c r="H9099" s="29"/>
      <c r="I9099" s="29"/>
      <c r="J9099" s="29"/>
      <c r="K9099" s="29"/>
    </row>
    <row r="9100" spans="6:11" x14ac:dyDescent="0.3">
      <c r="F9100" s="29"/>
      <c r="G9100" s="29"/>
      <c r="H9100" s="29"/>
      <c r="I9100" s="29"/>
      <c r="J9100" s="29"/>
      <c r="K9100" s="29"/>
    </row>
    <row r="9101" spans="6:11" x14ac:dyDescent="0.3">
      <c r="F9101" s="29"/>
      <c r="G9101" s="29"/>
      <c r="H9101" s="29"/>
      <c r="I9101" s="29"/>
      <c r="J9101" s="29"/>
      <c r="K9101" s="29"/>
    </row>
    <row r="9102" spans="6:11" x14ac:dyDescent="0.3">
      <c r="F9102" s="29"/>
      <c r="G9102" s="29"/>
      <c r="H9102" s="29"/>
      <c r="I9102" s="29"/>
      <c r="J9102" s="29"/>
      <c r="K9102" s="29"/>
    </row>
    <row r="9103" spans="6:11" x14ac:dyDescent="0.3">
      <c r="F9103" s="29"/>
      <c r="G9103" s="29"/>
      <c r="H9103" s="29"/>
      <c r="I9103" s="29"/>
      <c r="J9103" s="29"/>
      <c r="K9103" s="29"/>
    </row>
    <row r="9104" spans="6:11" x14ac:dyDescent="0.3">
      <c r="F9104" s="29"/>
      <c r="G9104" s="29"/>
      <c r="H9104" s="29"/>
      <c r="I9104" s="29"/>
      <c r="J9104" s="29"/>
      <c r="K9104" s="29"/>
    </row>
    <row r="9105" spans="6:11" x14ac:dyDescent="0.3">
      <c r="F9105" s="29"/>
      <c r="G9105" s="29"/>
      <c r="H9105" s="29"/>
      <c r="I9105" s="29"/>
      <c r="J9105" s="29"/>
      <c r="K9105" s="29"/>
    </row>
    <row r="9106" spans="6:11" x14ac:dyDescent="0.3">
      <c r="F9106" s="29"/>
      <c r="G9106" s="29"/>
      <c r="H9106" s="29"/>
      <c r="I9106" s="29"/>
      <c r="J9106" s="29"/>
      <c r="K9106" s="29"/>
    </row>
    <row r="9107" spans="6:11" x14ac:dyDescent="0.3">
      <c r="F9107" s="29"/>
      <c r="G9107" s="29"/>
      <c r="H9107" s="29"/>
      <c r="I9107" s="29"/>
      <c r="J9107" s="29"/>
      <c r="K9107" s="29"/>
    </row>
    <row r="9108" spans="6:11" x14ac:dyDescent="0.3">
      <c r="F9108" s="29"/>
      <c r="G9108" s="29"/>
      <c r="H9108" s="29"/>
      <c r="I9108" s="29"/>
      <c r="J9108" s="29"/>
      <c r="K9108" s="29"/>
    </row>
    <row r="9109" spans="6:11" x14ac:dyDescent="0.3">
      <c r="F9109" s="29"/>
      <c r="G9109" s="29"/>
      <c r="H9109" s="29"/>
      <c r="I9109" s="29"/>
      <c r="J9109" s="29"/>
      <c r="K9109" s="29"/>
    </row>
    <row r="9110" spans="6:11" x14ac:dyDescent="0.3">
      <c r="F9110" s="29"/>
      <c r="G9110" s="29"/>
      <c r="H9110" s="29"/>
      <c r="I9110" s="29"/>
      <c r="J9110" s="29"/>
      <c r="K9110" s="29"/>
    </row>
    <row r="9111" spans="6:11" x14ac:dyDescent="0.3">
      <c r="F9111" s="29"/>
      <c r="G9111" s="29"/>
      <c r="H9111" s="29"/>
      <c r="I9111" s="29"/>
      <c r="J9111" s="29"/>
      <c r="K9111" s="29"/>
    </row>
    <row r="9112" spans="6:11" x14ac:dyDescent="0.3">
      <c r="F9112" s="29"/>
      <c r="G9112" s="29"/>
      <c r="H9112" s="29"/>
      <c r="I9112" s="29"/>
      <c r="J9112" s="29"/>
      <c r="K9112" s="29"/>
    </row>
    <row r="9113" spans="6:11" x14ac:dyDescent="0.3">
      <c r="F9113" s="29"/>
      <c r="G9113" s="29"/>
      <c r="H9113" s="29"/>
      <c r="I9113" s="29"/>
      <c r="J9113" s="29"/>
      <c r="K9113" s="29"/>
    </row>
    <row r="9114" spans="6:11" x14ac:dyDescent="0.3">
      <c r="F9114" s="29"/>
      <c r="G9114" s="29"/>
      <c r="H9114" s="29"/>
      <c r="I9114" s="29"/>
      <c r="J9114" s="29"/>
      <c r="K9114" s="29"/>
    </row>
    <row r="9115" spans="6:11" x14ac:dyDescent="0.3">
      <c r="F9115" s="29"/>
      <c r="G9115" s="29"/>
      <c r="H9115" s="29"/>
      <c r="I9115" s="29"/>
      <c r="J9115" s="29"/>
      <c r="K9115" s="29"/>
    </row>
    <row r="9116" spans="6:11" x14ac:dyDescent="0.3">
      <c r="F9116" s="29"/>
      <c r="G9116" s="29"/>
      <c r="H9116" s="29"/>
      <c r="I9116" s="29"/>
      <c r="J9116" s="29"/>
      <c r="K9116" s="29"/>
    </row>
    <row r="9117" spans="6:11" x14ac:dyDescent="0.3">
      <c r="F9117" s="29"/>
      <c r="G9117" s="29"/>
      <c r="H9117" s="29"/>
      <c r="I9117" s="29"/>
      <c r="J9117" s="29"/>
      <c r="K9117" s="29"/>
    </row>
    <row r="9118" spans="6:11" x14ac:dyDescent="0.3">
      <c r="F9118" s="29"/>
      <c r="G9118" s="29"/>
      <c r="H9118" s="29"/>
      <c r="I9118" s="29"/>
      <c r="J9118" s="29"/>
      <c r="K9118" s="29"/>
    </row>
    <row r="9119" spans="6:11" x14ac:dyDescent="0.3">
      <c r="F9119" s="29"/>
      <c r="G9119" s="29"/>
      <c r="H9119" s="29"/>
      <c r="I9119" s="29"/>
      <c r="J9119" s="29"/>
      <c r="K9119" s="29"/>
    </row>
    <row r="9120" spans="6:11" x14ac:dyDescent="0.3">
      <c r="F9120" s="29"/>
      <c r="G9120" s="29"/>
      <c r="H9120" s="29"/>
      <c r="I9120" s="29"/>
      <c r="J9120" s="29"/>
      <c r="K9120" s="29"/>
    </row>
    <row r="9121" spans="6:11" x14ac:dyDescent="0.3">
      <c r="F9121" s="29"/>
      <c r="G9121" s="29"/>
      <c r="H9121" s="29"/>
      <c r="I9121" s="29"/>
      <c r="J9121" s="29"/>
      <c r="K9121" s="29"/>
    </row>
    <row r="9122" spans="6:11" x14ac:dyDescent="0.3">
      <c r="F9122" s="29"/>
      <c r="G9122" s="29"/>
      <c r="H9122" s="29"/>
      <c r="I9122" s="29"/>
      <c r="J9122" s="29"/>
      <c r="K9122" s="29"/>
    </row>
    <row r="9123" spans="6:11" x14ac:dyDescent="0.3">
      <c r="F9123" s="29"/>
      <c r="G9123" s="29"/>
      <c r="H9123" s="29"/>
      <c r="I9123" s="29"/>
      <c r="J9123" s="29"/>
      <c r="K9123" s="29"/>
    </row>
    <row r="9124" spans="6:11" x14ac:dyDescent="0.3">
      <c r="F9124" s="29"/>
      <c r="G9124" s="29"/>
      <c r="H9124" s="29"/>
      <c r="I9124" s="29"/>
      <c r="J9124" s="29"/>
      <c r="K9124" s="29"/>
    </row>
    <row r="9125" spans="6:11" x14ac:dyDescent="0.3">
      <c r="F9125" s="29"/>
      <c r="G9125" s="29"/>
      <c r="H9125" s="29"/>
      <c r="I9125" s="29"/>
      <c r="J9125" s="29"/>
      <c r="K9125" s="29"/>
    </row>
    <row r="9126" spans="6:11" x14ac:dyDescent="0.3">
      <c r="F9126" s="29"/>
      <c r="G9126" s="29"/>
      <c r="H9126" s="29"/>
      <c r="I9126" s="29"/>
      <c r="J9126" s="29"/>
      <c r="K9126" s="29"/>
    </row>
    <row r="9127" spans="6:11" x14ac:dyDescent="0.3">
      <c r="F9127" s="29"/>
      <c r="G9127" s="29"/>
      <c r="H9127" s="29"/>
      <c r="I9127" s="29"/>
      <c r="J9127" s="29"/>
      <c r="K9127" s="29"/>
    </row>
    <row r="9128" spans="6:11" x14ac:dyDescent="0.3">
      <c r="F9128" s="29"/>
      <c r="G9128" s="29"/>
      <c r="H9128" s="29"/>
      <c r="I9128" s="29"/>
      <c r="J9128" s="29"/>
      <c r="K9128" s="29"/>
    </row>
    <row r="9129" spans="6:11" x14ac:dyDescent="0.3">
      <c r="F9129" s="29"/>
      <c r="G9129" s="29"/>
      <c r="H9129" s="29"/>
      <c r="I9129" s="29"/>
      <c r="J9129" s="29"/>
      <c r="K9129" s="29"/>
    </row>
    <row r="9130" spans="6:11" x14ac:dyDescent="0.3">
      <c r="F9130" s="29"/>
      <c r="G9130" s="29"/>
      <c r="H9130" s="29"/>
      <c r="I9130" s="29"/>
      <c r="J9130" s="29"/>
      <c r="K9130" s="29"/>
    </row>
    <row r="9131" spans="6:11" x14ac:dyDescent="0.3">
      <c r="F9131" s="29"/>
      <c r="G9131" s="29"/>
      <c r="H9131" s="29"/>
      <c r="I9131" s="29"/>
      <c r="J9131" s="29"/>
      <c r="K9131" s="29"/>
    </row>
    <row r="9132" spans="6:11" x14ac:dyDescent="0.3">
      <c r="F9132" s="29"/>
      <c r="G9132" s="29"/>
      <c r="H9132" s="29"/>
      <c r="I9132" s="29"/>
      <c r="J9132" s="29"/>
      <c r="K9132" s="29"/>
    </row>
    <row r="9133" spans="6:11" x14ac:dyDescent="0.3">
      <c r="F9133" s="29"/>
      <c r="G9133" s="29"/>
      <c r="H9133" s="29"/>
      <c r="I9133" s="29"/>
      <c r="J9133" s="29"/>
      <c r="K9133" s="29"/>
    </row>
    <row r="9134" spans="6:11" x14ac:dyDescent="0.3">
      <c r="F9134" s="29"/>
      <c r="G9134" s="29"/>
      <c r="H9134" s="29"/>
      <c r="I9134" s="29"/>
      <c r="J9134" s="29"/>
      <c r="K9134" s="29"/>
    </row>
    <row r="9135" spans="6:11" x14ac:dyDescent="0.3">
      <c r="F9135" s="29"/>
      <c r="G9135" s="29"/>
      <c r="H9135" s="29"/>
      <c r="I9135" s="29"/>
      <c r="J9135" s="29"/>
      <c r="K9135" s="29"/>
    </row>
    <row r="9136" spans="6:11" x14ac:dyDescent="0.3">
      <c r="F9136" s="29"/>
      <c r="G9136" s="29"/>
      <c r="H9136" s="29"/>
      <c r="I9136" s="29"/>
      <c r="J9136" s="29"/>
      <c r="K9136" s="29"/>
    </row>
    <row r="9137" spans="6:11" x14ac:dyDescent="0.3">
      <c r="F9137" s="29"/>
      <c r="G9137" s="29"/>
      <c r="H9137" s="29"/>
      <c r="I9137" s="29"/>
      <c r="J9137" s="29"/>
      <c r="K9137" s="29"/>
    </row>
    <row r="9138" spans="6:11" x14ac:dyDescent="0.3">
      <c r="F9138" s="29"/>
      <c r="G9138" s="29"/>
      <c r="H9138" s="29"/>
      <c r="I9138" s="29"/>
      <c r="J9138" s="29"/>
      <c r="K9138" s="29"/>
    </row>
    <row r="9139" spans="6:11" x14ac:dyDescent="0.3">
      <c r="F9139" s="29"/>
      <c r="G9139" s="29"/>
      <c r="H9139" s="29"/>
      <c r="I9139" s="29"/>
      <c r="J9139" s="29"/>
      <c r="K9139" s="29"/>
    </row>
    <row r="9140" spans="6:11" x14ac:dyDescent="0.3">
      <c r="F9140" s="29"/>
      <c r="G9140" s="29"/>
      <c r="H9140" s="29"/>
      <c r="I9140" s="29"/>
      <c r="J9140" s="29"/>
      <c r="K9140" s="29"/>
    </row>
    <row r="9141" spans="6:11" x14ac:dyDescent="0.3">
      <c r="F9141" s="29"/>
      <c r="G9141" s="29"/>
      <c r="H9141" s="29"/>
      <c r="I9141" s="29"/>
      <c r="J9141" s="29"/>
      <c r="K9141" s="29"/>
    </row>
    <row r="9142" spans="6:11" x14ac:dyDescent="0.3">
      <c r="F9142" s="29"/>
      <c r="G9142" s="29"/>
      <c r="H9142" s="29"/>
      <c r="I9142" s="29"/>
      <c r="J9142" s="29"/>
      <c r="K9142" s="29"/>
    </row>
    <row r="9143" spans="6:11" x14ac:dyDescent="0.3">
      <c r="F9143" s="29"/>
      <c r="G9143" s="29"/>
      <c r="H9143" s="29"/>
      <c r="I9143" s="29"/>
      <c r="J9143" s="29"/>
      <c r="K9143" s="29"/>
    </row>
    <row r="9144" spans="6:11" x14ac:dyDescent="0.3">
      <c r="F9144" s="29"/>
      <c r="G9144" s="29"/>
      <c r="H9144" s="29"/>
      <c r="I9144" s="29"/>
      <c r="J9144" s="29"/>
      <c r="K9144" s="29"/>
    </row>
    <row r="9145" spans="6:11" x14ac:dyDescent="0.3">
      <c r="F9145" s="29"/>
      <c r="G9145" s="29"/>
      <c r="H9145" s="29"/>
      <c r="I9145" s="29"/>
      <c r="J9145" s="29"/>
      <c r="K9145" s="29"/>
    </row>
    <row r="9146" spans="6:11" x14ac:dyDescent="0.3">
      <c r="F9146" s="29"/>
      <c r="G9146" s="29"/>
      <c r="H9146" s="29"/>
      <c r="I9146" s="29"/>
      <c r="J9146" s="29"/>
      <c r="K9146" s="29"/>
    </row>
    <row r="9147" spans="6:11" x14ac:dyDescent="0.3">
      <c r="F9147" s="29"/>
      <c r="G9147" s="29"/>
      <c r="H9147" s="29"/>
      <c r="I9147" s="29"/>
      <c r="J9147" s="29"/>
      <c r="K9147" s="29"/>
    </row>
    <row r="9148" spans="6:11" x14ac:dyDescent="0.3">
      <c r="F9148" s="29"/>
      <c r="G9148" s="29"/>
      <c r="H9148" s="29"/>
      <c r="I9148" s="29"/>
      <c r="J9148" s="29"/>
      <c r="K9148" s="29"/>
    </row>
    <row r="9149" spans="6:11" x14ac:dyDescent="0.3">
      <c r="F9149" s="29"/>
      <c r="G9149" s="29"/>
      <c r="H9149" s="29"/>
      <c r="I9149" s="29"/>
      <c r="J9149" s="29"/>
      <c r="K9149" s="29"/>
    </row>
    <row r="9150" spans="6:11" x14ac:dyDescent="0.3">
      <c r="F9150" s="29"/>
      <c r="G9150" s="29"/>
      <c r="H9150" s="29"/>
      <c r="I9150" s="29"/>
      <c r="J9150" s="29"/>
      <c r="K9150" s="29"/>
    </row>
    <row r="9151" spans="6:11" x14ac:dyDescent="0.3">
      <c r="F9151" s="29"/>
      <c r="G9151" s="29"/>
      <c r="H9151" s="29"/>
      <c r="I9151" s="29"/>
      <c r="J9151" s="29"/>
      <c r="K9151" s="29"/>
    </row>
    <row r="9152" spans="6:11" x14ac:dyDescent="0.3">
      <c r="F9152" s="29"/>
      <c r="G9152" s="29"/>
      <c r="H9152" s="29"/>
      <c r="I9152" s="29"/>
      <c r="J9152" s="29"/>
      <c r="K9152" s="29"/>
    </row>
    <row r="9153" spans="6:11" x14ac:dyDescent="0.3">
      <c r="F9153" s="29"/>
      <c r="G9153" s="29"/>
      <c r="H9153" s="29"/>
      <c r="I9153" s="29"/>
      <c r="J9153" s="29"/>
      <c r="K9153" s="29"/>
    </row>
    <row r="9154" spans="6:11" x14ac:dyDescent="0.3">
      <c r="F9154" s="29"/>
      <c r="G9154" s="29"/>
      <c r="H9154" s="29"/>
      <c r="I9154" s="29"/>
      <c r="J9154" s="29"/>
      <c r="K9154" s="29"/>
    </row>
    <row r="9155" spans="6:11" x14ac:dyDescent="0.3">
      <c r="F9155" s="29"/>
      <c r="G9155" s="29"/>
      <c r="H9155" s="29"/>
      <c r="I9155" s="29"/>
      <c r="J9155" s="29"/>
      <c r="K9155" s="29"/>
    </row>
    <row r="9156" spans="6:11" x14ac:dyDescent="0.3">
      <c r="F9156" s="29"/>
      <c r="G9156" s="29"/>
      <c r="H9156" s="29"/>
      <c r="I9156" s="29"/>
      <c r="J9156" s="29"/>
      <c r="K9156" s="29"/>
    </row>
    <row r="9157" spans="6:11" x14ac:dyDescent="0.3">
      <c r="F9157" s="29"/>
      <c r="G9157" s="29"/>
      <c r="H9157" s="29"/>
      <c r="I9157" s="29"/>
      <c r="J9157" s="29"/>
      <c r="K9157" s="29"/>
    </row>
    <row r="9158" spans="6:11" x14ac:dyDescent="0.3">
      <c r="F9158" s="29"/>
      <c r="G9158" s="29"/>
      <c r="H9158" s="29"/>
      <c r="I9158" s="29"/>
      <c r="J9158" s="29"/>
      <c r="K9158" s="29"/>
    </row>
    <row r="9159" spans="6:11" x14ac:dyDescent="0.3">
      <c r="F9159" s="29"/>
      <c r="G9159" s="29"/>
      <c r="H9159" s="29"/>
      <c r="I9159" s="29"/>
      <c r="J9159" s="29"/>
      <c r="K9159" s="29"/>
    </row>
    <row r="9160" spans="6:11" x14ac:dyDescent="0.3">
      <c r="F9160" s="29"/>
      <c r="G9160" s="29"/>
      <c r="H9160" s="29"/>
      <c r="I9160" s="29"/>
      <c r="J9160" s="29"/>
      <c r="K9160" s="29"/>
    </row>
    <row r="9161" spans="6:11" x14ac:dyDescent="0.3">
      <c r="F9161" s="29"/>
      <c r="G9161" s="29"/>
      <c r="H9161" s="29"/>
      <c r="I9161" s="29"/>
      <c r="J9161" s="29"/>
      <c r="K9161" s="29"/>
    </row>
    <row r="9162" spans="6:11" x14ac:dyDescent="0.3">
      <c r="F9162" s="29"/>
      <c r="G9162" s="29"/>
      <c r="H9162" s="29"/>
      <c r="I9162" s="29"/>
      <c r="J9162" s="29"/>
      <c r="K9162" s="29"/>
    </row>
    <row r="9163" spans="6:11" x14ac:dyDescent="0.3">
      <c r="F9163" s="29"/>
      <c r="G9163" s="29"/>
      <c r="H9163" s="29"/>
      <c r="I9163" s="29"/>
      <c r="J9163" s="29"/>
      <c r="K9163" s="29"/>
    </row>
    <row r="9164" spans="6:11" x14ac:dyDescent="0.3">
      <c r="F9164" s="29"/>
      <c r="G9164" s="29"/>
      <c r="H9164" s="29"/>
      <c r="I9164" s="29"/>
      <c r="J9164" s="29"/>
      <c r="K9164" s="29"/>
    </row>
    <row r="9165" spans="6:11" x14ac:dyDescent="0.3">
      <c r="F9165" s="29"/>
      <c r="G9165" s="29"/>
      <c r="H9165" s="29"/>
      <c r="I9165" s="29"/>
      <c r="J9165" s="29"/>
      <c r="K9165" s="29"/>
    </row>
    <row r="9166" spans="6:11" x14ac:dyDescent="0.3">
      <c r="F9166" s="29"/>
      <c r="G9166" s="29"/>
      <c r="H9166" s="29"/>
      <c r="I9166" s="29"/>
      <c r="J9166" s="29"/>
      <c r="K9166" s="29"/>
    </row>
    <row r="9167" spans="6:11" x14ac:dyDescent="0.3">
      <c r="F9167" s="29"/>
      <c r="G9167" s="29"/>
      <c r="H9167" s="29"/>
      <c r="I9167" s="29"/>
      <c r="J9167" s="29"/>
      <c r="K9167" s="29"/>
    </row>
    <row r="9168" spans="6:11" x14ac:dyDescent="0.3">
      <c r="F9168" s="29"/>
      <c r="G9168" s="29"/>
      <c r="H9168" s="29"/>
      <c r="I9168" s="29"/>
      <c r="J9168" s="29"/>
      <c r="K9168" s="29"/>
    </row>
    <row r="9169" spans="6:11" x14ac:dyDescent="0.3">
      <c r="F9169" s="29"/>
      <c r="G9169" s="29"/>
      <c r="H9169" s="29"/>
      <c r="I9169" s="29"/>
      <c r="J9169" s="29"/>
      <c r="K9169" s="29"/>
    </row>
    <row r="9170" spans="6:11" x14ac:dyDescent="0.3">
      <c r="F9170" s="29"/>
      <c r="G9170" s="29"/>
      <c r="H9170" s="29"/>
      <c r="I9170" s="29"/>
      <c r="J9170" s="29"/>
      <c r="K9170" s="29"/>
    </row>
    <row r="9171" spans="6:11" x14ac:dyDescent="0.3">
      <c r="F9171" s="29"/>
      <c r="G9171" s="29"/>
      <c r="H9171" s="29"/>
      <c r="I9171" s="29"/>
      <c r="J9171" s="29"/>
      <c r="K9171" s="29"/>
    </row>
    <row r="9172" spans="6:11" x14ac:dyDescent="0.3">
      <c r="F9172" s="29"/>
      <c r="G9172" s="29"/>
      <c r="H9172" s="29"/>
      <c r="I9172" s="29"/>
      <c r="J9172" s="29"/>
      <c r="K9172" s="29"/>
    </row>
    <row r="9173" spans="6:11" x14ac:dyDescent="0.3">
      <c r="F9173" s="29"/>
      <c r="G9173" s="29"/>
      <c r="H9173" s="29"/>
      <c r="I9173" s="29"/>
      <c r="J9173" s="29"/>
      <c r="K9173" s="29"/>
    </row>
    <row r="9174" spans="6:11" x14ac:dyDescent="0.3">
      <c r="F9174" s="29"/>
      <c r="G9174" s="29"/>
      <c r="H9174" s="29"/>
      <c r="I9174" s="29"/>
      <c r="J9174" s="29"/>
      <c r="K9174" s="29"/>
    </row>
    <row r="9175" spans="6:11" x14ac:dyDescent="0.3">
      <c r="F9175" s="29"/>
      <c r="G9175" s="29"/>
      <c r="H9175" s="29"/>
      <c r="I9175" s="29"/>
      <c r="J9175" s="29"/>
      <c r="K9175" s="29"/>
    </row>
    <row r="9176" spans="6:11" x14ac:dyDescent="0.3">
      <c r="F9176" s="29"/>
      <c r="G9176" s="29"/>
      <c r="H9176" s="29"/>
      <c r="I9176" s="29"/>
      <c r="J9176" s="29"/>
      <c r="K9176" s="29"/>
    </row>
    <row r="9177" spans="6:11" x14ac:dyDescent="0.3">
      <c r="F9177" s="29"/>
      <c r="G9177" s="29"/>
      <c r="H9177" s="29"/>
      <c r="I9177" s="29"/>
      <c r="J9177" s="29"/>
      <c r="K9177" s="29"/>
    </row>
    <row r="9178" spans="6:11" x14ac:dyDescent="0.3">
      <c r="F9178" s="29"/>
      <c r="G9178" s="29"/>
      <c r="H9178" s="29"/>
      <c r="I9178" s="29"/>
      <c r="J9178" s="29"/>
      <c r="K9178" s="29"/>
    </row>
    <row r="9179" spans="6:11" x14ac:dyDescent="0.3">
      <c r="F9179" s="29"/>
      <c r="G9179" s="29"/>
      <c r="H9179" s="29"/>
      <c r="I9179" s="29"/>
      <c r="J9179" s="29"/>
      <c r="K9179" s="29"/>
    </row>
    <row r="9180" spans="6:11" x14ac:dyDescent="0.3">
      <c r="F9180" s="29"/>
      <c r="G9180" s="29"/>
      <c r="H9180" s="29"/>
      <c r="I9180" s="29"/>
      <c r="J9180" s="29"/>
      <c r="K9180" s="29"/>
    </row>
    <row r="9181" spans="6:11" x14ac:dyDescent="0.3">
      <c r="F9181" s="29"/>
      <c r="G9181" s="29"/>
      <c r="H9181" s="29"/>
      <c r="I9181" s="29"/>
      <c r="J9181" s="29"/>
      <c r="K9181" s="29"/>
    </row>
    <row r="9182" spans="6:11" x14ac:dyDescent="0.3">
      <c r="F9182" s="29"/>
      <c r="G9182" s="29"/>
      <c r="H9182" s="29"/>
      <c r="I9182" s="29"/>
      <c r="J9182" s="29"/>
      <c r="K9182" s="29"/>
    </row>
    <row r="9183" spans="6:11" x14ac:dyDescent="0.3">
      <c r="F9183" s="29"/>
      <c r="G9183" s="29"/>
      <c r="H9183" s="29"/>
      <c r="I9183" s="29"/>
      <c r="J9183" s="29"/>
      <c r="K9183" s="29"/>
    </row>
    <row r="9184" spans="6:11" x14ac:dyDescent="0.3">
      <c r="F9184" s="29"/>
      <c r="G9184" s="29"/>
      <c r="H9184" s="29"/>
      <c r="I9184" s="29"/>
      <c r="J9184" s="29"/>
      <c r="K9184" s="29"/>
    </row>
    <row r="9185" spans="6:11" x14ac:dyDescent="0.3">
      <c r="F9185" s="29"/>
      <c r="G9185" s="29"/>
      <c r="H9185" s="29"/>
      <c r="I9185" s="29"/>
      <c r="J9185" s="29"/>
      <c r="K9185" s="29"/>
    </row>
    <row r="9186" spans="6:11" x14ac:dyDescent="0.3">
      <c r="F9186" s="29"/>
      <c r="G9186" s="29"/>
      <c r="H9186" s="29"/>
      <c r="I9186" s="29"/>
      <c r="J9186" s="29"/>
      <c r="K9186" s="29"/>
    </row>
    <row r="9187" spans="6:11" x14ac:dyDescent="0.3">
      <c r="F9187" s="29"/>
      <c r="G9187" s="29"/>
      <c r="H9187" s="29"/>
      <c r="I9187" s="29"/>
      <c r="J9187" s="29"/>
      <c r="K9187" s="29"/>
    </row>
    <row r="9188" spans="6:11" x14ac:dyDescent="0.3">
      <c r="F9188" s="29"/>
      <c r="G9188" s="29"/>
      <c r="H9188" s="29"/>
      <c r="I9188" s="29"/>
      <c r="J9188" s="29"/>
      <c r="K9188" s="29"/>
    </row>
    <row r="9189" spans="6:11" x14ac:dyDescent="0.3">
      <c r="F9189" s="29"/>
      <c r="G9189" s="29"/>
      <c r="H9189" s="29"/>
      <c r="I9189" s="29"/>
      <c r="J9189" s="29"/>
      <c r="K9189" s="29"/>
    </row>
    <row r="9190" spans="6:11" x14ac:dyDescent="0.3">
      <c r="F9190" s="29"/>
      <c r="G9190" s="29"/>
      <c r="H9190" s="29"/>
      <c r="I9190" s="29"/>
      <c r="J9190" s="29"/>
      <c r="K9190" s="29"/>
    </row>
    <row r="9191" spans="6:11" x14ac:dyDescent="0.3">
      <c r="F9191" s="29"/>
      <c r="G9191" s="29"/>
      <c r="H9191" s="29"/>
      <c r="I9191" s="29"/>
      <c r="J9191" s="29"/>
      <c r="K9191" s="29"/>
    </row>
    <row r="9192" spans="6:11" x14ac:dyDescent="0.3">
      <c r="F9192" s="29"/>
      <c r="G9192" s="29"/>
      <c r="H9192" s="29"/>
      <c r="I9192" s="29"/>
      <c r="J9192" s="29"/>
      <c r="K9192" s="29"/>
    </row>
    <row r="9193" spans="6:11" x14ac:dyDescent="0.3">
      <c r="F9193" s="29"/>
      <c r="G9193" s="29"/>
      <c r="H9193" s="29"/>
      <c r="I9193" s="29"/>
      <c r="J9193" s="29"/>
      <c r="K9193" s="29"/>
    </row>
    <row r="9194" spans="6:11" x14ac:dyDescent="0.3">
      <c r="F9194" s="29"/>
      <c r="G9194" s="29"/>
      <c r="H9194" s="29"/>
      <c r="I9194" s="29"/>
      <c r="J9194" s="29"/>
      <c r="K9194" s="29"/>
    </row>
    <row r="9195" spans="6:11" x14ac:dyDescent="0.3">
      <c r="F9195" s="29"/>
      <c r="G9195" s="29"/>
      <c r="H9195" s="29"/>
      <c r="I9195" s="29"/>
      <c r="J9195" s="29"/>
      <c r="K9195" s="29"/>
    </row>
    <row r="9196" spans="6:11" x14ac:dyDescent="0.3">
      <c r="F9196" s="29"/>
      <c r="G9196" s="29"/>
      <c r="H9196" s="29"/>
      <c r="I9196" s="29"/>
      <c r="J9196" s="29"/>
      <c r="K9196" s="29"/>
    </row>
    <row r="9197" spans="6:11" x14ac:dyDescent="0.3">
      <c r="F9197" s="29"/>
      <c r="G9197" s="29"/>
      <c r="H9197" s="29"/>
      <c r="I9197" s="29"/>
      <c r="J9197" s="29"/>
      <c r="K9197" s="29"/>
    </row>
    <row r="9198" spans="6:11" x14ac:dyDescent="0.3">
      <c r="F9198" s="29"/>
      <c r="G9198" s="29"/>
      <c r="H9198" s="29"/>
      <c r="I9198" s="29"/>
      <c r="J9198" s="29"/>
      <c r="K9198" s="29"/>
    </row>
    <row r="9199" spans="6:11" x14ac:dyDescent="0.3">
      <c r="F9199" s="29"/>
      <c r="G9199" s="29"/>
      <c r="H9199" s="29"/>
      <c r="I9199" s="29"/>
      <c r="J9199" s="29"/>
      <c r="K9199" s="29"/>
    </row>
    <row r="9200" spans="6:11" x14ac:dyDescent="0.3">
      <c r="F9200" s="29"/>
      <c r="G9200" s="29"/>
      <c r="H9200" s="29"/>
      <c r="I9200" s="29"/>
      <c r="J9200" s="29"/>
      <c r="K9200" s="29"/>
    </row>
    <row r="9201" spans="6:11" x14ac:dyDescent="0.3">
      <c r="F9201" s="29"/>
      <c r="G9201" s="29"/>
      <c r="H9201" s="29"/>
      <c r="I9201" s="29"/>
      <c r="J9201" s="29"/>
      <c r="K9201" s="29"/>
    </row>
    <row r="9202" spans="6:11" x14ac:dyDescent="0.3">
      <c r="F9202" s="29"/>
      <c r="G9202" s="29"/>
      <c r="H9202" s="29"/>
      <c r="I9202" s="29"/>
      <c r="J9202" s="29"/>
      <c r="K9202" s="29"/>
    </row>
    <row r="9203" spans="6:11" x14ac:dyDescent="0.3">
      <c r="F9203" s="29"/>
      <c r="G9203" s="29"/>
      <c r="H9203" s="29"/>
      <c r="I9203" s="29"/>
      <c r="J9203" s="29"/>
      <c r="K9203" s="29"/>
    </row>
    <row r="9204" spans="6:11" x14ac:dyDescent="0.3">
      <c r="F9204" s="29"/>
      <c r="G9204" s="29"/>
      <c r="H9204" s="29"/>
      <c r="I9204" s="29"/>
      <c r="J9204" s="29"/>
      <c r="K9204" s="29"/>
    </row>
    <row r="9205" spans="6:11" x14ac:dyDescent="0.3">
      <c r="F9205" s="29"/>
      <c r="G9205" s="29"/>
      <c r="H9205" s="29"/>
      <c r="I9205" s="29"/>
      <c r="J9205" s="29"/>
      <c r="K9205" s="29"/>
    </row>
    <row r="9206" spans="6:11" x14ac:dyDescent="0.3">
      <c r="F9206" s="29"/>
      <c r="G9206" s="29"/>
      <c r="H9206" s="29"/>
      <c r="I9206" s="29"/>
      <c r="J9206" s="29"/>
      <c r="K9206" s="29"/>
    </row>
    <row r="9207" spans="6:11" x14ac:dyDescent="0.3">
      <c r="F9207" s="29"/>
      <c r="G9207" s="29"/>
      <c r="H9207" s="29"/>
      <c r="I9207" s="29"/>
      <c r="J9207" s="29"/>
      <c r="K9207" s="29"/>
    </row>
    <row r="9208" spans="6:11" x14ac:dyDescent="0.3">
      <c r="F9208" s="29"/>
      <c r="G9208" s="29"/>
      <c r="H9208" s="29"/>
      <c r="I9208" s="29"/>
      <c r="J9208" s="29"/>
      <c r="K9208" s="29"/>
    </row>
    <row r="9209" spans="6:11" x14ac:dyDescent="0.3">
      <c r="F9209" s="29"/>
      <c r="G9209" s="29"/>
      <c r="H9209" s="29"/>
      <c r="I9209" s="29"/>
      <c r="J9209" s="29"/>
      <c r="K9209" s="29"/>
    </row>
    <row r="9210" spans="6:11" x14ac:dyDescent="0.3">
      <c r="F9210" s="29"/>
      <c r="G9210" s="29"/>
      <c r="H9210" s="29"/>
      <c r="I9210" s="29"/>
      <c r="J9210" s="29"/>
      <c r="K9210" s="29"/>
    </row>
    <row r="9211" spans="6:11" x14ac:dyDescent="0.3">
      <c r="F9211" s="29"/>
      <c r="G9211" s="29"/>
      <c r="H9211" s="29"/>
      <c r="I9211" s="29"/>
      <c r="J9211" s="29"/>
      <c r="K9211" s="29"/>
    </row>
    <row r="9212" spans="6:11" x14ac:dyDescent="0.3">
      <c r="F9212" s="29"/>
      <c r="G9212" s="29"/>
      <c r="H9212" s="29"/>
      <c r="I9212" s="29"/>
      <c r="J9212" s="29"/>
      <c r="K9212" s="29"/>
    </row>
    <row r="9213" spans="6:11" x14ac:dyDescent="0.3">
      <c r="F9213" s="29"/>
      <c r="G9213" s="29"/>
      <c r="H9213" s="29"/>
      <c r="I9213" s="29"/>
      <c r="J9213" s="29"/>
      <c r="K9213" s="29"/>
    </row>
    <row r="9214" spans="6:11" x14ac:dyDescent="0.3">
      <c r="F9214" s="29"/>
      <c r="G9214" s="29"/>
      <c r="H9214" s="29"/>
      <c r="I9214" s="29"/>
      <c r="J9214" s="29"/>
      <c r="K9214" s="29"/>
    </row>
    <row r="9215" spans="6:11" x14ac:dyDescent="0.3">
      <c r="F9215" s="29"/>
      <c r="G9215" s="29"/>
      <c r="H9215" s="29"/>
      <c r="I9215" s="29"/>
      <c r="J9215" s="29"/>
      <c r="K9215" s="29"/>
    </row>
    <row r="9216" spans="6:11" x14ac:dyDescent="0.3">
      <c r="F9216" s="29"/>
      <c r="G9216" s="29"/>
      <c r="H9216" s="29"/>
      <c r="I9216" s="29"/>
      <c r="J9216" s="29"/>
      <c r="K9216" s="29"/>
    </row>
    <row r="9217" spans="6:11" x14ac:dyDescent="0.3">
      <c r="F9217" s="29"/>
      <c r="G9217" s="29"/>
      <c r="H9217" s="29"/>
      <c r="I9217" s="29"/>
      <c r="J9217" s="29"/>
      <c r="K9217" s="29"/>
    </row>
    <row r="9218" spans="6:11" x14ac:dyDescent="0.3">
      <c r="F9218" s="29"/>
      <c r="G9218" s="29"/>
      <c r="H9218" s="29"/>
      <c r="I9218" s="29"/>
      <c r="J9218" s="29"/>
      <c r="K9218" s="29"/>
    </row>
    <row r="9219" spans="6:11" x14ac:dyDescent="0.3">
      <c r="F9219" s="29"/>
      <c r="G9219" s="29"/>
      <c r="H9219" s="29"/>
      <c r="I9219" s="29"/>
      <c r="J9219" s="29"/>
      <c r="K9219" s="29"/>
    </row>
    <row r="9220" spans="6:11" x14ac:dyDescent="0.3">
      <c r="F9220" s="29"/>
      <c r="G9220" s="29"/>
      <c r="H9220" s="29"/>
      <c r="I9220" s="29"/>
      <c r="J9220" s="29"/>
      <c r="K9220" s="29"/>
    </row>
    <row r="9221" spans="6:11" x14ac:dyDescent="0.3">
      <c r="F9221" s="29"/>
      <c r="G9221" s="29"/>
      <c r="H9221" s="29"/>
      <c r="I9221" s="29"/>
      <c r="J9221" s="29"/>
      <c r="K9221" s="29"/>
    </row>
    <row r="9222" spans="6:11" x14ac:dyDescent="0.3">
      <c r="F9222" s="29"/>
      <c r="G9222" s="29"/>
      <c r="H9222" s="29"/>
      <c r="I9222" s="29"/>
      <c r="J9222" s="29"/>
      <c r="K9222" s="29"/>
    </row>
    <row r="9223" spans="6:11" x14ac:dyDescent="0.3">
      <c r="F9223" s="29"/>
      <c r="G9223" s="29"/>
      <c r="H9223" s="29"/>
      <c r="I9223" s="29"/>
      <c r="J9223" s="29"/>
      <c r="K9223" s="29"/>
    </row>
    <row r="9224" spans="6:11" x14ac:dyDescent="0.3">
      <c r="F9224" s="29"/>
      <c r="G9224" s="29"/>
      <c r="H9224" s="29"/>
      <c r="I9224" s="29"/>
      <c r="J9224" s="29"/>
      <c r="K9224" s="29"/>
    </row>
    <row r="9225" spans="6:11" x14ac:dyDescent="0.3">
      <c r="F9225" s="29"/>
      <c r="G9225" s="29"/>
      <c r="H9225" s="29"/>
      <c r="I9225" s="29"/>
      <c r="J9225" s="29"/>
      <c r="K9225" s="29"/>
    </row>
    <row r="9226" spans="6:11" x14ac:dyDescent="0.3">
      <c r="F9226" s="29"/>
      <c r="G9226" s="29"/>
      <c r="H9226" s="29"/>
      <c r="I9226" s="29"/>
      <c r="J9226" s="29"/>
      <c r="K9226" s="29"/>
    </row>
    <row r="9227" spans="6:11" x14ac:dyDescent="0.3">
      <c r="F9227" s="29"/>
      <c r="G9227" s="29"/>
      <c r="H9227" s="29"/>
      <c r="I9227" s="29"/>
      <c r="J9227" s="29"/>
      <c r="K9227" s="29"/>
    </row>
    <row r="9228" spans="6:11" x14ac:dyDescent="0.3">
      <c r="F9228" s="29"/>
      <c r="G9228" s="29"/>
      <c r="H9228" s="29"/>
      <c r="I9228" s="29"/>
      <c r="J9228" s="29"/>
      <c r="K9228" s="29"/>
    </row>
    <row r="9229" spans="6:11" x14ac:dyDescent="0.3">
      <c r="F9229" s="29"/>
      <c r="G9229" s="29"/>
      <c r="H9229" s="29"/>
      <c r="I9229" s="29"/>
      <c r="J9229" s="29"/>
      <c r="K9229" s="29"/>
    </row>
    <row r="9230" spans="6:11" x14ac:dyDescent="0.3">
      <c r="F9230" s="29"/>
      <c r="G9230" s="29"/>
      <c r="H9230" s="29"/>
      <c r="I9230" s="29"/>
      <c r="J9230" s="29"/>
      <c r="K9230" s="29"/>
    </row>
    <row r="9231" spans="6:11" x14ac:dyDescent="0.3">
      <c r="F9231" s="29"/>
      <c r="G9231" s="29"/>
      <c r="H9231" s="29"/>
      <c r="I9231" s="29"/>
      <c r="J9231" s="29"/>
      <c r="K9231" s="29"/>
    </row>
    <row r="9232" spans="6:11" x14ac:dyDescent="0.3">
      <c r="F9232" s="29"/>
      <c r="G9232" s="29"/>
      <c r="H9232" s="29"/>
      <c r="I9232" s="29"/>
      <c r="J9232" s="29"/>
      <c r="K9232" s="29"/>
    </row>
    <row r="9233" spans="6:11" x14ac:dyDescent="0.3">
      <c r="F9233" s="29"/>
      <c r="G9233" s="29"/>
      <c r="H9233" s="29"/>
      <c r="I9233" s="29"/>
      <c r="J9233" s="29"/>
      <c r="K9233" s="29"/>
    </row>
    <row r="9234" spans="6:11" x14ac:dyDescent="0.3">
      <c r="F9234" s="29"/>
      <c r="G9234" s="29"/>
      <c r="H9234" s="29"/>
      <c r="I9234" s="29"/>
      <c r="J9234" s="29"/>
      <c r="K9234" s="29"/>
    </row>
    <row r="9235" spans="6:11" x14ac:dyDescent="0.3">
      <c r="F9235" s="29"/>
      <c r="G9235" s="29"/>
      <c r="H9235" s="29"/>
      <c r="I9235" s="29"/>
      <c r="J9235" s="29"/>
      <c r="K9235" s="29"/>
    </row>
    <row r="9236" spans="6:11" x14ac:dyDescent="0.3">
      <c r="F9236" s="29"/>
      <c r="G9236" s="29"/>
      <c r="H9236" s="29"/>
      <c r="I9236" s="29"/>
      <c r="J9236" s="29"/>
      <c r="K9236" s="29"/>
    </row>
    <row r="9237" spans="6:11" x14ac:dyDescent="0.3">
      <c r="F9237" s="29"/>
      <c r="G9237" s="29"/>
      <c r="H9237" s="29"/>
      <c r="I9237" s="29"/>
      <c r="J9237" s="29"/>
      <c r="K9237" s="29"/>
    </row>
    <row r="9238" spans="6:11" x14ac:dyDescent="0.3">
      <c r="F9238" s="29"/>
      <c r="G9238" s="29"/>
      <c r="H9238" s="29"/>
      <c r="I9238" s="29"/>
      <c r="J9238" s="29"/>
      <c r="K9238" s="29"/>
    </row>
    <row r="9239" spans="6:11" x14ac:dyDescent="0.3">
      <c r="F9239" s="29"/>
      <c r="G9239" s="29"/>
      <c r="H9239" s="29"/>
      <c r="I9239" s="29"/>
      <c r="J9239" s="29"/>
      <c r="K9239" s="29"/>
    </row>
    <row r="9240" spans="6:11" x14ac:dyDescent="0.3">
      <c r="F9240" s="29"/>
      <c r="G9240" s="29"/>
      <c r="H9240" s="29"/>
      <c r="I9240" s="29"/>
      <c r="J9240" s="29"/>
      <c r="K9240" s="29"/>
    </row>
    <row r="9241" spans="6:11" x14ac:dyDescent="0.3">
      <c r="F9241" s="29"/>
      <c r="G9241" s="29"/>
      <c r="H9241" s="29"/>
      <c r="I9241" s="29"/>
      <c r="J9241" s="29"/>
      <c r="K9241" s="29"/>
    </row>
    <row r="9242" spans="6:11" x14ac:dyDescent="0.3">
      <c r="F9242" s="29"/>
      <c r="G9242" s="29"/>
      <c r="H9242" s="29"/>
      <c r="I9242" s="29"/>
      <c r="J9242" s="29"/>
      <c r="K9242" s="29"/>
    </row>
    <row r="9243" spans="6:11" x14ac:dyDescent="0.3">
      <c r="F9243" s="29"/>
      <c r="G9243" s="29"/>
      <c r="H9243" s="29"/>
      <c r="I9243" s="29"/>
      <c r="J9243" s="29"/>
      <c r="K9243" s="29"/>
    </row>
    <row r="9244" spans="6:11" x14ac:dyDescent="0.3">
      <c r="F9244" s="29"/>
      <c r="G9244" s="29"/>
      <c r="H9244" s="29"/>
      <c r="I9244" s="29"/>
      <c r="J9244" s="29"/>
      <c r="K9244" s="29"/>
    </row>
    <row r="9245" spans="6:11" x14ac:dyDescent="0.3">
      <c r="F9245" s="29"/>
      <c r="G9245" s="29"/>
      <c r="H9245" s="29"/>
      <c r="I9245" s="29"/>
      <c r="J9245" s="29"/>
      <c r="K9245" s="29"/>
    </row>
    <row r="9246" spans="6:11" x14ac:dyDescent="0.3">
      <c r="F9246" s="29"/>
      <c r="G9246" s="29"/>
      <c r="H9246" s="29"/>
      <c r="I9246" s="29"/>
      <c r="J9246" s="29"/>
      <c r="K9246" s="29"/>
    </row>
    <row r="9247" spans="6:11" x14ac:dyDescent="0.3">
      <c r="F9247" s="29"/>
      <c r="G9247" s="29"/>
      <c r="H9247" s="29"/>
      <c r="I9247" s="29"/>
      <c r="J9247" s="29"/>
      <c r="K9247" s="29"/>
    </row>
    <row r="9248" spans="6:11" x14ac:dyDescent="0.3">
      <c r="F9248" s="29"/>
      <c r="G9248" s="29"/>
      <c r="H9248" s="29"/>
      <c r="I9248" s="29"/>
      <c r="J9248" s="29"/>
      <c r="K9248" s="29"/>
    </row>
    <row r="9249" spans="6:11" x14ac:dyDescent="0.3">
      <c r="F9249" s="29"/>
      <c r="G9249" s="29"/>
      <c r="H9249" s="29"/>
      <c r="I9249" s="29"/>
      <c r="J9249" s="29"/>
      <c r="K9249" s="29"/>
    </row>
    <row r="9250" spans="6:11" x14ac:dyDescent="0.3">
      <c r="F9250" s="29"/>
      <c r="G9250" s="29"/>
      <c r="H9250" s="29"/>
      <c r="I9250" s="29"/>
      <c r="J9250" s="29"/>
      <c r="K9250" s="29"/>
    </row>
    <row r="9251" spans="6:11" x14ac:dyDescent="0.3">
      <c r="F9251" s="29"/>
      <c r="G9251" s="29"/>
      <c r="H9251" s="29"/>
      <c r="I9251" s="29"/>
      <c r="J9251" s="29"/>
      <c r="K9251" s="29"/>
    </row>
    <row r="9252" spans="6:11" x14ac:dyDescent="0.3">
      <c r="F9252" s="29"/>
      <c r="G9252" s="29"/>
      <c r="H9252" s="29"/>
      <c r="I9252" s="29"/>
      <c r="J9252" s="29"/>
      <c r="K9252" s="29"/>
    </row>
    <row r="9253" spans="6:11" x14ac:dyDescent="0.3">
      <c r="F9253" s="29"/>
      <c r="G9253" s="29"/>
      <c r="H9253" s="29"/>
      <c r="I9253" s="29"/>
      <c r="J9253" s="29"/>
      <c r="K9253" s="29"/>
    </row>
    <row r="9254" spans="6:11" x14ac:dyDescent="0.3">
      <c r="F9254" s="29"/>
      <c r="G9254" s="29"/>
      <c r="H9254" s="29"/>
      <c r="I9254" s="29"/>
      <c r="J9254" s="29"/>
      <c r="K9254" s="29"/>
    </row>
    <row r="9255" spans="6:11" x14ac:dyDescent="0.3">
      <c r="F9255" s="29"/>
      <c r="G9255" s="29"/>
      <c r="H9255" s="29"/>
      <c r="I9255" s="29"/>
      <c r="J9255" s="29"/>
      <c r="K9255" s="29"/>
    </row>
    <row r="9256" spans="6:11" x14ac:dyDescent="0.3">
      <c r="F9256" s="29"/>
      <c r="G9256" s="29"/>
      <c r="H9256" s="29"/>
      <c r="I9256" s="29"/>
      <c r="J9256" s="29"/>
      <c r="K9256" s="29"/>
    </row>
    <row r="9257" spans="6:11" x14ac:dyDescent="0.3">
      <c r="F9257" s="29"/>
      <c r="G9257" s="29"/>
      <c r="H9257" s="29"/>
      <c r="I9257" s="29"/>
      <c r="J9257" s="29"/>
      <c r="K9257" s="29"/>
    </row>
    <row r="9258" spans="6:11" x14ac:dyDescent="0.3">
      <c r="F9258" s="29"/>
      <c r="G9258" s="29"/>
      <c r="H9258" s="29"/>
      <c r="I9258" s="29"/>
      <c r="J9258" s="29"/>
      <c r="K9258" s="29"/>
    </row>
    <row r="9259" spans="6:11" x14ac:dyDescent="0.3">
      <c r="F9259" s="29"/>
      <c r="G9259" s="29"/>
      <c r="H9259" s="29"/>
      <c r="I9259" s="29"/>
      <c r="J9259" s="29"/>
      <c r="K9259" s="29"/>
    </row>
    <row r="9260" spans="6:11" x14ac:dyDescent="0.3">
      <c r="F9260" s="29"/>
      <c r="G9260" s="29"/>
      <c r="H9260" s="29"/>
      <c r="I9260" s="29"/>
      <c r="J9260" s="29"/>
      <c r="K9260" s="29"/>
    </row>
    <row r="9261" spans="6:11" x14ac:dyDescent="0.3">
      <c r="F9261" s="29"/>
      <c r="G9261" s="29"/>
      <c r="H9261" s="29"/>
      <c r="I9261" s="29"/>
      <c r="J9261" s="29"/>
      <c r="K9261" s="29"/>
    </row>
    <row r="9262" spans="6:11" x14ac:dyDescent="0.3">
      <c r="F9262" s="29"/>
      <c r="G9262" s="29"/>
      <c r="H9262" s="29"/>
      <c r="I9262" s="29"/>
      <c r="J9262" s="29"/>
      <c r="K9262" s="29"/>
    </row>
    <row r="9263" spans="6:11" x14ac:dyDescent="0.3">
      <c r="F9263" s="29"/>
      <c r="G9263" s="29"/>
      <c r="H9263" s="29"/>
      <c r="I9263" s="29"/>
      <c r="J9263" s="29"/>
      <c r="K9263" s="29"/>
    </row>
    <row r="9264" spans="6:11" x14ac:dyDescent="0.3">
      <c r="F9264" s="29"/>
      <c r="G9264" s="29"/>
      <c r="H9264" s="29"/>
      <c r="I9264" s="29"/>
      <c r="J9264" s="29"/>
      <c r="K9264" s="29"/>
    </row>
    <row r="9265" spans="6:11" x14ac:dyDescent="0.3">
      <c r="F9265" s="29"/>
      <c r="G9265" s="29"/>
      <c r="H9265" s="29"/>
      <c r="I9265" s="29"/>
      <c r="J9265" s="29"/>
      <c r="K9265" s="29"/>
    </row>
    <row r="9266" spans="6:11" x14ac:dyDescent="0.3">
      <c r="F9266" s="29"/>
      <c r="G9266" s="29"/>
      <c r="H9266" s="29"/>
      <c r="I9266" s="29"/>
      <c r="J9266" s="29"/>
      <c r="K9266" s="29"/>
    </row>
    <row r="9267" spans="6:11" x14ac:dyDescent="0.3">
      <c r="F9267" s="29"/>
      <c r="G9267" s="29"/>
      <c r="H9267" s="29"/>
      <c r="I9267" s="29"/>
      <c r="J9267" s="29"/>
      <c r="K9267" s="29"/>
    </row>
    <row r="9268" spans="6:11" x14ac:dyDescent="0.3">
      <c r="F9268" s="29"/>
      <c r="G9268" s="29"/>
      <c r="H9268" s="29"/>
      <c r="I9268" s="29"/>
      <c r="J9268" s="29"/>
      <c r="K9268" s="29"/>
    </row>
    <row r="9269" spans="6:11" x14ac:dyDescent="0.3">
      <c r="F9269" s="29"/>
      <c r="G9269" s="29"/>
      <c r="H9269" s="29"/>
      <c r="I9269" s="29"/>
      <c r="J9269" s="29"/>
      <c r="K9269" s="29"/>
    </row>
    <row r="9270" spans="6:11" x14ac:dyDescent="0.3">
      <c r="F9270" s="29"/>
      <c r="G9270" s="29"/>
      <c r="H9270" s="29"/>
      <c r="I9270" s="29"/>
      <c r="J9270" s="29"/>
      <c r="K9270" s="29"/>
    </row>
    <row r="9271" spans="6:11" x14ac:dyDescent="0.3">
      <c r="F9271" s="29"/>
      <c r="G9271" s="29"/>
      <c r="H9271" s="29"/>
      <c r="I9271" s="29"/>
      <c r="J9271" s="29"/>
      <c r="K9271" s="29"/>
    </row>
    <row r="9272" spans="6:11" x14ac:dyDescent="0.3">
      <c r="F9272" s="29"/>
      <c r="G9272" s="29"/>
      <c r="H9272" s="29"/>
      <c r="I9272" s="29"/>
      <c r="J9272" s="29"/>
      <c r="K9272" s="29"/>
    </row>
    <row r="9273" spans="6:11" x14ac:dyDescent="0.3">
      <c r="F9273" s="29"/>
      <c r="G9273" s="29"/>
      <c r="H9273" s="29"/>
      <c r="I9273" s="29"/>
      <c r="J9273" s="29"/>
      <c r="K9273" s="29"/>
    </row>
    <row r="9274" spans="6:11" x14ac:dyDescent="0.3">
      <c r="F9274" s="29"/>
      <c r="G9274" s="29"/>
      <c r="H9274" s="29"/>
      <c r="I9274" s="29"/>
      <c r="J9274" s="29"/>
      <c r="K9274" s="29"/>
    </row>
    <row r="9275" spans="6:11" x14ac:dyDescent="0.3">
      <c r="F9275" s="29"/>
      <c r="G9275" s="29"/>
      <c r="H9275" s="29"/>
      <c r="I9275" s="29"/>
      <c r="J9275" s="29"/>
      <c r="K9275" s="29"/>
    </row>
    <row r="9276" spans="6:11" x14ac:dyDescent="0.3">
      <c r="F9276" s="29"/>
      <c r="G9276" s="29"/>
      <c r="H9276" s="29"/>
      <c r="I9276" s="29"/>
      <c r="J9276" s="29"/>
      <c r="K9276" s="29"/>
    </row>
    <row r="9277" spans="6:11" x14ac:dyDescent="0.3">
      <c r="F9277" s="29"/>
      <c r="G9277" s="29"/>
      <c r="H9277" s="29"/>
      <c r="I9277" s="29"/>
      <c r="J9277" s="29"/>
      <c r="K9277" s="29"/>
    </row>
    <row r="9278" spans="6:11" x14ac:dyDescent="0.3">
      <c r="F9278" s="29"/>
      <c r="G9278" s="29"/>
      <c r="H9278" s="29"/>
      <c r="I9278" s="29"/>
      <c r="J9278" s="29"/>
      <c r="K9278" s="29"/>
    </row>
    <row r="9279" spans="6:11" x14ac:dyDescent="0.3">
      <c r="F9279" s="29"/>
      <c r="G9279" s="29"/>
      <c r="H9279" s="29"/>
      <c r="I9279" s="29"/>
      <c r="J9279" s="29"/>
      <c r="K9279" s="29"/>
    </row>
    <row r="9280" spans="6:11" x14ac:dyDescent="0.3">
      <c r="F9280" s="29"/>
      <c r="G9280" s="29"/>
      <c r="H9280" s="29"/>
      <c r="I9280" s="29"/>
      <c r="J9280" s="29"/>
      <c r="K9280" s="29"/>
    </row>
    <row r="9281" spans="6:11" x14ac:dyDescent="0.3">
      <c r="F9281" s="29"/>
      <c r="G9281" s="29"/>
      <c r="H9281" s="29"/>
      <c r="I9281" s="29"/>
      <c r="J9281" s="29"/>
      <c r="K9281" s="29"/>
    </row>
    <row r="9282" spans="6:11" x14ac:dyDescent="0.3">
      <c r="F9282" s="29"/>
      <c r="G9282" s="29"/>
      <c r="H9282" s="29"/>
      <c r="I9282" s="29"/>
      <c r="J9282" s="29"/>
      <c r="K9282" s="29"/>
    </row>
    <row r="9283" spans="6:11" x14ac:dyDescent="0.3">
      <c r="F9283" s="29"/>
      <c r="G9283" s="29"/>
      <c r="H9283" s="29"/>
      <c r="I9283" s="29"/>
      <c r="J9283" s="29"/>
      <c r="K9283" s="29"/>
    </row>
    <row r="9284" spans="6:11" x14ac:dyDescent="0.3">
      <c r="F9284" s="29"/>
      <c r="G9284" s="29"/>
      <c r="H9284" s="29"/>
      <c r="I9284" s="29"/>
      <c r="J9284" s="29"/>
      <c r="K9284" s="29"/>
    </row>
    <row r="9285" spans="6:11" x14ac:dyDescent="0.3">
      <c r="F9285" s="29"/>
      <c r="G9285" s="29"/>
      <c r="H9285" s="29"/>
      <c r="I9285" s="29"/>
      <c r="J9285" s="29"/>
      <c r="K9285" s="29"/>
    </row>
    <row r="9286" spans="6:11" x14ac:dyDescent="0.3">
      <c r="F9286" s="29"/>
      <c r="G9286" s="29"/>
      <c r="H9286" s="29"/>
      <c r="I9286" s="29"/>
      <c r="J9286" s="29"/>
      <c r="K9286" s="29"/>
    </row>
    <row r="9287" spans="6:11" x14ac:dyDescent="0.3">
      <c r="F9287" s="29"/>
      <c r="G9287" s="29"/>
      <c r="H9287" s="29"/>
      <c r="I9287" s="29"/>
      <c r="J9287" s="29"/>
      <c r="K9287" s="29"/>
    </row>
    <row r="9288" spans="6:11" x14ac:dyDescent="0.3">
      <c r="F9288" s="29"/>
      <c r="G9288" s="29"/>
      <c r="H9288" s="29"/>
      <c r="I9288" s="29"/>
      <c r="J9288" s="29"/>
      <c r="K9288" s="29"/>
    </row>
    <row r="9289" spans="6:11" x14ac:dyDescent="0.3">
      <c r="F9289" s="29"/>
      <c r="G9289" s="29"/>
      <c r="H9289" s="29"/>
      <c r="I9289" s="29"/>
      <c r="J9289" s="29"/>
      <c r="K9289" s="29"/>
    </row>
    <row r="9290" spans="6:11" x14ac:dyDescent="0.3">
      <c r="F9290" s="29"/>
      <c r="G9290" s="29"/>
      <c r="H9290" s="29"/>
      <c r="I9290" s="29"/>
      <c r="J9290" s="29"/>
      <c r="K9290" s="29"/>
    </row>
    <row r="9291" spans="6:11" x14ac:dyDescent="0.3">
      <c r="F9291" s="29"/>
      <c r="G9291" s="29"/>
      <c r="H9291" s="29"/>
      <c r="I9291" s="29"/>
      <c r="J9291" s="29"/>
      <c r="K9291" s="29"/>
    </row>
    <row r="9292" spans="6:11" x14ac:dyDescent="0.3">
      <c r="F9292" s="29"/>
      <c r="G9292" s="29"/>
      <c r="H9292" s="29"/>
      <c r="I9292" s="29"/>
      <c r="J9292" s="29"/>
      <c r="K9292" s="29"/>
    </row>
    <row r="9293" spans="6:11" x14ac:dyDescent="0.3">
      <c r="F9293" s="29"/>
      <c r="G9293" s="29"/>
      <c r="H9293" s="29"/>
      <c r="I9293" s="29"/>
      <c r="J9293" s="29"/>
      <c r="K9293" s="29"/>
    </row>
    <row r="9294" spans="6:11" x14ac:dyDescent="0.3">
      <c r="F9294" s="29"/>
      <c r="G9294" s="29"/>
      <c r="H9294" s="29"/>
      <c r="I9294" s="29"/>
      <c r="J9294" s="29"/>
      <c r="K9294" s="29"/>
    </row>
    <row r="9295" spans="6:11" x14ac:dyDescent="0.3">
      <c r="F9295" s="29"/>
      <c r="G9295" s="29"/>
      <c r="H9295" s="29"/>
      <c r="I9295" s="29"/>
      <c r="J9295" s="29"/>
      <c r="K9295" s="29"/>
    </row>
    <row r="9296" spans="6:11" x14ac:dyDescent="0.3">
      <c r="F9296" s="29"/>
      <c r="G9296" s="29"/>
      <c r="H9296" s="29"/>
      <c r="I9296" s="29"/>
      <c r="J9296" s="29"/>
      <c r="K9296" s="29"/>
    </row>
    <row r="9297" spans="6:11" x14ac:dyDescent="0.3">
      <c r="F9297" s="29"/>
      <c r="G9297" s="29"/>
      <c r="H9297" s="29"/>
      <c r="I9297" s="29"/>
      <c r="J9297" s="29"/>
      <c r="K9297" s="29"/>
    </row>
    <row r="9298" spans="6:11" x14ac:dyDescent="0.3">
      <c r="F9298" s="29"/>
      <c r="G9298" s="29"/>
      <c r="H9298" s="29"/>
      <c r="I9298" s="29"/>
      <c r="J9298" s="29"/>
      <c r="K9298" s="29"/>
    </row>
    <row r="9299" spans="6:11" x14ac:dyDescent="0.3">
      <c r="F9299" s="29"/>
      <c r="G9299" s="29"/>
      <c r="H9299" s="29"/>
      <c r="I9299" s="29"/>
      <c r="J9299" s="29"/>
      <c r="K9299" s="29"/>
    </row>
    <row r="9300" spans="6:11" x14ac:dyDescent="0.3">
      <c r="F9300" s="29"/>
      <c r="G9300" s="29"/>
      <c r="H9300" s="29"/>
      <c r="I9300" s="29"/>
      <c r="J9300" s="29"/>
      <c r="K9300" s="29"/>
    </row>
    <row r="9301" spans="6:11" x14ac:dyDescent="0.3">
      <c r="F9301" s="29"/>
      <c r="G9301" s="29"/>
      <c r="H9301" s="29"/>
      <c r="I9301" s="29"/>
      <c r="J9301" s="29"/>
      <c r="K9301" s="29"/>
    </row>
    <row r="9302" spans="6:11" x14ac:dyDescent="0.3">
      <c r="F9302" s="29"/>
      <c r="G9302" s="29"/>
      <c r="H9302" s="29"/>
      <c r="I9302" s="29"/>
      <c r="J9302" s="29"/>
      <c r="K9302" s="29"/>
    </row>
    <row r="9303" spans="6:11" x14ac:dyDescent="0.3">
      <c r="F9303" s="29"/>
      <c r="G9303" s="29"/>
      <c r="H9303" s="29"/>
      <c r="I9303" s="29"/>
      <c r="J9303" s="29"/>
      <c r="K9303" s="29"/>
    </row>
    <row r="9304" spans="6:11" x14ac:dyDescent="0.3">
      <c r="F9304" s="29"/>
      <c r="G9304" s="29"/>
      <c r="H9304" s="29"/>
      <c r="I9304" s="29"/>
      <c r="J9304" s="29"/>
      <c r="K9304" s="29"/>
    </row>
    <row r="9305" spans="6:11" x14ac:dyDescent="0.3">
      <c r="F9305" s="29"/>
      <c r="G9305" s="29"/>
      <c r="H9305" s="29"/>
      <c r="I9305" s="29"/>
      <c r="J9305" s="29"/>
      <c r="K9305" s="29"/>
    </row>
    <row r="9306" spans="6:11" x14ac:dyDescent="0.3">
      <c r="F9306" s="29"/>
      <c r="G9306" s="29"/>
      <c r="H9306" s="29"/>
      <c r="I9306" s="29"/>
      <c r="J9306" s="29"/>
      <c r="K9306" s="29"/>
    </row>
    <row r="9307" spans="6:11" x14ac:dyDescent="0.3">
      <c r="F9307" s="29"/>
      <c r="G9307" s="29"/>
      <c r="H9307" s="29"/>
      <c r="I9307" s="29"/>
      <c r="J9307" s="29"/>
      <c r="K9307" s="29"/>
    </row>
    <row r="9308" spans="6:11" x14ac:dyDescent="0.3">
      <c r="F9308" s="29"/>
      <c r="G9308" s="29"/>
      <c r="H9308" s="29"/>
      <c r="I9308" s="29"/>
      <c r="J9308" s="29"/>
      <c r="K9308" s="29"/>
    </row>
    <row r="9309" spans="6:11" x14ac:dyDescent="0.3">
      <c r="F9309" s="29"/>
      <c r="G9309" s="29"/>
      <c r="H9309" s="29"/>
      <c r="I9309" s="29"/>
      <c r="J9309" s="29"/>
      <c r="K9309" s="29"/>
    </row>
    <row r="9310" spans="6:11" x14ac:dyDescent="0.3">
      <c r="F9310" s="29"/>
      <c r="G9310" s="29"/>
      <c r="H9310" s="29"/>
      <c r="I9310" s="29"/>
      <c r="J9310" s="29"/>
      <c r="K9310" s="29"/>
    </row>
    <row r="9311" spans="6:11" x14ac:dyDescent="0.3">
      <c r="F9311" s="29"/>
      <c r="G9311" s="29"/>
      <c r="H9311" s="29"/>
      <c r="I9311" s="29"/>
      <c r="J9311" s="29"/>
      <c r="K9311" s="29"/>
    </row>
    <row r="9312" spans="6:11" x14ac:dyDescent="0.3">
      <c r="F9312" s="29"/>
      <c r="G9312" s="29"/>
      <c r="H9312" s="29"/>
      <c r="I9312" s="29"/>
      <c r="J9312" s="29"/>
      <c r="K9312" s="29"/>
    </row>
    <row r="9313" spans="6:11" x14ac:dyDescent="0.3">
      <c r="F9313" s="29"/>
      <c r="G9313" s="29"/>
      <c r="H9313" s="29"/>
      <c r="I9313" s="29"/>
      <c r="J9313" s="29"/>
      <c r="K9313" s="29"/>
    </row>
    <row r="9314" spans="6:11" x14ac:dyDescent="0.3">
      <c r="F9314" s="29"/>
      <c r="G9314" s="29"/>
      <c r="H9314" s="29"/>
      <c r="I9314" s="29"/>
      <c r="J9314" s="29"/>
      <c r="K9314" s="29"/>
    </row>
    <row r="9315" spans="6:11" x14ac:dyDescent="0.3">
      <c r="F9315" s="29"/>
      <c r="G9315" s="29"/>
      <c r="H9315" s="29"/>
      <c r="I9315" s="29"/>
      <c r="J9315" s="29"/>
      <c r="K9315" s="29"/>
    </row>
    <row r="9316" spans="6:11" x14ac:dyDescent="0.3">
      <c r="F9316" s="29"/>
      <c r="G9316" s="29"/>
      <c r="H9316" s="29"/>
      <c r="I9316" s="29"/>
      <c r="J9316" s="29"/>
      <c r="K9316" s="29"/>
    </row>
    <row r="9317" spans="6:11" x14ac:dyDescent="0.3">
      <c r="F9317" s="29"/>
      <c r="G9317" s="29"/>
      <c r="H9317" s="29"/>
      <c r="I9317" s="29"/>
      <c r="J9317" s="29"/>
      <c r="K9317" s="29"/>
    </row>
    <row r="9318" spans="6:11" x14ac:dyDescent="0.3">
      <c r="F9318" s="29"/>
      <c r="G9318" s="29"/>
      <c r="H9318" s="29"/>
      <c r="I9318" s="29"/>
      <c r="J9318" s="29"/>
      <c r="K9318" s="29"/>
    </row>
    <row r="9319" spans="6:11" x14ac:dyDescent="0.3">
      <c r="F9319" s="29"/>
      <c r="G9319" s="29"/>
      <c r="H9319" s="29"/>
      <c r="I9319" s="29"/>
      <c r="J9319" s="29"/>
      <c r="K9319" s="29"/>
    </row>
    <row r="9320" spans="6:11" x14ac:dyDescent="0.3">
      <c r="F9320" s="29"/>
      <c r="G9320" s="29"/>
      <c r="H9320" s="29"/>
      <c r="I9320" s="29"/>
      <c r="J9320" s="29"/>
      <c r="K9320" s="29"/>
    </row>
    <row r="9321" spans="6:11" x14ac:dyDescent="0.3">
      <c r="F9321" s="29"/>
      <c r="G9321" s="29"/>
      <c r="H9321" s="29"/>
      <c r="I9321" s="29"/>
      <c r="J9321" s="29"/>
      <c r="K9321" s="29"/>
    </row>
    <row r="9322" spans="6:11" x14ac:dyDescent="0.3">
      <c r="F9322" s="29"/>
      <c r="G9322" s="29"/>
      <c r="H9322" s="29"/>
      <c r="I9322" s="29"/>
      <c r="J9322" s="29"/>
      <c r="K9322" s="29"/>
    </row>
    <row r="9323" spans="6:11" x14ac:dyDescent="0.3">
      <c r="F9323" s="29"/>
      <c r="G9323" s="29"/>
      <c r="H9323" s="29"/>
      <c r="I9323" s="29"/>
      <c r="J9323" s="29"/>
      <c r="K9323" s="29"/>
    </row>
    <row r="9324" spans="6:11" x14ac:dyDescent="0.3">
      <c r="F9324" s="29"/>
      <c r="G9324" s="29"/>
      <c r="H9324" s="29"/>
      <c r="I9324" s="29"/>
      <c r="J9324" s="29"/>
      <c r="K9324" s="29"/>
    </row>
    <row r="9325" spans="6:11" x14ac:dyDescent="0.3">
      <c r="F9325" s="29"/>
      <c r="G9325" s="29"/>
      <c r="H9325" s="29"/>
      <c r="I9325" s="29"/>
      <c r="J9325" s="29"/>
      <c r="K9325" s="29"/>
    </row>
    <row r="9326" spans="6:11" x14ac:dyDescent="0.3">
      <c r="F9326" s="29"/>
      <c r="G9326" s="29"/>
      <c r="H9326" s="29"/>
      <c r="I9326" s="29"/>
      <c r="J9326" s="29"/>
      <c r="K9326" s="29"/>
    </row>
    <row r="9327" spans="6:11" x14ac:dyDescent="0.3">
      <c r="F9327" s="29"/>
      <c r="G9327" s="29"/>
      <c r="H9327" s="29"/>
      <c r="I9327" s="29"/>
      <c r="J9327" s="29"/>
      <c r="K9327" s="29"/>
    </row>
    <row r="9328" spans="6:11" x14ac:dyDescent="0.3">
      <c r="F9328" s="29"/>
      <c r="G9328" s="29"/>
      <c r="H9328" s="29"/>
      <c r="I9328" s="29"/>
      <c r="J9328" s="29"/>
      <c r="K9328" s="29"/>
    </row>
    <row r="9329" spans="6:11" x14ac:dyDescent="0.3">
      <c r="F9329" s="29"/>
      <c r="G9329" s="29"/>
      <c r="H9329" s="29"/>
      <c r="I9329" s="29"/>
      <c r="J9329" s="29"/>
      <c r="K9329" s="29"/>
    </row>
    <row r="9330" spans="6:11" x14ac:dyDescent="0.3">
      <c r="F9330" s="29"/>
      <c r="G9330" s="29"/>
      <c r="H9330" s="29"/>
      <c r="I9330" s="29"/>
      <c r="J9330" s="29"/>
      <c r="K9330" s="29"/>
    </row>
    <row r="9331" spans="6:11" x14ac:dyDescent="0.3">
      <c r="F9331" s="29"/>
      <c r="G9331" s="29"/>
      <c r="H9331" s="29"/>
      <c r="I9331" s="29"/>
      <c r="J9331" s="29"/>
      <c r="K9331" s="29"/>
    </row>
    <row r="9332" spans="6:11" x14ac:dyDescent="0.3">
      <c r="F9332" s="29"/>
      <c r="G9332" s="29"/>
      <c r="H9332" s="29"/>
      <c r="I9332" s="29"/>
      <c r="J9332" s="29"/>
      <c r="K9332" s="29"/>
    </row>
    <row r="9333" spans="6:11" x14ac:dyDescent="0.3">
      <c r="F9333" s="29"/>
      <c r="G9333" s="29"/>
      <c r="H9333" s="29"/>
      <c r="I9333" s="29"/>
      <c r="J9333" s="29"/>
      <c r="K9333" s="29"/>
    </row>
    <row r="9334" spans="6:11" x14ac:dyDescent="0.3">
      <c r="F9334" s="29"/>
      <c r="G9334" s="29"/>
      <c r="H9334" s="29"/>
      <c r="I9334" s="29"/>
      <c r="J9334" s="29"/>
      <c r="K9334" s="29"/>
    </row>
    <row r="9335" spans="6:11" x14ac:dyDescent="0.3">
      <c r="F9335" s="29"/>
      <c r="G9335" s="29"/>
      <c r="H9335" s="29"/>
      <c r="I9335" s="29"/>
      <c r="J9335" s="29"/>
      <c r="K9335" s="29"/>
    </row>
    <row r="9336" spans="6:11" x14ac:dyDescent="0.3">
      <c r="F9336" s="29"/>
      <c r="G9336" s="29"/>
      <c r="H9336" s="29"/>
      <c r="I9336" s="29"/>
      <c r="J9336" s="29"/>
      <c r="K9336" s="29"/>
    </row>
    <row r="9337" spans="6:11" x14ac:dyDescent="0.3">
      <c r="F9337" s="29"/>
      <c r="G9337" s="29"/>
      <c r="H9337" s="29"/>
      <c r="I9337" s="29"/>
      <c r="J9337" s="29"/>
      <c r="K9337" s="29"/>
    </row>
    <row r="9338" spans="6:11" x14ac:dyDescent="0.3">
      <c r="F9338" s="29"/>
      <c r="G9338" s="29"/>
      <c r="H9338" s="29"/>
      <c r="I9338" s="29"/>
      <c r="J9338" s="29"/>
      <c r="K9338" s="29"/>
    </row>
    <row r="9339" spans="6:11" x14ac:dyDescent="0.3">
      <c r="F9339" s="29"/>
      <c r="G9339" s="29"/>
      <c r="H9339" s="29"/>
      <c r="I9339" s="29"/>
      <c r="J9339" s="29"/>
      <c r="K9339" s="29"/>
    </row>
    <row r="9340" spans="6:11" x14ac:dyDescent="0.3">
      <c r="F9340" s="29"/>
      <c r="G9340" s="29"/>
      <c r="H9340" s="29"/>
      <c r="I9340" s="29"/>
      <c r="J9340" s="29"/>
      <c r="K9340" s="29"/>
    </row>
    <row r="9341" spans="6:11" x14ac:dyDescent="0.3">
      <c r="F9341" s="29"/>
      <c r="G9341" s="29"/>
      <c r="H9341" s="29"/>
      <c r="I9341" s="29"/>
      <c r="J9341" s="29"/>
      <c r="K9341" s="29"/>
    </row>
    <row r="9342" spans="6:11" x14ac:dyDescent="0.3">
      <c r="F9342" s="29"/>
      <c r="G9342" s="29"/>
      <c r="H9342" s="29"/>
      <c r="I9342" s="29"/>
      <c r="J9342" s="29"/>
      <c r="K9342" s="29"/>
    </row>
    <row r="9343" spans="6:11" x14ac:dyDescent="0.3">
      <c r="F9343" s="29"/>
      <c r="G9343" s="29"/>
      <c r="H9343" s="29"/>
      <c r="I9343" s="29"/>
      <c r="J9343" s="29"/>
      <c r="K9343" s="29"/>
    </row>
    <row r="9344" spans="6:11" x14ac:dyDescent="0.3">
      <c r="F9344" s="29"/>
      <c r="G9344" s="29"/>
      <c r="H9344" s="29"/>
      <c r="I9344" s="29"/>
      <c r="J9344" s="29"/>
      <c r="K9344" s="29"/>
    </row>
    <row r="9345" spans="6:11" x14ac:dyDescent="0.3">
      <c r="F9345" s="29"/>
      <c r="G9345" s="29"/>
      <c r="H9345" s="29"/>
      <c r="I9345" s="29"/>
      <c r="J9345" s="29"/>
      <c r="K9345" s="29"/>
    </row>
    <row r="9346" spans="6:11" x14ac:dyDescent="0.3">
      <c r="F9346" s="29"/>
      <c r="G9346" s="29"/>
      <c r="H9346" s="29"/>
      <c r="I9346" s="29"/>
      <c r="J9346" s="29"/>
      <c r="K9346" s="29"/>
    </row>
    <row r="9347" spans="6:11" x14ac:dyDescent="0.3">
      <c r="F9347" s="29"/>
      <c r="G9347" s="29"/>
      <c r="H9347" s="29"/>
      <c r="I9347" s="29"/>
      <c r="J9347" s="29"/>
      <c r="K9347" s="29"/>
    </row>
    <row r="9348" spans="6:11" x14ac:dyDescent="0.3">
      <c r="F9348" s="29"/>
      <c r="G9348" s="29"/>
      <c r="H9348" s="29"/>
      <c r="I9348" s="29"/>
      <c r="J9348" s="29"/>
      <c r="K9348" s="29"/>
    </row>
    <row r="9349" spans="6:11" x14ac:dyDescent="0.3">
      <c r="F9349" s="29"/>
      <c r="G9349" s="29"/>
      <c r="H9349" s="29"/>
      <c r="I9349" s="29"/>
      <c r="J9349" s="29"/>
      <c r="K9349" s="29"/>
    </row>
    <row r="9350" spans="6:11" x14ac:dyDescent="0.3">
      <c r="F9350" s="29"/>
      <c r="G9350" s="29"/>
      <c r="H9350" s="29"/>
      <c r="I9350" s="29"/>
      <c r="J9350" s="29"/>
      <c r="K9350" s="29"/>
    </row>
    <row r="9351" spans="6:11" x14ac:dyDescent="0.3">
      <c r="F9351" s="29"/>
      <c r="G9351" s="29"/>
      <c r="H9351" s="29"/>
      <c r="I9351" s="29"/>
      <c r="J9351" s="29"/>
      <c r="K9351" s="29"/>
    </row>
    <row r="9352" spans="6:11" x14ac:dyDescent="0.3">
      <c r="F9352" s="29"/>
      <c r="G9352" s="29"/>
      <c r="H9352" s="29"/>
      <c r="I9352" s="29"/>
      <c r="J9352" s="29"/>
      <c r="K9352" s="29"/>
    </row>
    <row r="9353" spans="6:11" x14ac:dyDescent="0.3">
      <c r="F9353" s="29"/>
      <c r="G9353" s="29"/>
      <c r="H9353" s="29"/>
      <c r="I9353" s="29"/>
      <c r="J9353" s="29"/>
      <c r="K9353" s="29"/>
    </row>
    <row r="9354" spans="6:11" x14ac:dyDescent="0.3">
      <c r="F9354" s="29"/>
      <c r="G9354" s="29"/>
      <c r="H9354" s="29"/>
      <c r="I9354" s="29"/>
      <c r="J9354" s="29"/>
      <c r="K9354" s="29"/>
    </row>
    <row r="9355" spans="6:11" x14ac:dyDescent="0.3">
      <c r="F9355" s="29"/>
      <c r="G9355" s="29"/>
      <c r="H9355" s="29"/>
      <c r="I9355" s="29"/>
      <c r="J9355" s="29"/>
      <c r="K9355" s="29"/>
    </row>
    <row r="9356" spans="6:11" x14ac:dyDescent="0.3">
      <c r="F9356" s="29"/>
      <c r="G9356" s="29"/>
      <c r="H9356" s="29"/>
      <c r="I9356" s="29"/>
      <c r="J9356" s="29"/>
      <c r="K9356" s="29"/>
    </row>
    <row r="9357" spans="6:11" x14ac:dyDescent="0.3">
      <c r="F9357" s="29"/>
      <c r="G9357" s="29"/>
      <c r="H9357" s="29"/>
      <c r="I9357" s="29"/>
      <c r="J9357" s="29"/>
      <c r="K9357" s="29"/>
    </row>
    <row r="9358" spans="6:11" x14ac:dyDescent="0.3">
      <c r="F9358" s="29"/>
      <c r="G9358" s="29"/>
      <c r="H9358" s="29"/>
      <c r="I9358" s="29"/>
      <c r="J9358" s="29"/>
      <c r="K9358" s="29"/>
    </row>
    <row r="9359" spans="6:11" x14ac:dyDescent="0.3">
      <c r="F9359" s="29"/>
      <c r="G9359" s="29"/>
      <c r="H9359" s="29"/>
      <c r="I9359" s="29"/>
      <c r="J9359" s="29"/>
      <c r="K9359" s="29"/>
    </row>
    <row r="9360" spans="6:11" x14ac:dyDescent="0.3">
      <c r="F9360" s="29"/>
      <c r="G9360" s="29"/>
      <c r="H9360" s="29"/>
      <c r="I9360" s="29"/>
      <c r="J9360" s="29"/>
      <c r="K9360" s="29"/>
    </row>
    <row r="9361" spans="6:11" x14ac:dyDescent="0.3">
      <c r="F9361" s="29"/>
      <c r="G9361" s="29"/>
      <c r="H9361" s="29"/>
      <c r="I9361" s="29"/>
      <c r="J9361" s="29"/>
      <c r="K9361" s="29"/>
    </row>
    <row r="9362" spans="6:11" x14ac:dyDescent="0.3">
      <c r="F9362" s="29"/>
      <c r="G9362" s="29"/>
      <c r="H9362" s="29"/>
      <c r="I9362" s="29"/>
      <c r="J9362" s="29"/>
      <c r="K9362" s="29"/>
    </row>
    <row r="9363" spans="6:11" x14ac:dyDescent="0.3">
      <c r="F9363" s="29"/>
      <c r="G9363" s="29"/>
      <c r="H9363" s="29"/>
      <c r="I9363" s="29"/>
      <c r="J9363" s="29"/>
      <c r="K9363" s="29"/>
    </row>
    <row r="9364" spans="6:11" x14ac:dyDescent="0.3">
      <c r="F9364" s="29"/>
      <c r="G9364" s="29"/>
      <c r="H9364" s="29"/>
      <c r="I9364" s="29"/>
      <c r="J9364" s="29"/>
      <c r="K9364" s="29"/>
    </row>
    <row r="9365" spans="6:11" x14ac:dyDescent="0.3">
      <c r="F9365" s="29"/>
      <c r="G9365" s="29"/>
      <c r="H9365" s="29"/>
      <c r="I9365" s="29"/>
      <c r="J9365" s="29"/>
      <c r="K9365" s="29"/>
    </row>
    <row r="9366" spans="6:11" x14ac:dyDescent="0.3">
      <c r="F9366" s="29"/>
      <c r="G9366" s="29"/>
      <c r="H9366" s="29"/>
      <c r="I9366" s="29"/>
      <c r="J9366" s="29"/>
      <c r="K9366" s="29"/>
    </row>
    <row r="9367" spans="6:11" x14ac:dyDescent="0.3">
      <c r="F9367" s="29"/>
      <c r="G9367" s="29"/>
      <c r="H9367" s="29"/>
      <c r="I9367" s="29"/>
      <c r="J9367" s="29"/>
      <c r="K9367" s="29"/>
    </row>
    <row r="9368" spans="6:11" x14ac:dyDescent="0.3">
      <c r="F9368" s="29"/>
      <c r="G9368" s="29"/>
      <c r="H9368" s="29"/>
      <c r="I9368" s="29"/>
      <c r="J9368" s="29"/>
      <c r="K9368" s="29"/>
    </row>
    <row r="9369" spans="6:11" x14ac:dyDescent="0.3">
      <c r="F9369" s="29"/>
      <c r="G9369" s="29"/>
      <c r="H9369" s="29"/>
      <c r="I9369" s="29"/>
      <c r="J9369" s="29"/>
      <c r="K9369" s="29"/>
    </row>
    <row r="9370" spans="6:11" x14ac:dyDescent="0.3">
      <c r="F9370" s="29"/>
      <c r="G9370" s="29"/>
      <c r="H9370" s="29"/>
      <c r="I9370" s="29"/>
      <c r="J9370" s="29"/>
      <c r="K9370" s="29"/>
    </row>
    <row r="9371" spans="6:11" x14ac:dyDescent="0.3">
      <c r="F9371" s="29"/>
      <c r="G9371" s="29"/>
      <c r="H9371" s="29"/>
      <c r="I9371" s="29"/>
      <c r="J9371" s="29"/>
      <c r="K9371" s="29"/>
    </row>
    <row r="9372" spans="6:11" x14ac:dyDescent="0.3">
      <c r="F9372" s="29"/>
      <c r="G9372" s="29"/>
      <c r="H9372" s="29"/>
      <c r="I9372" s="29"/>
      <c r="J9372" s="29"/>
      <c r="K9372" s="29"/>
    </row>
    <row r="9373" spans="6:11" x14ac:dyDescent="0.3">
      <c r="F9373" s="29"/>
      <c r="G9373" s="29"/>
      <c r="H9373" s="29"/>
      <c r="I9373" s="29"/>
      <c r="J9373" s="29"/>
      <c r="K9373" s="29"/>
    </row>
    <row r="9374" spans="6:11" x14ac:dyDescent="0.3">
      <c r="F9374" s="29"/>
      <c r="G9374" s="29"/>
      <c r="H9374" s="29"/>
      <c r="I9374" s="29"/>
      <c r="J9374" s="29"/>
      <c r="K9374" s="29"/>
    </row>
    <row r="9375" spans="6:11" x14ac:dyDescent="0.3">
      <c r="F9375" s="29"/>
      <c r="G9375" s="29"/>
      <c r="H9375" s="29"/>
      <c r="I9375" s="29"/>
      <c r="J9375" s="29"/>
      <c r="K9375" s="29"/>
    </row>
    <row r="9376" spans="6:11" x14ac:dyDescent="0.3">
      <c r="F9376" s="29"/>
      <c r="G9376" s="29"/>
      <c r="H9376" s="29"/>
      <c r="I9376" s="29"/>
      <c r="J9376" s="29"/>
      <c r="K9376" s="29"/>
    </row>
    <row r="9377" spans="6:11" x14ac:dyDescent="0.3">
      <c r="F9377" s="29"/>
      <c r="G9377" s="29"/>
      <c r="H9377" s="29"/>
      <c r="I9377" s="29"/>
      <c r="J9377" s="29"/>
      <c r="K9377" s="29"/>
    </row>
    <row r="9378" spans="6:11" x14ac:dyDescent="0.3">
      <c r="F9378" s="29"/>
      <c r="G9378" s="29"/>
      <c r="H9378" s="29"/>
      <c r="I9378" s="29"/>
      <c r="J9378" s="29"/>
      <c r="K9378" s="29"/>
    </row>
    <row r="9379" spans="6:11" x14ac:dyDescent="0.3">
      <c r="F9379" s="29"/>
      <c r="G9379" s="29"/>
      <c r="H9379" s="29"/>
      <c r="I9379" s="29"/>
      <c r="J9379" s="29"/>
      <c r="K9379" s="29"/>
    </row>
    <row r="9380" spans="6:11" x14ac:dyDescent="0.3">
      <c r="F9380" s="29"/>
      <c r="G9380" s="29"/>
      <c r="H9380" s="29"/>
      <c r="I9380" s="29"/>
      <c r="J9380" s="29"/>
      <c r="K9380" s="29"/>
    </row>
    <row r="9381" spans="6:11" x14ac:dyDescent="0.3">
      <c r="F9381" s="29"/>
      <c r="G9381" s="29"/>
      <c r="H9381" s="29"/>
      <c r="I9381" s="29"/>
      <c r="J9381" s="29"/>
      <c r="K9381" s="29"/>
    </row>
    <row r="9382" spans="6:11" x14ac:dyDescent="0.3">
      <c r="F9382" s="29"/>
      <c r="G9382" s="29"/>
      <c r="H9382" s="29"/>
      <c r="I9382" s="29"/>
      <c r="J9382" s="29"/>
      <c r="K9382" s="29"/>
    </row>
    <row r="9383" spans="6:11" x14ac:dyDescent="0.3">
      <c r="F9383" s="29"/>
      <c r="G9383" s="29"/>
      <c r="H9383" s="29"/>
      <c r="I9383" s="29"/>
      <c r="J9383" s="29"/>
      <c r="K9383" s="29"/>
    </row>
    <row r="9384" spans="6:11" x14ac:dyDescent="0.3">
      <c r="F9384" s="29"/>
      <c r="G9384" s="29"/>
      <c r="H9384" s="29"/>
      <c r="I9384" s="29"/>
      <c r="J9384" s="29"/>
      <c r="K9384" s="29"/>
    </row>
    <row r="9385" spans="6:11" x14ac:dyDescent="0.3">
      <c r="F9385" s="29"/>
      <c r="G9385" s="29"/>
      <c r="H9385" s="29"/>
      <c r="I9385" s="29"/>
      <c r="J9385" s="29"/>
      <c r="K9385" s="29"/>
    </row>
    <row r="9386" spans="6:11" x14ac:dyDescent="0.3">
      <c r="F9386" s="29"/>
      <c r="G9386" s="29"/>
      <c r="H9386" s="29"/>
      <c r="I9386" s="29"/>
      <c r="J9386" s="29"/>
      <c r="K9386" s="29"/>
    </row>
    <row r="9387" spans="6:11" x14ac:dyDescent="0.3">
      <c r="F9387" s="29"/>
      <c r="G9387" s="29"/>
      <c r="H9387" s="29"/>
      <c r="I9387" s="29"/>
      <c r="J9387" s="29"/>
      <c r="K9387" s="29"/>
    </row>
    <row r="9388" spans="6:11" x14ac:dyDescent="0.3">
      <c r="F9388" s="29"/>
      <c r="G9388" s="29"/>
      <c r="H9388" s="29"/>
      <c r="I9388" s="29"/>
      <c r="J9388" s="29"/>
      <c r="K9388" s="29"/>
    </row>
    <row r="9389" spans="6:11" x14ac:dyDescent="0.3">
      <c r="F9389" s="29"/>
      <c r="G9389" s="29"/>
      <c r="H9389" s="29"/>
      <c r="I9389" s="29"/>
      <c r="J9389" s="29"/>
      <c r="K9389" s="29"/>
    </row>
    <row r="9390" spans="6:11" x14ac:dyDescent="0.3">
      <c r="F9390" s="29"/>
      <c r="G9390" s="29"/>
      <c r="H9390" s="29"/>
      <c r="I9390" s="29"/>
      <c r="J9390" s="29"/>
      <c r="K9390" s="29"/>
    </row>
    <row r="9391" spans="6:11" x14ac:dyDescent="0.3">
      <c r="F9391" s="29"/>
      <c r="G9391" s="29"/>
      <c r="H9391" s="29"/>
      <c r="I9391" s="29"/>
      <c r="J9391" s="29"/>
      <c r="K9391" s="29"/>
    </row>
    <row r="9392" spans="6:11" x14ac:dyDescent="0.3">
      <c r="F9392" s="29"/>
      <c r="G9392" s="29"/>
      <c r="H9392" s="29"/>
      <c r="I9392" s="29"/>
      <c r="J9392" s="29"/>
      <c r="K9392" s="29"/>
    </row>
    <row r="9393" spans="6:11" x14ac:dyDescent="0.3">
      <c r="F9393" s="29"/>
      <c r="G9393" s="29"/>
      <c r="H9393" s="29"/>
      <c r="I9393" s="29"/>
      <c r="J9393" s="29"/>
      <c r="K9393" s="29"/>
    </row>
    <row r="9394" spans="6:11" x14ac:dyDescent="0.3">
      <c r="F9394" s="29"/>
      <c r="G9394" s="29"/>
      <c r="H9394" s="29"/>
      <c r="I9394" s="29"/>
      <c r="J9394" s="29"/>
      <c r="K9394" s="29"/>
    </row>
    <row r="9395" spans="6:11" x14ac:dyDescent="0.3">
      <c r="F9395" s="29"/>
      <c r="G9395" s="29"/>
      <c r="H9395" s="29"/>
      <c r="I9395" s="29"/>
      <c r="J9395" s="29"/>
      <c r="K9395" s="29"/>
    </row>
    <row r="9396" spans="6:11" x14ac:dyDescent="0.3">
      <c r="F9396" s="29"/>
      <c r="G9396" s="29"/>
      <c r="H9396" s="29"/>
      <c r="I9396" s="29"/>
      <c r="J9396" s="29"/>
      <c r="K9396" s="29"/>
    </row>
    <row r="9397" spans="6:11" x14ac:dyDescent="0.3">
      <c r="F9397" s="29"/>
      <c r="G9397" s="29"/>
      <c r="H9397" s="29"/>
      <c r="I9397" s="29"/>
      <c r="J9397" s="29"/>
      <c r="K9397" s="29"/>
    </row>
    <row r="9398" spans="6:11" x14ac:dyDescent="0.3">
      <c r="F9398" s="29"/>
      <c r="G9398" s="29"/>
      <c r="H9398" s="29"/>
      <c r="I9398" s="29"/>
      <c r="J9398" s="29"/>
      <c r="K9398" s="29"/>
    </row>
    <row r="9399" spans="6:11" x14ac:dyDescent="0.3">
      <c r="F9399" s="29"/>
      <c r="G9399" s="29"/>
      <c r="H9399" s="29"/>
      <c r="I9399" s="29"/>
      <c r="J9399" s="29"/>
      <c r="K9399" s="29"/>
    </row>
    <row r="9400" spans="6:11" x14ac:dyDescent="0.3">
      <c r="F9400" s="29"/>
      <c r="G9400" s="29"/>
      <c r="H9400" s="29"/>
      <c r="I9400" s="29"/>
      <c r="J9400" s="29"/>
      <c r="K9400" s="29"/>
    </row>
    <row r="9401" spans="6:11" x14ac:dyDescent="0.3">
      <c r="F9401" s="29"/>
      <c r="G9401" s="29"/>
      <c r="H9401" s="29"/>
      <c r="I9401" s="29"/>
      <c r="J9401" s="29"/>
      <c r="K9401" s="29"/>
    </row>
    <row r="9402" spans="6:11" x14ac:dyDescent="0.3">
      <c r="F9402" s="29"/>
      <c r="G9402" s="29"/>
      <c r="H9402" s="29"/>
      <c r="I9402" s="29"/>
      <c r="J9402" s="29"/>
      <c r="K9402" s="29"/>
    </row>
    <row r="9403" spans="6:11" x14ac:dyDescent="0.3">
      <c r="F9403" s="29"/>
      <c r="G9403" s="29"/>
      <c r="H9403" s="29"/>
      <c r="I9403" s="29"/>
      <c r="J9403" s="29"/>
      <c r="K9403" s="29"/>
    </row>
    <row r="9404" spans="6:11" x14ac:dyDescent="0.3">
      <c r="F9404" s="29"/>
      <c r="G9404" s="29"/>
      <c r="H9404" s="29"/>
      <c r="I9404" s="29"/>
      <c r="J9404" s="29"/>
      <c r="K9404" s="29"/>
    </row>
    <row r="9405" spans="6:11" x14ac:dyDescent="0.3">
      <c r="F9405" s="29"/>
      <c r="G9405" s="29"/>
      <c r="H9405" s="29"/>
      <c r="I9405" s="29"/>
      <c r="J9405" s="29"/>
      <c r="K9405" s="29"/>
    </row>
    <row r="9406" spans="6:11" x14ac:dyDescent="0.3">
      <c r="F9406" s="29"/>
      <c r="G9406" s="29"/>
      <c r="H9406" s="29"/>
      <c r="I9406" s="29"/>
      <c r="J9406" s="29"/>
      <c r="K9406" s="29"/>
    </row>
    <row r="9407" spans="6:11" x14ac:dyDescent="0.3">
      <c r="F9407" s="29"/>
      <c r="G9407" s="29"/>
      <c r="H9407" s="29"/>
      <c r="I9407" s="29"/>
      <c r="J9407" s="29"/>
      <c r="K9407" s="29"/>
    </row>
    <row r="9408" spans="6:11" x14ac:dyDescent="0.3">
      <c r="F9408" s="29"/>
      <c r="G9408" s="29"/>
      <c r="H9408" s="29"/>
      <c r="I9408" s="29"/>
      <c r="J9408" s="29"/>
      <c r="K9408" s="29"/>
    </row>
    <row r="9409" spans="6:11" x14ac:dyDescent="0.3">
      <c r="F9409" s="29"/>
      <c r="G9409" s="29"/>
      <c r="H9409" s="29"/>
      <c r="I9409" s="29"/>
      <c r="J9409" s="29"/>
      <c r="K9409" s="29"/>
    </row>
    <row r="9410" spans="6:11" x14ac:dyDescent="0.3">
      <c r="F9410" s="29"/>
      <c r="G9410" s="29"/>
      <c r="H9410" s="29"/>
      <c r="I9410" s="29"/>
      <c r="J9410" s="29"/>
      <c r="K9410" s="29"/>
    </row>
    <row r="9411" spans="6:11" x14ac:dyDescent="0.3">
      <c r="F9411" s="29"/>
      <c r="G9411" s="29"/>
      <c r="H9411" s="29"/>
      <c r="I9411" s="29"/>
      <c r="J9411" s="29"/>
      <c r="K9411" s="29"/>
    </row>
    <row r="9412" spans="6:11" x14ac:dyDescent="0.3">
      <c r="F9412" s="29"/>
      <c r="G9412" s="29"/>
      <c r="H9412" s="29"/>
      <c r="I9412" s="29"/>
      <c r="J9412" s="29"/>
      <c r="K9412" s="29"/>
    </row>
    <row r="9413" spans="6:11" x14ac:dyDescent="0.3">
      <c r="F9413" s="29"/>
      <c r="G9413" s="29"/>
      <c r="H9413" s="29"/>
      <c r="I9413" s="29"/>
      <c r="J9413" s="29"/>
      <c r="K9413" s="29"/>
    </row>
    <row r="9414" spans="6:11" x14ac:dyDescent="0.3">
      <c r="F9414" s="29"/>
      <c r="G9414" s="29"/>
      <c r="H9414" s="29"/>
      <c r="I9414" s="29"/>
      <c r="J9414" s="29"/>
      <c r="K9414" s="29"/>
    </row>
    <row r="9415" spans="6:11" x14ac:dyDescent="0.3">
      <c r="F9415" s="29"/>
      <c r="G9415" s="29"/>
      <c r="H9415" s="29"/>
      <c r="I9415" s="29"/>
      <c r="J9415" s="29"/>
      <c r="K9415" s="29"/>
    </row>
    <row r="9416" spans="6:11" x14ac:dyDescent="0.3">
      <c r="F9416" s="29"/>
      <c r="G9416" s="29"/>
      <c r="H9416" s="29"/>
      <c r="I9416" s="29"/>
      <c r="J9416" s="29"/>
      <c r="K9416" s="29"/>
    </row>
    <row r="9417" spans="6:11" x14ac:dyDescent="0.3">
      <c r="F9417" s="29"/>
      <c r="G9417" s="29"/>
      <c r="H9417" s="29"/>
      <c r="I9417" s="29"/>
      <c r="J9417" s="29"/>
      <c r="K9417" s="29"/>
    </row>
    <row r="9418" spans="6:11" x14ac:dyDescent="0.3">
      <c r="F9418" s="29"/>
      <c r="G9418" s="29"/>
      <c r="H9418" s="29"/>
      <c r="I9418" s="29"/>
      <c r="J9418" s="29"/>
      <c r="K9418" s="29"/>
    </row>
    <row r="9419" spans="6:11" x14ac:dyDescent="0.3">
      <c r="F9419" s="29"/>
      <c r="G9419" s="29"/>
      <c r="H9419" s="29"/>
      <c r="I9419" s="29"/>
      <c r="J9419" s="29"/>
      <c r="K9419" s="29"/>
    </row>
    <row r="9420" spans="6:11" x14ac:dyDescent="0.3">
      <c r="F9420" s="29"/>
      <c r="G9420" s="29"/>
      <c r="H9420" s="29"/>
      <c r="I9420" s="29"/>
      <c r="J9420" s="29"/>
      <c r="K9420" s="29"/>
    </row>
    <row r="9421" spans="6:11" x14ac:dyDescent="0.3">
      <c r="F9421" s="29"/>
      <c r="G9421" s="29"/>
      <c r="H9421" s="29"/>
      <c r="I9421" s="29"/>
      <c r="J9421" s="29"/>
      <c r="K9421" s="29"/>
    </row>
    <row r="9422" spans="6:11" x14ac:dyDescent="0.3">
      <c r="F9422" s="29"/>
      <c r="G9422" s="29"/>
      <c r="H9422" s="29"/>
      <c r="I9422" s="29"/>
      <c r="J9422" s="29"/>
      <c r="K9422" s="29"/>
    </row>
    <row r="9423" spans="6:11" x14ac:dyDescent="0.3">
      <c r="F9423" s="29"/>
      <c r="G9423" s="29"/>
      <c r="H9423" s="29"/>
      <c r="I9423" s="29"/>
      <c r="J9423" s="29"/>
      <c r="K9423" s="29"/>
    </row>
    <row r="9424" spans="6:11" x14ac:dyDescent="0.3">
      <c r="F9424" s="29"/>
      <c r="G9424" s="29"/>
      <c r="H9424" s="29"/>
      <c r="I9424" s="29"/>
      <c r="J9424" s="29"/>
      <c r="K9424" s="29"/>
    </row>
    <row r="9425" spans="6:11" x14ac:dyDescent="0.3">
      <c r="F9425" s="29"/>
      <c r="G9425" s="29"/>
      <c r="H9425" s="29"/>
      <c r="I9425" s="29"/>
      <c r="J9425" s="29"/>
      <c r="K9425" s="29"/>
    </row>
    <row r="9426" spans="6:11" x14ac:dyDescent="0.3">
      <c r="F9426" s="29"/>
      <c r="G9426" s="29"/>
      <c r="H9426" s="29"/>
      <c r="I9426" s="29"/>
      <c r="J9426" s="29"/>
      <c r="K9426" s="29"/>
    </row>
    <row r="9427" spans="6:11" x14ac:dyDescent="0.3">
      <c r="F9427" s="29"/>
      <c r="G9427" s="29"/>
      <c r="H9427" s="29"/>
      <c r="I9427" s="29"/>
      <c r="J9427" s="29"/>
      <c r="K9427" s="29"/>
    </row>
    <row r="9428" spans="6:11" x14ac:dyDescent="0.3">
      <c r="F9428" s="29"/>
      <c r="G9428" s="29"/>
      <c r="H9428" s="29"/>
      <c r="I9428" s="29"/>
      <c r="J9428" s="29"/>
      <c r="K9428" s="29"/>
    </row>
    <row r="9429" spans="6:11" x14ac:dyDescent="0.3">
      <c r="F9429" s="29"/>
      <c r="G9429" s="29"/>
      <c r="H9429" s="29"/>
      <c r="I9429" s="29"/>
      <c r="J9429" s="29"/>
      <c r="K9429" s="29"/>
    </row>
    <row r="9430" spans="6:11" x14ac:dyDescent="0.3">
      <c r="F9430" s="29"/>
      <c r="G9430" s="29"/>
      <c r="H9430" s="29"/>
      <c r="I9430" s="29"/>
      <c r="J9430" s="29"/>
      <c r="K9430" s="29"/>
    </row>
    <row r="9431" spans="6:11" x14ac:dyDescent="0.3">
      <c r="F9431" s="29"/>
      <c r="G9431" s="29"/>
      <c r="H9431" s="29"/>
      <c r="I9431" s="29"/>
      <c r="J9431" s="29"/>
      <c r="K9431" s="29"/>
    </row>
    <row r="9432" spans="6:11" x14ac:dyDescent="0.3">
      <c r="F9432" s="29"/>
      <c r="G9432" s="29"/>
      <c r="H9432" s="29"/>
      <c r="I9432" s="29"/>
      <c r="J9432" s="29"/>
      <c r="K9432" s="29"/>
    </row>
    <row r="9433" spans="6:11" x14ac:dyDescent="0.3">
      <c r="F9433" s="29"/>
      <c r="G9433" s="29"/>
      <c r="H9433" s="29"/>
      <c r="I9433" s="29"/>
      <c r="J9433" s="29"/>
      <c r="K9433" s="29"/>
    </row>
    <row r="9434" spans="6:11" x14ac:dyDescent="0.3">
      <c r="F9434" s="29"/>
      <c r="G9434" s="29"/>
      <c r="H9434" s="29"/>
      <c r="I9434" s="29"/>
      <c r="J9434" s="29"/>
      <c r="K9434" s="29"/>
    </row>
    <row r="9435" spans="6:11" x14ac:dyDescent="0.3">
      <c r="F9435" s="29"/>
      <c r="G9435" s="29"/>
      <c r="H9435" s="29"/>
      <c r="I9435" s="29"/>
      <c r="J9435" s="29"/>
      <c r="K9435" s="29"/>
    </row>
    <row r="9436" spans="6:11" x14ac:dyDescent="0.3">
      <c r="F9436" s="29"/>
      <c r="G9436" s="29"/>
      <c r="H9436" s="29"/>
      <c r="I9436" s="29"/>
      <c r="J9436" s="29"/>
      <c r="K9436" s="29"/>
    </row>
    <row r="9437" spans="6:11" x14ac:dyDescent="0.3">
      <c r="F9437" s="29"/>
      <c r="G9437" s="29"/>
      <c r="H9437" s="29"/>
      <c r="I9437" s="29"/>
      <c r="J9437" s="29"/>
      <c r="K9437" s="29"/>
    </row>
    <row r="9438" spans="6:11" x14ac:dyDescent="0.3">
      <c r="F9438" s="29"/>
      <c r="G9438" s="29"/>
      <c r="H9438" s="29"/>
      <c r="I9438" s="29"/>
      <c r="J9438" s="29"/>
      <c r="K9438" s="29"/>
    </row>
    <row r="9439" spans="6:11" x14ac:dyDescent="0.3">
      <c r="F9439" s="29"/>
      <c r="G9439" s="29"/>
      <c r="H9439" s="29"/>
      <c r="I9439" s="29"/>
      <c r="J9439" s="29"/>
      <c r="K9439" s="29"/>
    </row>
    <row r="9440" spans="6:11" x14ac:dyDescent="0.3">
      <c r="F9440" s="29"/>
      <c r="G9440" s="29"/>
      <c r="H9440" s="29"/>
      <c r="I9440" s="29"/>
      <c r="J9440" s="29"/>
      <c r="K9440" s="29"/>
    </row>
    <row r="9441" spans="6:11" x14ac:dyDescent="0.3">
      <c r="F9441" s="29"/>
      <c r="G9441" s="29"/>
      <c r="H9441" s="29"/>
      <c r="I9441" s="29"/>
      <c r="J9441" s="29"/>
      <c r="K9441" s="29"/>
    </row>
    <row r="9442" spans="6:11" x14ac:dyDescent="0.3">
      <c r="F9442" s="29"/>
      <c r="G9442" s="29"/>
      <c r="H9442" s="29"/>
      <c r="I9442" s="29"/>
      <c r="J9442" s="29"/>
      <c r="K9442" s="29"/>
    </row>
    <row r="9443" spans="6:11" x14ac:dyDescent="0.3">
      <c r="F9443" s="29"/>
      <c r="G9443" s="29"/>
      <c r="H9443" s="29"/>
      <c r="I9443" s="29"/>
      <c r="J9443" s="29"/>
      <c r="K9443" s="29"/>
    </row>
    <row r="9444" spans="6:11" x14ac:dyDescent="0.3">
      <c r="F9444" s="29"/>
      <c r="G9444" s="29"/>
      <c r="H9444" s="29"/>
      <c r="I9444" s="29"/>
      <c r="J9444" s="29"/>
      <c r="K9444" s="29"/>
    </row>
    <row r="9445" spans="6:11" x14ac:dyDescent="0.3">
      <c r="F9445" s="29"/>
      <c r="G9445" s="29"/>
      <c r="H9445" s="29"/>
      <c r="I9445" s="29"/>
      <c r="J9445" s="29"/>
      <c r="K9445" s="29"/>
    </row>
    <row r="9446" spans="6:11" x14ac:dyDescent="0.3">
      <c r="F9446" s="29"/>
      <c r="G9446" s="29"/>
      <c r="H9446" s="29"/>
      <c r="I9446" s="29"/>
      <c r="J9446" s="29"/>
      <c r="K9446" s="29"/>
    </row>
    <row r="9447" spans="6:11" x14ac:dyDescent="0.3">
      <c r="F9447" s="29"/>
      <c r="G9447" s="29"/>
      <c r="H9447" s="29"/>
      <c r="I9447" s="29"/>
      <c r="J9447" s="29"/>
      <c r="K9447" s="29"/>
    </row>
    <row r="9448" spans="6:11" x14ac:dyDescent="0.3">
      <c r="F9448" s="29"/>
      <c r="G9448" s="29"/>
      <c r="H9448" s="29"/>
      <c r="I9448" s="29"/>
      <c r="J9448" s="29"/>
      <c r="K9448" s="29"/>
    </row>
    <row r="9449" spans="6:11" x14ac:dyDescent="0.3">
      <c r="F9449" s="29"/>
      <c r="G9449" s="29"/>
      <c r="H9449" s="29"/>
      <c r="I9449" s="29"/>
      <c r="J9449" s="29"/>
      <c r="K9449" s="29"/>
    </row>
    <row r="9450" spans="6:11" x14ac:dyDescent="0.3">
      <c r="F9450" s="29"/>
      <c r="G9450" s="29"/>
      <c r="H9450" s="29"/>
      <c r="I9450" s="29"/>
      <c r="J9450" s="29"/>
      <c r="K9450" s="29"/>
    </row>
    <row r="9451" spans="6:11" x14ac:dyDescent="0.3">
      <c r="F9451" s="29"/>
      <c r="G9451" s="29"/>
      <c r="H9451" s="29"/>
      <c r="I9451" s="29"/>
      <c r="J9451" s="29"/>
      <c r="K9451" s="29"/>
    </row>
    <row r="9452" spans="6:11" x14ac:dyDescent="0.3">
      <c r="F9452" s="29"/>
      <c r="G9452" s="29"/>
      <c r="H9452" s="29"/>
      <c r="I9452" s="29"/>
      <c r="J9452" s="29"/>
      <c r="K9452" s="29"/>
    </row>
    <row r="9453" spans="6:11" x14ac:dyDescent="0.3">
      <c r="F9453" s="29"/>
      <c r="G9453" s="29"/>
      <c r="H9453" s="29"/>
      <c r="I9453" s="29"/>
      <c r="J9453" s="29"/>
      <c r="K9453" s="29"/>
    </row>
    <row r="9454" spans="6:11" x14ac:dyDescent="0.3">
      <c r="F9454" s="29"/>
      <c r="G9454" s="29"/>
      <c r="H9454" s="29"/>
      <c r="I9454" s="29"/>
      <c r="J9454" s="29"/>
      <c r="K9454" s="29"/>
    </row>
    <row r="9455" spans="6:11" x14ac:dyDescent="0.3">
      <c r="F9455" s="29"/>
      <c r="G9455" s="29"/>
      <c r="H9455" s="29"/>
      <c r="I9455" s="29"/>
      <c r="J9455" s="29"/>
      <c r="K9455" s="29"/>
    </row>
    <row r="9456" spans="6:11" x14ac:dyDescent="0.3">
      <c r="F9456" s="29"/>
      <c r="G9456" s="29"/>
      <c r="H9456" s="29"/>
      <c r="I9456" s="29"/>
      <c r="J9456" s="29"/>
      <c r="K9456" s="29"/>
    </row>
    <row r="9457" spans="6:11" x14ac:dyDescent="0.3">
      <c r="F9457" s="29"/>
      <c r="G9457" s="29"/>
      <c r="H9457" s="29"/>
      <c r="I9457" s="29"/>
      <c r="J9457" s="29"/>
      <c r="K9457" s="29"/>
    </row>
    <row r="9458" spans="6:11" x14ac:dyDescent="0.3">
      <c r="F9458" s="29"/>
      <c r="G9458" s="29"/>
      <c r="H9458" s="29"/>
      <c r="I9458" s="29"/>
      <c r="J9458" s="29"/>
      <c r="K9458" s="29"/>
    </row>
    <row r="9459" spans="6:11" x14ac:dyDescent="0.3">
      <c r="F9459" s="29"/>
      <c r="G9459" s="29"/>
      <c r="H9459" s="29"/>
      <c r="I9459" s="29"/>
      <c r="J9459" s="29"/>
      <c r="K9459" s="29"/>
    </row>
    <row r="9460" spans="6:11" x14ac:dyDescent="0.3">
      <c r="F9460" s="29"/>
      <c r="G9460" s="29"/>
      <c r="H9460" s="29"/>
      <c r="I9460" s="29"/>
      <c r="J9460" s="29"/>
      <c r="K9460" s="29"/>
    </row>
    <row r="9461" spans="6:11" x14ac:dyDescent="0.3">
      <c r="F9461" s="29"/>
      <c r="G9461" s="29"/>
      <c r="H9461" s="29"/>
      <c r="I9461" s="29"/>
      <c r="J9461" s="29"/>
      <c r="K9461" s="29"/>
    </row>
    <row r="9462" spans="6:11" x14ac:dyDescent="0.3">
      <c r="F9462" s="29"/>
      <c r="G9462" s="29"/>
      <c r="H9462" s="29"/>
      <c r="I9462" s="29"/>
      <c r="J9462" s="29"/>
      <c r="K9462" s="29"/>
    </row>
    <row r="9463" spans="6:11" x14ac:dyDescent="0.3">
      <c r="F9463" s="29"/>
      <c r="G9463" s="29"/>
      <c r="H9463" s="29"/>
      <c r="I9463" s="29"/>
      <c r="J9463" s="29"/>
      <c r="K9463" s="29"/>
    </row>
    <row r="9464" spans="6:11" x14ac:dyDescent="0.3">
      <c r="F9464" s="29"/>
      <c r="G9464" s="29"/>
      <c r="H9464" s="29"/>
      <c r="I9464" s="29"/>
      <c r="J9464" s="29"/>
      <c r="K9464" s="29"/>
    </row>
    <row r="9465" spans="6:11" x14ac:dyDescent="0.3">
      <c r="F9465" s="29"/>
      <c r="G9465" s="29"/>
      <c r="H9465" s="29"/>
      <c r="I9465" s="29"/>
      <c r="J9465" s="29"/>
      <c r="K9465" s="29"/>
    </row>
    <row r="9466" spans="6:11" x14ac:dyDescent="0.3">
      <c r="F9466" s="29"/>
      <c r="G9466" s="29"/>
      <c r="H9466" s="29"/>
      <c r="I9466" s="29"/>
      <c r="J9466" s="29"/>
      <c r="K9466" s="29"/>
    </row>
    <row r="9467" spans="6:11" x14ac:dyDescent="0.3">
      <c r="F9467" s="29"/>
      <c r="G9467" s="29"/>
      <c r="H9467" s="29"/>
      <c r="I9467" s="29"/>
      <c r="J9467" s="29"/>
      <c r="K9467" s="29"/>
    </row>
    <row r="9468" spans="6:11" x14ac:dyDescent="0.3">
      <c r="F9468" s="29"/>
      <c r="G9468" s="29"/>
      <c r="H9468" s="29"/>
      <c r="I9468" s="29"/>
      <c r="J9468" s="29"/>
      <c r="K9468" s="29"/>
    </row>
    <row r="9469" spans="6:11" x14ac:dyDescent="0.3">
      <c r="F9469" s="29"/>
      <c r="G9469" s="29"/>
      <c r="H9469" s="29"/>
      <c r="I9469" s="29"/>
      <c r="J9469" s="29"/>
      <c r="K9469" s="29"/>
    </row>
    <row r="9470" spans="6:11" x14ac:dyDescent="0.3">
      <c r="F9470" s="29"/>
      <c r="G9470" s="29"/>
      <c r="H9470" s="29"/>
      <c r="I9470" s="29"/>
      <c r="J9470" s="29"/>
      <c r="K9470" s="29"/>
    </row>
    <row r="9471" spans="6:11" x14ac:dyDescent="0.3">
      <c r="F9471" s="29"/>
      <c r="G9471" s="29"/>
      <c r="H9471" s="29"/>
      <c r="I9471" s="29"/>
      <c r="J9471" s="29"/>
      <c r="K9471" s="29"/>
    </row>
    <row r="9472" spans="6:11" x14ac:dyDescent="0.3">
      <c r="F9472" s="29"/>
      <c r="G9472" s="29"/>
      <c r="H9472" s="29"/>
      <c r="I9472" s="29"/>
      <c r="J9472" s="29"/>
      <c r="K9472" s="29"/>
    </row>
    <row r="9473" spans="6:11" x14ac:dyDescent="0.3">
      <c r="F9473" s="29"/>
      <c r="G9473" s="29"/>
      <c r="H9473" s="29"/>
      <c r="I9473" s="29"/>
      <c r="J9473" s="29"/>
      <c r="K9473" s="29"/>
    </row>
    <row r="9474" spans="6:11" x14ac:dyDescent="0.3">
      <c r="F9474" s="29"/>
      <c r="G9474" s="29"/>
      <c r="H9474" s="29"/>
      <c r="I9474" s="29"/>
      <c r="J9474" s="29"/>
      <c r="K9474" s="29"/>
    </row>
    <row r="9475" spans="6:11" x14ac:dyDescent="0.3">
      <c r="F9475" s="29"/>
      <c r="G9475" s="29"/>
      <c r="H9475" s="29"/>
      <c r="I9475" s="29"/>
      <c r="J9475" s="29"/>
      <c r="K9475" s="29"/>
    </row>
    <row r="9476" spans="6:11" x14ac:dyDescent="0.3">
      <c r="F9476" s="29"/>
      <c r="G9476" s="29"/>
      <c r="H9476" s="29"/>
      <c r="I9476" s="29"/>
      <c r="J9476" s="29"/>
      <c r="K9476" s="29"/>
    </row>
    <row r="9477" spans="6:11" x14ac:dyDescent="0.3">
      <c r="F9477" s="29"/>
      <c r="G9477" s="29"/>
      <c r="H9477" s="29"/>
      <c r="I9477" s="29"/>
      <c r="J9477" s="29"/>
      <c r="K9477" s="29"/>
    </row>
    <row r="9478" spans="6:11" x14ac:dyDescent="0.3">
      <c r="F9478" s="29"/>
      <c r="G9478" s="29"/>
      <c r="H9478" s="29"/>
      <c r="I9478" s="29"/>
      <c r="J9478" s="29"/>
      <c r="K9478" s="29"/>
    </row>
    <row r="9479" spans="6:11" x14ac:dyDescent="0.3">
      <c r="F9479" s="29"/>
      <c r="G9479" s="29"/>
      <c r="H9479" s="29"/>
      <c r="I9479" s="29"/>
      <c r="J9479" s="29"/>
      <c r="K9479" s="29"/>
    </row>
    <row r="9480" spans="6:11" x14ac:dyDescent="0.3">
      <c r="F9480" s="29"/>
      <c r="G9480" s="29"/>
      <c r="H9480" s="29"/>
      <c r="I9480" s="29"/>
      <c r="J9480" s="29"/>
      <c r="K9480" s="29"/>
    </row>
    <row r="9481" spans="6:11" x14ac:dyDescent="0.3">
      <c r="F9481" s="29"/>
      <c r="G9481" s="29"/>
      <c r="H9481" s="29"/>
      <c r="I9481" s="29"/>
      <c r="J9481" s="29"/>
      <c r="K9481" s="29"/>
    </row>
    <row r="9482" spans="6:11" x14ac:dyDescent="0.3">
      <c r="F9482" s="29"/>
      <c r="G9482" s="29"/>
      <c r="H9482" s="29"/>
      <c r="I9482" s="29"/>
      <c r="J9482" s="29"/>
      <c r="K9482" s="29"/>
    </row>
    <row r="9483" spans="6:11" x14ac:dyDescent="0.3">
      <c r="F9483" s="29"/>
      <c r="G9483" s="29"/>
      <c r="H9483" s="29"/>
      <c r="I9483" s="29"/>
      <c r="J9483" s="29"/>
      <c r="K9483" s="29"/>
    </row>
    <row r="9484" spans="6:11" x14ac:dyDescent="0.3">
      <c r="F9484" s="29"/>
      <c r="G9484" s="29"/>
      <c r="H9484" s="29"/>
      <c r="I9484" s="29"/>
      <c r="J9484" s="29"/>
      <c r="K9484" s="29"/>
    </row>
    <row r="9485" spans="6:11" x14ac:dyDescent="0.3">
      <c r="F9485" s="29"/>
      <c r="G9485" s="29"/>
      <c r="H9485" s="29"/>
      <c r="I9485" s="29"/>
      <c r="J9485" s="29"/>
      <c r="K9485" s="29"/>
    </row>
    <row r="9486" spans="6:11" x14ac:dyDescent="0.3">
      <c r="F9486" s="29"/>
      <c r="G9486" s="29"/>
      <c r="H9486" s="29"/>
      <c r="I9486" s="29"/>
      <c r="J9486" s="29"/>
      <c r="K9486" s="29"/>
    </row>
    <row r="9487" spans="6:11" x14ac:dyDescent="0.3">
      <c r="F9487" s="29"/>
      <c r="G9487" s="29"/>
      <c r="H9487" s="29"/>
      <c r="I9487" s="29"/>
      <c r="J9487" s="29"/>
      <c r="K9487" s="29"/>
    </row>
    <row r="9488" spans="6:11" x14ac:dyDescent="0.3">
      <c r="F9488" s="29"/>
      <c r="G9488" s="29"/>
      <c r="H9488" s="29"/>
      <c r="I9488" s="29"/>
      <c r="J9488" s="29"/>
      <c r="K9488" s="29"/>
    </row>
    <row r="9489" spans="6:11" x14ac:dyDescent="0.3">
      <c r="F9489" s="29"/>
      <c r="G9489" s="29"/>
      <c r="H9489" s="29"/>
      <c r="I9489" s="29"/>
      <c r="J9489" s="29"/>
      <c r="K9489" s="29"/>
    </row>
    <row r="9490" spans="6:11" x14ac:dyDescent="0.3">
      <c r="F9490" s="29"/>
      <c r="G9490" s="29"/>
      <c r="H9490" s="29"/>
      <c r="I9490" s="29"/>
      <c r="J9490" s="29"/>
      <c r="K9490" s="29"/>
    </row>
    <row r="9491" spans="6:11" x14ac:dyDescent="0.3">
      <c r="F9491" s="29"/>
      <c r="G9491" s="29"/>
      <c r="H9491" s="29"/>
      <c r="I9491" s="29"/>
      <c r="J9491" s="29"/>
      <c r="K9491" s="29"/>
    </row>
    <row r="9492" spans="6:11" x14ac:dyDescent="0.3">
      <c r="F9492" s="29"/>
      <c r="G9492" s="29"/>
      <c r="H9492" s="29"/>
      <c r="I9492" s="29"/>
      <c r="J9492" s="29"/>
      <c r="K9492" s="29"/>
    </row>
    <row r="9493" spans="6:11" x14ac:dyDescent="0.3">
      <c r="F9493" s="29"/>
      <c r="G9493" s="29"/>
      <c r="H9493" s="29"/>
      <c r="I9493" s="29"/>
      <c r="J9493" s="29"/>
      <c r="K9493" s="29"/>
    </row>
    <row r="9494" spans="6:11" x14ac:dyDescent="0.3">
      <c r="F9494" s="29"/>
      <c r="G9494" s="29"/>
      <c r="H9494" s="29"/>
      <c r="I9494" s="29"/>
      <c r="J9494" s="29"/>
      <c r="K9494" s="29"/>
    </row>
    <row r="9495" spans="6:11" x14ac:dyDescent="0.3">
      <c r="F9495" s="29"/>
      <c r="G9495" s="29"/>
      <c r="H9495" s="29"/>
      <c r="I9495" s="29"/>
      <c r="J9495" s="29"/>
      <c r="K9495" s="29"/>
    </row>
    <row r="9496" spans="6:11" x14ac:dyDescent="0.3">
      <c r="F9496" s="29"/>
      <c r="G9496" s="29"/>
      <c r="H9496" s="29"/>
      <c r="I9496" s="29"/>
      <c r="J9496" s="29"/>
      <c r="K9496" s="29"/>
    </row>
    <row r="9497" spans="6:11" x14ac:dyDescent="0.3">
      <c r="F9497" s="29"/>
      <c r="G9497" s="29"/>
      <c r="H9497" s="29"/>
      <c r="I9497" s="29"/>
      <c r="J9497" s="29"/>
      <c r="K9497" s="29"/>
    </row>
    <row r="9498" spans="6:11" x14ac:dyDescent="0.3">
      <c r="F9498" s="29"/>
      <c r="G9498" s="29"/>
      <c r="H9498" s="29"/>
      <c r="I9498" s="29"/>
      <c r="J9498" s="29"/>
      <c r="K9498" s="29"/>
    </row>
    <row r="9499" spans="6:11" x14ac:dyDescent="0.3">
      <c r="F9499" s="29"/>
      <c r="G9499" s="29"/>
      <c r="H9499" s="29"/>
      <c r="I9499" s="29"/>
      <c r="J9499" s="29"/>
      <c r="K9499" s="29"/>
    </row>
    <row r="9500" spans="6:11" x14ac:dyDescent="0.3">
      <c r="F9500" s="29"/>
      <c r="G9500" s="29"/>
      <c r="H9500" s="29"/>
      <c r="I9500" s="29"/>
      <c r="J9500" s="29"/>
      <c r="K9500" s="29"/>
    </row>
    <row r="9501" spans="6:11" x14ac:dyDescent="0.3">
      <c r="F9501" s="29"/>
      <c r="G9501" s="29"/>
      <c r="H9501" s="29"/>
      <c r="I9501" s="29"/>
      <c r="J9501" s="29"/>
      <c r="K9501" s="29"/>
    </row>
    <row r="9502" spans="6:11" x14ac:dyDescent="0.3">
      <c r="F9502" s="29"/>
      <c r="G9502" s="29"/>
      <c r="H9502" s="29"/>
      <c r="I9502" s="29"/>
      <c r="J9502" s="29"/>
      <c r="K9502" s="29"/>
    </row>
    <row r="9503" spans="6:11" x14ac:dyDescent="0.3">
      <c r="F9503" s="29"/>
      <c r="G9503" s="29"/>
      <c r="H9503" s="29"/>
      <c r="I9503" s="29"/>
      <c r="J9503" s="29"/>
      <c r="K9503" s="29"/>
    </row>
    <row r="9504" spans="6:11" x14ac:dyDescent="0.3">
      <c r="F9504" s="29"/>
      <c r="G9504" s="29"/>
      <c r="H9504" s="29"/>
      <c r="I9504" s="29"/>
      <c r="J9504" s="29"/>
      <c r="K9504" s="29"/>
    </row>
    <row r="9505" spans="6:11" x14ac:dyDescent="0.3">
      <c r="F9505" s="29"/>
      <c r="G9505" s="29"/>
      <c r="H9505" s="29"/>
      <c r="I9505" s="29"/>
      <c r="J9505" s="29"/>
      <c r="K9505" s="29"/>
    </row>
    <row r="9506" spans="6:11" x14ac:dyDescent="0.3">
      <c r="F9506" s="29"/>
      <c r="G9506" s="29"/>
      <c r="H9506" s="29"/>
      <c r="I9506" s="29"/>
      <c r="J9506" s="29"/>
      <c r="K9506" s="29"/>
    </row>
    <row r="9507" spans="6:11" x14ac:dyDescent="0.3">
      <c r="F9507" s="29"/>
      <c r="G9507" s="29"/>
      <c r="H9507" s="29"/>
      <c r="I9507" s="29"/>
      <c r="J9507" s="29"/>
      <c r="K9507" s="29"/>
    </row>
    <row r="9508" spans="6:11" x14ac:dyDescent="0.3">
      <c r="F9508" s="29"/>
      <c r="G9508" s="29"/>
      <c r="H9508" s="29"/>
      <c r="I9508" s="29"/>
      <c r="J9508" s="29"/>
      <c r="K9508" s="29"/>
    </row>
    <row r="9509" spans="6:11" x14ac:dyDescent="0.3">
      <c r="F9509" s="29"/>
      <c r="G9509" s="29"/>
      <c r="H9509" s="29"/>
      <c r="I9509" s="29"/>
      <c r="J9509" s="29"/>
      <c r="K9509" s="29"/>
    </row>
    <row r="9510" spans="6:11" x14ac:dyDescent="0.3">
      <c r="F9510" s="29"/>
      <c r="G9510" s="29"/>
      <c r="H9510" s="29"/>
      <c r="I9510" s="29"/>
      <c r="J9510" s="29"/>
      <c r="K9510" s="29"/>
    </row>
    <row r="9511" spans="6:11" x14ac:dyDescent="0.3">
      <c r="F9511" s="29"/>
      <c r="G9511" s="29"/>
      <c r="H9511" s="29"/>
      <c r="I9511" s="29"/>
      <c r="J9511" s="29"/>
      <c r="K9511" s="29"/>
    </row>
    <row r="9512" spans="6:11" x14ac:dyDescent="0.3">
      <c r="F9512" s="29"/>
      <c r="G9512" s="29"/>
      <c r="H9512" s="29"/>
      <c r="I9512" s="29"/>
      <c r="J9512" s="29"/>
      <c r="K9512" s="29"/>
    </row>
    <row r="9513" spans="6:11" x14ac:dyDescent="0.3">
      <c r="F9513" s="29"/>
      <c r="G9513" s="29"/>
      <c r="H9513" s="29"/>
      <c r="I9513" s="29"/>
      <c r="J9513" s="29"/>
      <c r="K9513" s="29"/>
    </row>
    <row r="9514" spans="6:11" x14ac:dyDescent="0.3">
      <c r="F9514" s="29"/>
      <c r="G9514" s="29"/>
      <c r="H9514" s="29"/>
      <c r="I9514" s="29"/>
      <c r="J9514" s="29"/>
      <c r="K9514" s="29"/>
    </row>
    <row r="9515" spans="6:11" x14ac:dyDescent="0.3">
      <c r="F9515" s="29"/>
      <c r="G9515" s="29"/>
      <c r="H9515" s="29"/>
      <c r="I9515" s="29"/>
      <c r="J9515" s="29"/>
      <c r="K9515" s="29"/>
    </row>
    <row r="9516" spans="6:11" x14ac:dyDescent="0.3">
      <c r="F9516" s="29"/>
      <c r="G9516" s="29"/>
      <c r="H9516" s="29"/>
      <c r="I9516" s="29"/>
      <c r="J9516" s="29"/>
      <c r="K9516" s="29"/>
    </row>
    <row r="9517" spans="6:11" x14ac:dyDescent="0.3">
      <c r="F9517" s="29"/>
      <c r="G9517" s="29"/>
      <c r="H9517" s="29"/>
      <c r="I9517" s="29"/>
      <c r="J9517" s="29"/>
      <c r="K9517" s="29"/>
    </row>
    <row r="9518" spans="6:11" x14ac:dyDescent="0.3">
      <c r="F9518" s="29"/>
      <c r="G9518" s="29"/>
      <c r="H9518" s="29"/>
      <c r="I9518" s="29"/>
      <c r="J9518" s="29"/>
      <c r="K9518" s="29"/>
    </row>
    <row r="9519" spans="6:11" x14ac:dyDescent="0.3">
      <c r="F9519" s="29"/>
      <c r="G9519" s="29"/>
      <c r="H9519" s="29"/>
      <c r="I9519" s="29"/>
      <c r="J9519" s="29"/>
      <c r="K9519" s="29"/>
    </row>
    <row r="9520" spans="6:11" x14ac:dyDescent="0.3">
      <c r="F9520" s="29"/>
      <c r="G9520" s="29"/>
      <c r="H9520" s="29"/>
      <c r="I9520" s="29"/>
      <c r="J9520" s="29"/>
      <c r="K9520" s="29"/>
    </row>
    <row r="9521" spans="6:11" x14ac:dyDescent="0.3">
      <c r="F9521" s="29"/>
      <c r="G9521" s="29"/>
      <c r="H9521" s="29"/>
      <c r="I9521" s="29"/>
      <c r="J9521" s="29"/>
      <c r="K9521" s="29"/>
    </row>
    <row r="9522" spans="6:11" x14ac:dyDescent="0.3">
      <c r="F9522" s="29"/>
      <c r="G9522" s="29"/>
      <c r="H9522" s="29"/>
      <c r="I9522" s="29"/>
      <c r="J9522" s="29"/>
      <c r="K9522" s="29"/>
    </row>
    <row r="9523" spans="6:11" x14ac:dyDescent="0.3">
      <c r="F9523" s="29"/>
      <c r="G9523" s="29"/>
      <c r="H9523" s="29"/>
      <c r="I9523" s="29"/>
      <c r="J9523" s="29"/>
      <c r="K9523" s="29"/>
    </row>
    <row r="9524" spans="6:11" x14ac:dyDescent="0.3">
      <c r="F9524" s="29"/>
      <c r="G9524" s="29"/>
      <c r="H9524" s="29"/>
      <c r="I9524" s="29"/>
      <c r="J9524" s="29"/>
      <c r="K9524" s="29"/>
    </row>
    <row r="9525" spans="6:11" x14ac:dyDescent="0.3">
      <c r="F9525" s="29"/>
      <c r="G9525" s="29"/>
      <c r="H9525" s="29"/>
      <c r="I9525" s="29"/>
      <c r="J9525" s="29"/>
      <c r="K9525" s="29"/>
    </row>
    <row r="9526" spans="6:11" x14ac:dyDescent="0.3">
      <c r="F9526" s="29"/>
      <c r="G9526" s="29"/>
      <c r="H9526" s="29"/>
      <c r="I9526" s="29"/>
      <c r="J9526" s="29"/>
      <c r="K9526" s="29"/>
    </row>
    <row r="9527" spans="6:11" x14ac:dyDescent="0.3">
      <c r="F9527" s="29"/>
      <c r="G9527" s="29"/>
      <c r="H9527" s="29"/>
      <c r="I9527" s="29"/>
      <c r="J9527" s="29"/>
      <c r="K9527" s="29"/>
    </row>
    <row r="9528" spans="6:11" x14ac:dyDescent="0.3">
      <c r="F9528" s="29"/>
      <c r="G9528" s="29"/>
      <c r="H9528" s="29"/>
      <c r="I9528" s="29"/>
      <c r="J9528" s="29"/>
      <c r="K9528" s="29"/>
    </row>
    <row r="9529" spans="6:11" x14ac:dyDescent="0.3">
      <c r="F9529" s="29"/>
      <c r="G9529" s="29"/>
      <c r="H9529" s="29"/>
      <c r="I9529" s="29"/>
      <c r="J9529" s="29"/>
      <c r="K9529" s="29"/>
    </row>
    <row r="9530" spans="6:11" x14ac:dyDescent="0.3">
      <c r="F9530" s="29"/>
      <c r="G9530" s="29"/>
      <c r="H9530" s="29"/>
      <c r="I9530" s="29"/>
      <c r="J9530" s="29"/>
      <c r="K9530" s="29"/>
    </row>
    <row r="9531" spans="6:11" x14ac:dyDescent="0.3">
      <c r="F9531" s="29"/>
      <c r="G9531" s="29"/>
      <c r="H9531" s="29"/>
      <c r="I9531" s="29"/>
      <c r="J9531" s="29"/>
      <c r="K9531" s="29"/>
    </row>
    <row r="9532" spans="6:11" x14ac:dyDescent="0.3">
      <c r="F9532" s="29"/>
      <c r="G9532" s="29"/>
      <c r="H9532" s="29"/>
      <c r="I9532" s="29"/>
      <c r="J9532" s="29"/>
      <c r="K9532" s="29"/>
    </row>
    <row r="9533" spans="6:11" x14ac:dyDescent="0.3">
      <c r="F9533" s="29"/>
      <c r="G9533" s="29"/>
      <c r="H9533" s="29"/>
      <c r="I9533" s="29"/>
      <c r="J9533" s="29"/>
      <c r="K9533" s="29"/>
    </row>
    <row r="9534" spans="6:11" x14ac:dyDescent="0.3">
      <c r="F9534" s="29"/>
      <c r="G9534" s="29"/>
      <c r="H9534" s="29"/>
      <c r="I9534" s="29"/>
      <c r="J9534" s="29"/>
      <c r="K9534" s="29"/>
    </row>
    <row r="9535" spans="6:11" x14ac:dyDescent="0.3">
      <c r="F9535" s="29"/>
      <c r="G9535" s="29"/>
      <c r="H9535" s="29"/>
      <c r="I9535" s="29"/>
      <c r="J9535" s="29"/>
      <c r="K9535" s="29"/>
    </row>
    <row r="9536" spans="6:11" x14ac:dyDescent="0.3">
      <c r="F9536" s="29"/>
      <c r="G9536" s="29"/>
      <c r="H9536" s="29"/>
      <c r="I9536" s="29"/>
      <c r="J9536" s="29"/>
      <c r="K9536" s="29"/>
    </row>
    <row r="9537" spans="6:11" x14ac:dyDescent="0.3">
      <c r="F9537" s="29"/>
      <c r="G9537" s="29"/>
      <c r="H9537" s="29"/>
      <c r="I9537" s="29"/>
      <c r="J9537" s="29"/>
      <c r="K9537" s="29"/>
    </row>
    <row r="9538" spans="6:11" x14ac:dyDescent="0.3">
      <c r="F9538" s="29"/>
      <c r="G9538" s="29"/>
      <c r="H9538" s="29"/>
      <c r="I9538" s="29"/>
      <c r="J9538" s="29"/>
      <c r="K9538" s="29"/>
    </row>
    <row r="9539" spans="6:11" x14ac:dyDescent="0.3">
      <c r="F9539" s="29"/>
      <c r="G9539" s="29"/>
      <c r="H9539" s="29"/>
      <c r="I9539" s="29"/>
      <c r="J9539" s="29"/>
      <c r="K9539" s="29"/>
    </row>
    <row r="9540" spans="6:11" x14ac:dyDescent="0.3">
      <c r="F9540" s="29"/>
      <c r="G9540" s="29"/>
      <c r="H9540" s="29"/>
      <c r="I9540" s="29"/>
      <c r="J9540" s="29"/>
      <c r="K9540" s="29"/>
    </row>
    <row r="9541" spans="6:11" x14ac:dyDescent="0.3">
      <c r="F9541" s="29"/>
      <c r="G9541" s="29"/>
      <c r="H9541" s="29"/>
      <c r="I9541" s="29"/>
      <c r="J9541" s="29"/>
      <c r="K9541" s="29"/>
    </row>
    <row r="9542" spans="6:11" x14ac:dyDescent="0.3">
      <c r="F9542" s="29"/>
      <c r="G9542" s="29"/>
      <c r="H9542" s="29"/>
      <c r="I9542" s="29"/>
      <c r="J9542" s="29"/>
      <c r="K9542" s="29"/>
    </row>
    <row r="9543" spans="6:11" x14ac:dyDescent="0.3">
      <c r="F9543" s="29"/>
      <c r="G9543" s="29"/>
      <c r="H9543" s="29"/>
      <c r="I9543" s="29"/>
      <c r="J9543" s="29"/>
      <c r="K9543" s="29"/>
    </row>
    <row r="9544" spans="6:11" x14ac:dyDescent="0.3">
      <c r="F9544" s="29"/>
      <c r="G9544" s="29"/>
      <c r="H9544" s="29"/>
      <c r="I9544" s="29"/>
      <c r="J9544" s="29"/>
      <c r="K9544" s="29"/>
    </row>
    <row r="9545" spans="6:11" x14ac:dyDescent="0.3">
      <c r="F9545" s="29"/>
      <c r="G9545" s="29"/>
      <c r="H9545" s="29"/>
      <c r="I9545" s="29"/>
      <c r="J9545" s="29"/>
      <c r="K9545" s="29"/>
    </row>
    <row r="9546" spans="6:11" x14ac:dyDescent="0.3">
      <c r="F9546" s="29"/>
      <c r="G9546" s="29"/>
      <c r="H9546" s="29"/>
      <c r="I9546" s="29"/>
      <c r="J9546" s="29"/>
      <c r="K9546" s="29"/>
    </row>
    <row r="9547" spans="6:11" x14ac:dyDescent="0.3">
      <c r="F9547" s="29"/>
      <c r="G9547" s="29"/>
      <c r="H9547" s="29"/>
      <c r="I9547" s="29"/>
      <c r="J9547" s="29"/>
      <c r="K9547" s="29"/>
    </row>
    <row r="9548" spans="6:11" x14ac:dyDescent="0.3">
      <c r="F9548" s="29"/>
      <c r="G9548" s="29"/>
      <c r="H9548" s="29"/>
      <c r="I9548" s="29"/>
      <c r="J9548" s="29"/>
      <c r="K9548" s="29"/>
    </row>
    <row r="9549" spans="6:11" x14ac:dyDescent="0.3">
      <c r="F9549" s="29"/>
      <c r="G9549" s="29"/>
      <c r="H9549" s="29"/>
      <c r="I9549" s="29"/>
      <c r="J9549" s="29"/>
      <c r="K9549" s="29"/>
    </row>
    <row r="9550" spans="6:11" x14ac:dyDescent="0.3">
      <c r="F9550" s="29"/>
      <c r="G9550" s="29"/>
      <c r="H9550" s="29"/>
      <c r="I9550" s="29"/>
      <c r="J9550" s="29"/>
      <c r="K9550" s="29"/>
    </row>
    <row r="9551" spans="6:11" x14ac:dyDescent="0.3">
      <c r="F9551" s="29"/>
      <c r="G9551" s="29"/>
      <c r="H9551" s="29"/>
      <c r="I9551" s="29"/>
      <c r="J9551" s="29"/>
      <c r="K9551" s="29"/>
    </row>
    <row r="9552" spans="6:11" x14ac:dyDescent="0.3">
      <c r="F9552" s="29"/>
      <c r="G9552" s="29"/>
      <c r="H9552" s="29"/>
      <c r="I9552" s="29"/>
      <c r="J9552" s="29"/>
      <c r="K9552" s="29"/>
    </row>
    <row r="9553" spans="6:11" x14ac:dyDescent="0.3">
      <c r="F9553" s="29"/>
      <c r="G9553" s="29"/>
      <c r="H9553" s="29"/>
      <c r="I9553" s="29"/>
      <c r="J9553" s="29"/>
      <c r="K9553" s="29"/>
    </row>
    <row r="9554" spans="6:11" x14ac:dyDescent="0.3">
      <c r="F9554" s="29"/>
      <c r="G9554" s="29"/>
      <c r="H9554" s="29"/>
      <c r="I9554" s="29"/>
      <c r="J9554" s="29"/>
      <c r="K9554" s="29"/>
    </row>
    <row r="9555" spans="6:11" x14ac:dyDescent="0.3">
      <c r="F9555" s="29"/>
      <c r="G9555" s="29"/>
      <c r="H9555" s="29"/>
      <c r="I9555" s="29"/>
      <c r="J9555" s="29"/>
      <c r="K9555" s="29"/>
    </row>
    <row r="9556" spans="6:11" x14ac:dyDescent="0.3">
      <c r="F9556" s="29"/>
      <c r="G9556" s="29"/>
      <c r="H9556" s="29"/>
      <c r="I9556" s="29"/>
      <c r="J9556" s="29"/>
      <c r="K9556" s="29"/>
    </row>
    <row r="9557" spans="6:11" x14ac:dyDescent="0.3">
      <c r="F9557" s="29"/>
      <c r="G9557" s="29"/>
      <c r="H9557" s="29"/>
      <c r="I9557" s="29"/>
      <c r="J9557" s="29"/>
      <c r="K9557" s="29"/>
    </row>
    <row r="9558" spans="6:11" x14ac:dyDescent="0.3">
      <c r="F9558" s="29"/>
      <c r="G9558" s="29"/>
      <c r="H9558" s="29"/>
      <c r="I9558" s="29"/>
      <c r="J9558" s="29"/>
      <c r="K9558" s="29"/>
    </row>
    <row r="9559" spans="6:11" x14ac:dyDescent="0.3">
      <c r="F9559" s="29"/>
      <c r="G9559" s="29"/>
      <c r="H9559" s="29"/>
      <c r="I9559" s="29"/>
      <c r="J9559" s="29"/>
      <c r="K9559" s="29"/>
    </row>
    <row r="9560" spans="6:11" x14ac:dyDescent="0.3">
      <c r="F9560" s="29"/>
      <c r="G9560" s="29"/>
      <c r="H9560" s="29"/>
      <c r="I9560" s="29"/>
      <c r="J9560" s="29"/>
      <c r="K9560" s="29"/>
    </row>
    <row r="9561" spans="6:11" x14ac:dyDescent="0.3">
      <c r="F9561" s="29"/>
      <c r="G9561" s="29"/>
      <c r="H9561" s="29"/>
      <c r="I9561" s="29"/>
      <c r="J9561" s="29"/>
      <c r="K9561" s="29"/>
    </row>
    <row r="9562" spans="6:11" x14ac:dyDescent="0.3">
      <c r="F9562" s="29"/>
      <c r="G9562" s="29"/>
      <c r="H9562" s="29"/>
      <c r="I9562" s="29"/>
      <c r="J9562" s="29"/>
      <c r="K9562" s="29"/>
    </row>
    <row r="9563" spans="6:11" x14ac:dyDescent="0.3">
      <c r="F9563" s="29"/>
      <c r="G9563" s="29"/>
      <c r="H9563" s="29"/>
      <c r="I9563" s="29"/>
      <c r="J9563" s="29"/>
      <c r="K9563" s="29"/>
    </row>
    <row r="9564" spans="6:11" x14ac:dyDescent="0.3">
      <c r="F9564" s="29"/>
      <c r="G9564" s="29"/>
      <c r="H9564" s="29"/>
      <c r="I9564" s="29"/>
      <c r="J9564" s="29"/>
      <c r="K9564" s="29"/>
    </row>
    <row r="9565" spans="6:11" x14ac:dyDescent="0.3">
      <c r="F9565" s="29"/>
      <c r="G9565" s="29"/>
      <c r="H9565" s="29"/>
      <c r="I9565" s="29"/>
      <c r="J9565" s="29"/>
      <c r="K9565" s="29"/>
    </row>
    <row r="9566" spans="6:11" x14ac:dyDescent="0.3">
      <c r="F9566" s="29"/>
      <c r="G9566" s="29"/>
      <c r="H9566" s="29"/>
      <c r="I9566" s="29"/>
      <c r="J9566" s="29"/>
      <c r="K9566" s="29"/>
    </row>
    <row r="9567" spans="6:11" x14ac:dyDescent="0.3">
      <c r="F9567" s="29"/>
      <c r="G9567" s="29"/>
      <c r="H9567" s="29"/>
      <c r="I9567" s="29"/>
      <c r="J9567" s="29"/>
      <c r="K9567" s="29"/>
    </row>
    <row r="9568" spans="6:11" x14ac:dyDescent="0.3">
      <c r="F9568" s="29"/>
      <c r="G9568" s="29"/>
      <c r="H9568" s="29"/>
      <c r="I9568" s="29"/>
      <c r="J9568" s="29"/>
      <c r="K9568" s="29"/>
    </row>
    <row r="9569" spans="6:11" x14ac:dyDescent="0.3">
      <c r="F9569" s="29"/>
      <c r="G9569" s="29"/>
      <c r="H9569" s="29"/>
      <c r="I9569" s="29"/>
      <c r="J9569" s="29"/>
      <c r="K9569" s="29"/>
    </row>
    <row r="9570" spans="6:11" x14ac:dyDescent="0.3">
      <c r="F9570" s="29"/>
      <c r="G9570" s="29"/>
      <c r="H9570" s="29"/>
      <c r="I9570" s="29"/>
      <c r="J9570" s="29"/>
      <c r="K9570" s="29"/>
    </row>
    <row r="9571" spans="6:11" x14ac:dyDescent="0.3">
      <c r="F9571" s="29"/>
      <c r="G9571" s="29"/>
      <c r="H9571" s="29"/>
      <c r="I9571" s="29"/>
      <c r="J9571" s="29"/>
      <c r="K9571" s="29"/>
    </row>
    <row r="9572" spans="6:11" x14ac:dyDescent="0.3">
      <c r="F9572" s="29"/>
      <c r="G9572" s="29"/>
      <c r="H9572" s="29"/>
      <c r="I9572" s="29"/>
      <c r="J9572" s="29"/>
      <c r="K9572" s="29"/>
    </row>
    <row r="9573" spans="6:11" x14ac:dyDescent="0.3">
      <c r="F9573" s="29"/>
      <c r="G9573" s="29"/>
      <c r="H9573" s="29"/>
      <c r="I9573" s="29"/>
      <c r="J9573" s="29"/>
      <c r="K9573" s="29"/>
    </row>
    <row r="9574" spans="6:11" x14ac:dyDescent="0.3">
      <c r="F9574" s="29"/>
      <c r="G9574" s="29"/>
      <c r="H9574" s="29"/>
      <c r="I9574" s="29"/>
      <c r="J9574" s="29"/>
      <c r="K9574" s="29"/>
    </row>
    <row r="9575" spans="6:11" x14ac:dyDescent="0.3">
      <c r="F9575" s="29"/>
      <c r="G9575" s="29"/>
      <c r="H9575" s="29"/>
      <c r="I9575" s="29"/>
      <c r="J9575" s="29"/>
      <c r="K9575" s="29"/>
    </row>
    <row r="9576" spans="6:11" x14ac:dyDescent="0.3">
      <c r="F9576" s="29"/>
      <c r="G9576" s="29"/>
      <c r="H9576" s="29"/>
      <c r="I9576" s="29"/>
      <c r="J9576" s="29"/>
      <c r="K9576" s="29"/>
    </row>
    <row r="9577" spans="6:11" x14ac:dyDescent="0.3">
      <c r="F9577" s="29"/>
      <c r="G9577" s="29"/>
      <c r="H9577" s="29"/>
      <c r="I9577" s="29"/>
      <c r="J9577" s="29"/>
      <c r="K9577" s="29"/>
    </row>
    <row r="9578" spans="6:11" x14ac:dyDescent="0.3">
      <c r="F9578" s="29"/>
      <c r="G9578" s="29"/>
      <c r="H9578" s="29"/>
      <c r="I9578" s="29"/>
      <c r="J9578" s="29"/>
      <c r="K9578" s="29"/>
    </row>
    <row r="9579" spans="6:11" x14ac:dyDescent="0.3">
      <c r="F9579" s="29"/>
      <c r="G9579" s="29"/>
      <c r="H9579" s="29"/>
      <c r="I9579" s="29"/>
      <c r="J9579" s="29"/>
      <c r="K9579" s="29"/>
    </row>
    <row r="9580" spans="6:11" x14ac:dyDescent="0.3">
      <c r="F9580" s="29"/>
      <c r="G9580" s="29"/>
      <c r="H9580" s="29"/>
      <c r="I9580" s="29"/>
      <c r="J9580" s="29"/>
      <c r="K9580" s="29"/>
    </row>
    <row r="9581" spans="6:11" x14ac:dyDescent="0.3">
      <c r="F9581" s="29"/>
      <c r="G9581" s="29"/>
      <c r="H9581" s="29"/>
      <c r="I9581" s="29"/>
      <c r="J9581" s="29"/>
      <c r="K9581" s="29"/>
    </row>
    <row r="9582" spans="6:11" x14ac:dyDescent="0.3">
      <c r="F9582" s="29"/>
      <c r="G9582" s="29"/>
      <c r="H9582" s="29"/>
      <c r="I9582" s="29"/>
      <c r="J9582" s="29"/>
      <c r="K9582" s="29"/>
    </row>
    <row r="9583" spans="6:11" x14ac:dyDescent="0.3">
      <c r="F9583" s="29"/>
      <c r="G9583" s="29"/>
      <c r="H9583" s="29"/>
      <c r="I9583" s="29"/>
      <c r="J9583" s="29"/>
      <c r="K9583" s="29"/>
    </row>
    <row r="9584" spans="6:11" x14ac:dyDescent="0.3">
      <c r="F9584" s="29"/>
      <c r="G9584" s="29"/>
      <c r="H9584" s="29"/>
      <c r="I9584" s="29"/>
      <c r="J9584" s="29"/>
      <c r="K9584" s="29"/>
    </row>
    <row r="9585" spans="6:11" x14ac:dyDescent="0.3">
      <c r="F9585" s="29"/>
      <c r="G9585" s="29"/>
      <c r="H9585" s="29"/>
      <c r="I9585" s="29"/>
      <c r="J9585" s="29"/>
      <c r="K9585" s="29"/>
    </row>
    <row r="9586" spans="6:11" x14ac:dyDescent="0.3">
      <c r="F9586" s="29"/>
      <c r="G9586" s="29"/>
      <c r="H9586" s="29"/>
      <c r="I9586" s="29"/>
      <c r="J9586" s="29"/>
      <c r="K9586" s="29"/>
    </row>
    <row r="9587" spans="6:11" x14ac:dyDescent="0.3">
      <c r="F9587" s="29"/>
      <c r="G9587" s="29"/>
      <c r="H9587" s="29"/>
      <c r="I9587" s="29"/>
      <c r="J9587" s="29"/>
      <c r="K9587" s="29"/>
    </row>
    <row r="9588" spans="6:11" x14ac:dyDescent="0.3">
      <c r="F9588" s="29"/>
      <c r="G9588" s="29"/>
      <c r="H9588" s="29"/>
      <c r="I9588" s="29"/>
      <c r="J9588" s="29"/>
      <c r="K9588" s="29"/>
    </row>
    <row r="9589" spans="6:11" x14ac:dyDescent="0.3">
      <c r="F9589" s="29"/>
      <c r="G9589" s="29"/>
      <c r="H9589" s="29"/>
      <c r="I9589" s="29"/>
      <c r="J9589" s="29"/>
      <c r="K9589" s="29"/>
    </row>
    <row r="9590" spans="6:11" x14ac:dyDescent="0.3">
      <c r="F9590" s="29"/>
      <c r="G9590" s="29"/>
      <c r="H9590" s="29"/>
      <c r="I9590" s="29"/>
      <c r="J9590" s="29"/>
      <c r="K9590" s="29"/>
    </row>
    <row r="9591" spans="6:11" x14ac:dyDescent="0.3">
      <c r="F9591" s="29"/>
      <c r="G9591" s="29"/>
      <c r="H9591" s="29"/>
      <c r="I9591" s="29"/>
      <c r="J9591" s="29"/>
      <c r="K9591" s="29"/>
    </row>
    <row r="9592" spans="6:11" x14ac:dyDescent="0.3">
      <c r="F9592" s="29"/>
      <c r="G9592" s="29"/>
      <c r="H9592" s="29"/>
      <c r="I9592" s="29"/>
      <c r="J9592" s="29"/>
      <c r="K9592" s="29"/>
    </row>
    <row r="9593" spans="6:11" x14ac:dyDescent="0.3">
      <c r="F9593" s="29"/>
      <c r="G9593" s="29"/>
      <c r="H9593" s="29"/>
      <c r="I9593" s="29"/>
      <c r="J9593" s="29"/>
      <c r="K9593" s="29"/>
    </row>
    <row r="9594" spans="6:11" x14ac:dyDescent="0.3">
      <c r="F9594" s="29"/>
      <c r="G9594" s="29"/>
      <c r="H9594" s="29"/>
      <c r="I9594" s="29"/>
      <c r="J9594" s="29"/>
      <c r="K9594" s="29"/>
    </row>
    <row r="9595" spans="6:11" x14ac:dyDescent="0.3">
      <c r="F9595" s="29"/>
      <c r="G9595" s="29"/>
      <c r="H9595" s="29"/>
      <c r="I9595" s="29"/>
      <c r="J9595" s="29"/>
      <c r="K9595" s="29"/>
    </row>
    <row r="9596" spans="6:11" x14ac:dyDescent="0.3">
      <c r="F9596" s="29"/>
      <c r="G9596" s="29"/>
      <c r="H9596" s="29"/>
      <c r="I9596" s="29"/>
      <c r="J9596" s="29"/>
      <c r="K9596" s="29"/>
    </row>
    <row r="9597" spans="6:11" x14ac:dyDescent="0.3">
      <c r="F9597" s="29"/>
      <c r="G9597" s="29"/>
      <c r="H9597" s="29"/>
      <c r="I9597" s="29"/>
      <c r="J9597" s="29"/>
      <c r="K9597" s="29"/>
    </row>
    <row r="9598" spans="6:11" x14ac:dyDescent="0.3">
      <c r="F9598" s="29"/>
      <c r="G9598" s="29"/>
      <c r="H9598" s="29"/>
      <c r="I9598" s="29"/>
      <c r="J9598" s="29"/>
      <c r="K9598" s="29"/>
    </row>
    <row r="9599" spans="6:11" x14ac:dyDescent="0.3">
      <c r="F9599" s="29"/>
      <c r="G9599" s="29"/>
      <c r="H9599" s="29"/>
      <c r="I9599" s="29"/>
      <c r="J9599" s="29"/>
      <c r="K9599" s="29"/>
    </row>
    <row r="9600" spans="6:11" x14ac:dyDescent="0.3">
      <c r="F9600" s="29"/>
      <c r="G9600" s="29"/>
      <c r="H9600" s="29"/>
      <c r="I9600" s="29"/>
      <c r="J9600" s="29"/>
      <c r="K9600" s="29"/>
    </row>
    <row r="9601" spans="6:11" x14ac:dyDescent="0.3">
      <c r="F9601" s="29"/>
      <c r="G9601" s="29"/>
      <c r="H9601" s="29"/>
      <c r="I9601" s="29"/>
      <c r="J9601" s="29"/>
      <c r="K9601" s="29"/>
    </row>
    <row r="9602" spans="6:11" x14ac:dyDescent="0.3">
      <c r="F9602" s="29"/>
      <c r="G9602" s="29"/>
      <c r="H9602" s="29"/>
      <c r="I9602" s="29"/>
      <c r="J9602" s="29"/>
      <c r="K9602" s="29"/>
    </row>
    <row r="9603" spans="6:11" x14ac:dyDescent="0.3">
      <c r="F9603" s="29"/>
      <c r="G9603" s="29"/>
      <c r="H9603" s="29"/>
      <c r="I9603" s="29"/>
      <c r="J9603" s="29"/>
      <c r="K9603" s="29"/>
    </row>
    <row r="9604" spans="6:11" x14ac:dyDescent="0.3">
      <c r="F9604" s="29"/>
      <c r="G9604" s="29"/>
      <c r="H9604" s="29"/>
      <c r="I9604" s="29"/>
      <c r="J9604" s="29"/>
      <c r="K9604" s="29"/>
    </row>
    <row r="9605" spans="6:11" x14ac:dyDescent="0.3">
      <c r="F9605" s="29"/>
      <c r="G9605" s="29"/>
      <c r="H9605" s="29"/>
      <c r="I9605" s="29"/>
      <c r="J9605" s="29"/>
      <c r="K9605" s="29"/>
    </row>
    <row r="9606" spans="6:11" x14ac:dyDescent="0.3">
      <c r="F9606" s="29"/>
      <c r="G9606" s="29"/>
      <c r="H9606" s="29"/>
      <c r="I9606" s="29"/>
      <c r="J9606" s="29"/>
      <c r="K9606" s="29"/>
    </row>
    <row r="9607" spans="6:11" x14ac:dyDescent="0.3">
      <c r="F9607" s="29"/>
      <c r="G9607" s="29"/>
      <c r="H9607" s="29"/>
      <c r="I9607" s="29"/>
      <c r="J9607" s="29"/>
      <c r="K9607" s="29"/>
    </row>
    <row r="9608" spans="6:11" x14ac:dyDescent="0.3">
      <c r="F9608" s="29"/>
      <c r="G9608" s="29"/>
      <c r="H9608" s="29"/>
      <c r="I9608" s="29"/>
      <c r="J9608" s="29"/>
      <c r="K9608" s="29"/>
    </row>
    <row r="9609" spans="6:11" x14ac:dyDescent="0.3">
      <c r="F9609" s="29"/>
      <c r="G9609" s="29"/>
      <c r="H9609" s="29"/>
      <c r="I9609" s="29"/>
      <c r="J9609" s="29"/>
      <c r="K9609" s="29"/>
    </row>
    <row r="9610" spans="6:11" x14ac:dyDescent="0.3">
      <c r="F9610" s="29"/>
      <c r="G9610" s="29"/>
      <c r="H9610" s="29"/>
      <c r="I9610" s="29"/>
      <c r="J9610" s="29"/>
      <c r="K9610" s="29"/>
    </row>
    <row r="9611" spans="6:11" x14ac:dyDescent="0.3">
      <c r="F9611" s="29"/>
      <c r="G9611" s="29"/>
      <c r="H9611" s="29"/>
      <c r="I9611" s="29"/>
      <c r="J9611" s="29"/>
      <c r="K9611" s="29"/>
    </row>
    <row r="9612" spans="6:11" x14ac:dyDescent="0.3">
      <c r="F9612" s="29"/>
      <c r="G9612" s="29"/>
      <c r="H9612" s="29"/>
      <c r="I9612" s="29"/>
      <c r="J9612" s="29"/>
      <c r="K9612" s="29"/>
    </row>
    <row r="9613" spans="6:11" x14ac:dyDescent="0.3">
      <c r="F9613" s="29"/>
      <c r="G9613" s="29"/>
      <c r="H9613" s="29"/>
      <c r="I9613" s="29"/>
      <c r="J9613" s="29"/>
      <c r="K9613" s="29"/>
    </row>
    <row r="9614" spans="6:11" x14ac:dyDescent="0.3">
      <c r="F9614" s="29"/>
      <c r="G9614" s="29"/>
      <c r="H9614" s="29"/>
      <c r="I9614" s="29"/>
      <c r="J9614" s="29"/>
      <c r="K9614" s="29"/>
    </row>
    <row r="9615" spans="6:11" x14ac:dyDescent="0.3">
      <c r="F9615" s="29"/>
      <c r="G9615" s="29"/>
      <c r="H9615" s="29"/>
      <c r="I9615" s="29"/>
      <c r="J9615" s="29"/>
      <c r="K9615" s="29"/>
    </row>
    <row r="9616" spans="6:11" x14ac:dyDescent="0.3">
      <c r="F9616" s="29"/>
      <c r="G9616" s="29"/>
      <c r="H9616" s="29"/>
      <c r="I9616" s="29"/>
      <c r="J9616" s="29"/>
      <c r="K9616" s="29"/>
    </row>
    <row r="9617" spans="6:11" x14ac:dyDescent="0.3">
      <c r="F9617" s="29"/>
      <c r="G9617" s="29"/>
      <c r="H9617" s="29"/>
      <c r="I9617" s="29"/>
      <c r="J9617" s="29"/>
      <c r="K9617" s="29"/>
    </row>
    <row r="9618" spans="6:11" x14ac:dyDescent="0.3">
      <c r="F9618" s="29"/>
      <c r="G9618" s="29"/>
      <c r="H9618" s="29"/>
      <c r="I9618" s="29"/>
      <c r="J9618" s="29"/>
      <c r="K9618" s="29"/>
    </row>
    <row r="9619" spans="6:11" x14ac:dyDescent="0.3">
      <c r="F9619" s="29"/>
      <c r="G9619" s="29"/>
      <c r="H9619" s="29"/>
      <c r="I9619" s="29"/>
      <c r="J9619" s="29"/>
      <c r="K9619" s="29"/>
    </row>
    <row r="9620" spans="6:11" x14ac:dyDescent="0.3">
      <c r="F9620" s="29"/>
      <c r="G9620" s="29"/>
      <c r="H9620" s="29"/>
      <c r="I9620" s="29"/>
      <c r="J9620" s="29"/>
      <c r="K9620" s="29"/>
    </row>
    <row r="9621" spans="6:11" x14ac:dyDescent="0.3">
      <c r="F9621" s="29"/>
      <c r="G9621" s="29"/>
      <c r="H9621" s="29"/>
      <c r="I9621" s="29"/>
      <c r="J9621" s="29"/>
      <c r="K9621" s="29"/>
    </row>
    <row r="9622" spans="6:11" x14ac:dyDescent="0.3">
      <c r="F9622" s="29"/>
      <c r="G9622" s="29"/>
      <c r="H9622" s="29"/>
      <c r="I9622" s="29"/>
      <c r="J9622" s="29"/>
      <c r="K9622" s="29"/>
    </row>
    <row r="9623" spans="6:11" x14ac:dyDescent="0.3">
      <c r="F9623" s="29"/>
      <c r="G9623" s="29"/>
      <c r="H9623" s="29"/>
      <c r="I9623" s="29"/>
      <c r="J9623" s="29"/>
      <c r="K9623" s="29"/>
    </row>
    <row r="9624" spans="6:11" x14ac:dyDescent="0.3">
      <c r="F9624" s="29"/>
      <c r="G9624" s="29"/>
      <c r="H9624" s="29"/>
      <c r="I9624" s="29"/>
      <c r="J9624" s="29"/>
      <c r="K9624" s="29"/>
    </row>
    <row r="9625" spans="6:11" x14ac:dyDescent="0.3">
      <c r="F9625" s="29"/>
      <c r="G9625" s="29"/>
      <c r="H9625" s="29"/>
      <c r="I9625" s="29"/>
      <c r="J9625" s="29"/>
      <c r="K9625" s="29"/>
    </row>
    <row r="9626" spans="6:11" x14ac:dyDescent="0.3">
      <c r="F9626" s="29"/>
      <c r="G9626" s="29"/>
      <c r="H9626" s="29"/>
      <c r="I9626" s="29"/>
      <c r="J9626" s="29"/>
      <c r="K9626" s="29"/>
    </row>
    <row r="9627" spans="6:11" x14ac:dyDescent="0.3">
      <c r="F9627" s="29"/>
      <c r="G9627" s="29"/>
      <c r="H9627" s="29"/>
      <c r="I9627" s="29"/>
      <c r="J9627" s="29"/>
      <c r="K9627" s="29"/>
    </row>
    <row r="9628" spans="6:11" x14ac:dyDescent="0.3">
      <c r="F9628" s="29"/>
      <c r="G9628" s="29"/>
      <c r="H9628" s="29"/>
      <c r="I9628" s="29"/>
      <c r="J9628" s="29"/>
      <c r="K9628" s="29"/>
    </row>
    <row r="9629" spans="6:11" x14ac:dyDescent="0.3">
      <c r="F9629" s="29"/>
      <c r="G9629" s="29"/>
      <c r="H9629" s="29"/>
      <c r="I9629" s="29"/>
      <c r="J9629" s="29"/>
      <c r="K9629" s="29"/>
    </row>
    <row r="9630" spans="6:11" x14ac:dyDescent="0.3">
      <c r="F9630" s="29"/>
      <c r="G9630" s="29"/>
      <c r="H9630" s="29"/>
      <c r="I9630" s="29"/>
      <c r="J9630" s="29"/>
      <c r="K9630" s="29"/>
    </row>
    <row r="9631" spans="6:11" x14ac:dyDescent="0.3">
      <c r="F9631" s="29"/>
      <c r="G9631" s="29"/>
      <c r="H9631" s="29"/>
      <c r="I9631" s="29"/>
      <c r="J9631" s="29"/>
      <c r="K9631" s="29"/>
    </row>
    <row r="9632" spans="6:11" x14ac:dyDescent="0.3">
      <c r="F9632" s="29"/>
      <c r="G9632" s="29"/>
      <c r="H9632" s="29"/>
      <c r="I9632" s="29"/>
      <c r="J9632" s="29"/>
      <c r="K9632" s="29"/>
    </row>
    <row r="9633" spans="6:11" x14ac:dyDescent="0.3">
      <c r="F9633" s="29"/>
      <c r="G9633" s="29"/>
      <c r="H9633" s="29"/>
      <c r="I9633" s="29"/>
      <c r="J9633" s="29"/>
      <c r="K9633" s="29"/>
    </row>
    <row r="9634" spans="6:11" x14ac:dyDescent="0.3">
      <c r="F9634" s="29"/>
      <c r="G9634" s="29"/>
      <c r="H9634" s="29"/>
      <c r="I9634" s="29"/>
      <c r="J9634" s="29"/>
      <c r="K9634" s="29"/>
    </row>
    <row r="9635" spans="6:11" x14ac:dyDescent="0.3">
      <c r="F9635" s="29"/>
      <c r="G9635" s="29"/>
      <c r="H9635" s="29"/>
      <c r="I9635" s="29"/>
      <c r="J9635" s="29"/>
      <c r="K9635" s="29"/>
    </row>
    <row r="9636" spans="6:11" x14ac:dyDescent="0.3">
      <c r="F9636" s="29"/>
      <c r="G9636" s="29"/>
      <c r="H9636" s="29"/>
      <c r="I9636" s="29"/>
      <c r="J9636" s="29"/>
      <c r="K9636" s="29"/>
    </row>
    <row r="9637" spans="6:11" x14ac:dyDescent="0.3">
      <c r="F9637" s="29"/>
      <c r="G9637" s="29"/>
      <c r="H9637" s="29"/>
      <c r="I9637" s="29"/>
      <c r="J9637" s="29"/>
      <c r="K9637" s="29"/>
    </row>
    <row r="9638" spans="6:11" x14ac:dyDescent="0.3">
      <c r="F9638" s="29"/>
      <c r="G9638" s="29"/>
      <c r="H9638" s="29"/>
      <c r="I9638" s="29"/>
      <c r="J9638" s="29"/>
      <c r="K9638" s="29"/>
    </row>
    <row r="9639" spans="6:11" x14ac:dyDescent="0.3">
      <c r="F9639" s="29"/>
      <c r="G9639" s="29"/>
      <c r="H9639" s="29"/>
      <c r="I9639" s="29"/>
      <c r="J9639" s="29"/>
      <c r="K9639" s="29"/>
    </row>
    <row r="9640" spans="6:11" x14ac:dyDescent="0.3">
      <c r="F9640" s="29"/>
      <c r="G9640" s="29"/>
      <c r="H9640" s="29"/>
      <c r="I9640" s="29"/>
      <c r="J9640" s="29"/>
      <c r="K9640" s="29"/>
    </row>
    <row r="9641" spans="6:11" x14ac:dyDescent="0.3">
      <c r="F9641" s="29"/>
      <c r="G9641" s="29"/>
      <c r="H9641" s="29"/>
      <c r="I9641" s="29"/>
      <c r="J9641" s="29"/>
      <c r="K9641" s="29"/>
    </row>
    <row r="9642" spans="6:11" x14ac:dyDescent="0.3">
      <c r="F9642" s="29"/>
      <c r="G9642" s="29"/>
      <c r="H9642" s="29"/>
      <c r="I9642" s="29"/>
      <c r="J9642" s="29"/>
      <c r="K9642" s="29"/>
    </row>
    <row r="9643" spans="6:11" x14ac:dyDescent="0.3">
      <c r="F9643" s="29"/>
      <c r="G9643" s="29"/>
      <c r="H9643" s="29"/>
      <c r="I9643" s="29"/>
      <c r="J9643" s="29"/>
      <c r="K9643" s="29"/>
    </row>
    <row r="9644" spans="6:11" x14ac:dyDescent="0.3">
      <c r="F9644" s="29"/>
      <c r="G9644" s="29"/>
      <c r="H9644" s="29"/>
      <c r="I9644" s="29"/>
      <c r="J9644" s="29"/>
      <c r="K9644" s="29"/>
    </row>
    <row r="9645" spans="6:11" x14ac:dyDescent="0.3">
      <c r="F9645" s="29"/>
      <c r="G9645" s="29"/>
      <c r="H9645" s="29"/>
      <c r="I9645" s="29"/>
      <c r="J9645" s="29"/>
      <c r="K9645" s="29"/>
    </row>
    <row r="9646" spans="6:11" x14ac:dyDescent="0.3">
      <c r="F9646" s="29"/>
      <c r="G9646" s="29"/>
      <c r="H9646" s="29"/>
      <c r="I9646" s="29"/>
      <c r="J9646" s="29"/>
      <c r="K9646" s="29"/>
    </row>
    <row r="9647" spans="6:11" x14ac:dyDescent="0.3">
      <c r="F9647" s="29"/>
      <c r="G9647" s="29"/>
      <c r="H9647" s="29"/>
      <c r="I9647" s="29"/>
      <c r="J9647" s="29"/>
      <c r="K9647" s="29"/>
    </row>
    <row r="9648" spans="6:11" x14ac:dyDescent="0.3">
      <c r="F9648" s="29"/>
      <c r="G9648" s="29"/>
      <c r="H9648" s="29"/>
      <c r="I9648" s="29"/>
      <c r="J9648" s="29"/>
      <c r="K9648" s="29"/>
    </row>
    <row r="9649" spans="6:11" x14ac:dyDescent="0.3">
      <c r="F9649" s="29"/>
      <c r="G9649" s="29"/>
      <c r="H9649" s="29"/>
      <c r="I9649" s="29"/>
      <c r="J9649" s="29"/>
      <c r="K9649" s="29"/>
    </row>
    <row r="9650" spans="6:11" x14ac:dyDescent="0.3">
      <c r="F9650" s="29"/>
      <c r="G9650" s="29"/>
      <c r="H9650" s="29"/>
      <c r="I9650" s="29"/>
      <c r="J9650" s="29"/>
      <c r="K9650" s="29"/>
    </row>
    <row r="9651" spans="6:11" x14ac:dyDescent="0.3">
      <c r="F9651" s="29"/>
      <c r="G9651" s="29"/>
      <c r="H9651" s="29"/>
      <c r="I9651" s="29"/>
      <c r="J9651" s="29"/>
      <c r="K9651" s="29"/>
    </row>
    <row r="9652" spans="6:11" x14ac:dyDescent="0.3">
      <c r="F9652" s="29"/>
      <c r="G9652" s="29"/>
      <c r="H9652" s="29"/>
      <c r="I9652" s="29"/>
      <c r="J9652" s="29"/>
      <c r="K9652" s="29"/>
    </row>
    <row r="9653" spans="6:11" x14ac:dyDescent="0.3">
      <c r="F9653" s="29"/>
      <c r="G9653" s="29"/>
      <c r="H9653" s="29"/>
      <c r="I9653" s="29"/>
      <c r="J9653" s="29"/>
      <c r="K9653" s="29"/>
    </row>
    <row r="9654" spans="6:11" x14ac:dyDescent="0.3">
      <c r="F9654" s="29"/>
      <c r="G9654" s="29"/>
      <c r="H9654" s="29"/>
      <c r="I9654" s="29"/>
      <c r="J9654" s="29"/>
      <c r="K9654" s="29"/>
    </row>
    <row r="9655" spans="6:11" x14ac:dyDescent="0.3">
      <c r="F9655" s="29"/>
      <c r="G9655" s="29"/>
      <c r="H9655" s="29"/>
      <c r="I9655" s="29"/>
      <c r="J9655" s="29"/>
      <c r="K9655" s="29"/>
    </row>
    <row r="9656" spans="6:11" x14ac:dyDescent="0.3">
      <c r="F9656" s="29"/>
      <c r="G9656" s="29"/>
      <c r="H9656" s="29"/>
      <c r="I9656" s="29"/>
      <c r="J9656" s="29"/>
      <c r="K9656" s="29"/>
    </row>
    <row r="9657" spans="6:11" x14ac:dyDescent="0.3">
      <c r="F9657" s="29"/>
      <c r="G9657" s="29"/>
      <c r="H9657" s="29"/>
      <c r="I9657" s="29"/>
      <c r="J9657" s="29"/>
      <c r="K9657" s="29"/>
    </row>
    <row r="9658" spans="6:11" x14ac:dyDescent="0.3">
      <c r="F9658" s="29"/>
      <c r="G9658" s="29"/>
      <c r="H9658" s="29"/>
      <c r="I9658" s="29"/>
      <c r="J9658" s="29"/>
      <c r="K9658" s="29"/>
    </row>
    <row r="9659" spans="6:11" x14ac:dyDescent="0.3">
      <c r="F9659" s="29"/>
      <c r="G9659" s="29"/>
      <c r="H9659" s="29"/>
      <c r="I9659" s="29"/>
      <c r="J9659" s="29"/>
      <c r="K9659" s="29"/>
    </row>
    <row r="9660" spans="6:11" x14ac:dyDescent="0.3">
      <c r="F9660" s="29"/>
      <c r="G9660" s="29"/>
      <c r="H9660" s="29"/>
      <c r="I9660" s="29"/>
      <c r="J9660" s="29"/>
      <c r="K9660" s="29"/>
    </row>
    <row r="9661" spans="6:11" x14ac:dyDescent="0.3">
      <c r="F9661" s="29"/>
      <c r="G9661" s="29"/>
      <c r="H9661" s="29"/>
      <c r="I9661" s="29"/>
      <c r="J9661" s="29"/>
      <c r="K9661" s="29"/>
    </row>
    <row r="9662" spans="6:11" x14ac:dyDescent="0.3">
      <c r="F9662" s="29"/>
      <c r="G9662" s="29"/>
      <c r="H9662" s="29"/>
      <c r="I9662" s="29"/>
      <c r="J9662" s="29"/>
      <c r="K9662" s="29"/>
    </row>
    <row r="9663" spans="6:11" x14ac:dyDescent="0.3">
      <c r="F9663" s="29"/>
      <c r="G9663" s="29"/>
      <c r="H9663" s="29"/>
      <c r="I9663" s="29"/>
      <c r="J9663" s="29"/>
      <c r="K9663" s="29"/>
    </row>
    <row r="9664" spans="6:11" x14ac:dyDescent="0.3">
      <c r="F9664" s="29"/>
      <c r="G9664" s="29"/>
      <c r="H9664" s="29"/>
      <c r="I9664" s="29"/>
      <c r="J9664" s="29"/>
      <c r="K9664" s="29"/>
    </row>
    <row r="9665" spans="6:11" x14ac:dyDescent="0.3">
      <c r="F9665" s="29"/>
      <c r="G9665" s="29"/>
      <c r="H9665" s="29"/>
      <c r="I9665" s="29"/>
      <c r="J9665" s="29"/>
      <c r="K9665" s="29"/>
    </row>
    <row r="9666" spans="6:11" x14ac:dyDescent="0.3">
      <c r="F9666" s="29"/>
      <c r="G9666" s="29"/>
      <c r="H9666" s="29"/>
      <c r="I9666" s="29"/>
      <c r="J9666" s="29"/>
      <c r="K9666" s="29"/>
    </row>
    <row r="9667" spans="6:11" x14ac:dyDescent="0.3">
      <c r="F9667" s="29"/>
      <c r="G9667" s="29"/>
      <c r="H9667" s="29"/>
      <c r="I9667" s="29"/>
      <c r="J9667" s="29"/>
      <c r="K9667" s="29"/>
    </row>
    <row r="9668" spans="6:11" x14ac:dyDescent="0.3">
      <c r="F9668" s="29"/>
      <c r="G9668" s="29"/>
      <c r="H9668" s="29"/>
      <c r="I9668" s="29"/>
      <c r="J9668" s="29"/>
      <c r="K9668" s="29"/>
    </row>
    <row r="9669" spans="6:11" x14ac:dyDescent="0.3">
      <c r="F9669" s="29"/>
      <c r="G9669" s="29"/>
      <c r="H9669" s="29"/>
      <c r="I9669" s="29"/>
      <c r="J9669" s="29"/>
      <c r="K9669" s="29"/>
    </row>
    <row r="9670" spans="6:11" x14ac:dyDescent="0.3">
      <c r="F9670" s="29"/>
      <c r="G9670" s="29"/>
      <c r="H9670" s="29"/>
      <c r="I9670" s="29"/>
      <c r="J9670" s="29"/>
      <c r="K9670" s="29"/>
    </row>
    <row r="9671" spans="6:11" x14ac:dyDescent="0.3">
      <c r="F9671" s="29"/>
      <c r="G9671" s="29"/>
      <c r="H9671" s="29"/>
      <c r="I9671" s="29"/>
      <c r="J9671" s="29"/>
      <c r="K9671" s="29"/>
    </row>
    <row r="9672" spans="6:11" x14ac:dyDescent="0.3">
      <c r="F9672" s="29"/>
      <c r="G9672" s="29"/>
      <c r="H9672" s="29"/>
      <c r="I9672" s="29"/>
      <c r="J9672" s="29"/>
      <c r="K9672" s="29"/>
    </row>
    <row r="9673" spans="6:11" x14ac:dyDescent="0.3">
      <c r="F9673" s="29"/>
      <c r="G9673" s="29"/>
      <c r="H9673" s="29"/>
      <c r="I9673" s="29"/>
      <c r="J9673" s="29"/>
      <c r="K9673" s="29"/>
    </row>
    <row r="9674" spans="6:11" x14ac:dyDescent="0.3">
      <c r="F9674" s="29"/>
      <c r="G9674" s="29"/>
      <c r="H9674" s="29"/>
      <c r="I9674" s="29"/>
      <c r="J9674" s="29"/>
      <c r="K9674" s="29"/>
    </row>
    <row r="9675" spans="6:11" x14ac:dyDescent="0.3">
      <c r="F9675" s="29"/>
      <c r="G9675" s="29"/>
      <c r="H9675" s="29"/>
      <c r="I9675" s="29"/>
      <c r="J9675" s="29"/>
      <c r="K9675" s="29"/>
    </row>
    <row r="9676" spans="6:11" x14ac:dyDescent="0.3">
      <c r="F9676" s="29"/>
      <c r="G9676" s="29"/>
      <c r="H9676" s="29"/>
      <c r="I9676" s="29"/>
      <c r="J9676" s="29"/>
      <c r="K9676" s="29"/>
    </row>
    <row r="9677" spans="6:11" x14ac:dyDescent="0.3">
      <c r="F9677" s="29"/>
      <c r="G9677" s="29"/>
      <c r="H9677" s="29"/>
      <c r="I9677" s="29"/>
      <c r="J9677" s="29"/>
      <c r="K9677" s="29"/>
    </row>
    <row r="9678" spans="6:11" x14ac:dyDescent="0.3">
      <c r="F9678" s="29"/>
      <c r="G9678" s="29"/>
      <c r="H9678" s="29"/>
      <c r="I9678" s="29"/>
      <c r="J9678" s="29"/>
      <c r="K9678" s="29"/>
    </row>
    <row r="9679" spans="6:11" x14ac:dyDescent="0.3">
      <c r="F9679" s="29"/>
      <c r="G9679" s="29"/>
      <c r="H9679" s="29"/>
      <c r="I9679" s="29"/>
      <c r="J9679" s="29"/>
      <c r="K9679" s="29"/>
    </row>
    <row r="9680" spans="6:11" x14ac:dyDescent="0.3">
      <c r="F9680" s="29"/>
      <c r="G9680" s="29"/>
      <c r="H9680" s="29"/>
      <c r="I9680" s="29"/>
      <c r="J9680" s="29"/>
      <c r="K9680" s="29"/>
    </row>
    <row r="9681" spans="6:11" x14ac:dyDescent="0.3">
      <c r="F9681" s="29"/>
      <c r="G9681" s="29"/>
      <c r="H9681" s="29"/>
      <c r="I9681" s="29"/>
      <c r="J9681" s="29"/>
      <c r="K9681" s="29"/>
    </row>
    <row r="9682" spans="6:11" x14ac:dyDescent="0.3">
      <c r="F9682" s="29"/>
      <c r="G9682" s="29"/>
      <c r="H9682" s="29"/>
      <c r="I9682" s="29"/>
      <c r="J9682" s="29"/>
      <c r="K9682" s="29"/>
    </row>
    <row r="9683" spans="6:11" x14ac:dyDescent="0.3">
      <c r="F9683" s="29"/>
      <c r="G9683" s="29"/>
      <c r="H9683" s="29"/>
      <c r="I9683" s="29"/>
      <c r="J9683" s="29"/>
      <c r="K9683" s="29"/>
    </row>
    <row r="9684" spans="6:11" x14ac:dyDescent="0.3">
      <c r="F9684" s="29"/>
      <c r="G9684" s="29"/>
      <c r="H9684" s="29"/>
      <c r="I9684" s="29"/>
      <c r="J9684" s="29"/>
      <c r="K9684" s="29"/>
    </row>
    <row r="9685" spans="6:11" x14ac:dyDescent="0.3">
      <c r="F9685" s="29"/>
      <c r="G9685" s="29"/>
      <c r="H9685" s="29"/>
      <c r="I9685" s="29"/>
      <c r="J9685" s="29"/>
      <c r="K9685" s="29"/>
    </row>
    <row r="9686" spans="6:11" x14ac:dyDescent="0.3">
      <c r="F9686" s="29"/>
      <c r="G9686" s="29"/>
      <c r="H9686" s="29"/>
      <c r="I9686" s="29"/>
      <c r="J9686" s="29"/>
      <c r="K9686" s="29"/>
    </row>
    <row r="9687" spans="6:11" x14ac:dyDescent="0.3">
      <c r="F9687" s="29"/>
      <c r="G9687" s="29"/>
      <c r="H9687" s="29"/>
      <c r="I9687" s="29"/>
      <c r="J9687" s="29"/>
      <c r="K9687" s="29"/>
    </row>
    <row r="9688" spans="6:11" x14ac:dyDescent="0.3">
      <c r="F9688" s="29"/>
      <c r="G9688" s="29"/>
      <c r="H9688" s="29"/>
      <c r="I9688" s="29"/>
      <c r="J9688" s="29"/>
      <c r="K9688" s="29"/>
    </row>
    <row r="9689" spans="6:11" x14ac:dyDescent="0.3">
      <c r="F9689" s="29"/>
      <c r="G9689" s="29"/>
      <c r="H9689" s="29"/>
      <c r="I9689" s="29"/>
      <c r="J9689" s="29"/>
      <c r="K9689" s="29"/>
    </row>
    <row r="9690" spans="6:11" x14ac:dyDescent="0.3">
      <c r="F9690" s="29"/>
      <c r="G9690" s="29"/>
      <c r="H9690" s="29"/>
      <c r="I9690" s="29"/>
      <c r="J9690" s="29"/>
      <c r="K9690" s="29"/>
    </row>
    <row r="9691" spans="6:11" x14ac:dyDescent="0.3">
      <c r="F9691" s="29"/>
      <c r="G9691" s="29"/>
      <c r="H9691" s="29"/>
      <c r="I9691" s="29"/>
      <c r="J9691" s="29"/>
      <c r="K9691" s="29"/>
    </row>
    <row r="9692" spans="6:11" x14ac:dyDescent="0.3">
      <c r="F9692" s="29"/>
      <c r="G9692" s="29"/>
      <c r="H9692" s="29"/>
      <c r="I9692" s="29"/>
      <c r="J9692" s="29"/>
      <c r="K9692" s="29"/>
    </row>
    <row r="9693" spans="6:11" x14ac:dyDescent="0.3">
      <c r="F9693" s="29"/>
      <c r="G9693" s="29"/>
      <c r="H9693" s="29"/>
      <c r="I9693" s="29"/>
      <c r="J9693" s="29"/>
      <c r="K9693" s="29"/>
    </row>
    <row r="9694" spans="6:11" x14ac:dyDescent="0.3">
      <c r="F9694" s="29"/>
      <c r="G9694" s="29"/>
      <c r="H9694" s="29"/>
      <c r="I9694" s="29"/>
      <c r="J9694" s="29"/>
      <c r="K9694" s="29"/>
    </row>
    <row r="9695" spans="6:11" x14ac:dyDescent="0.3">
      <c r="F9695" s="29"/>
      <c r="G9695" s="29"/>
      <c r="H9695" s="29"/>
      <c r="I9695" s="29"/>
      <c r="J9695" s="29"/>
      <c r="K9695" s="29"/>
    </row>
    <row r="9696" spans="6:11" x14ac:dyDescent="0.3">
      <c r="F9696" s="29"/>
      <c r="G9696" s="29"/>
      <c r="H9696" s="29"/>
      <c r="I9696" s="29"/>
      <c r="J9696" s="29"/>
      <c r="K9696" s="29"/>
    </row>
    <row r="9697" spans="6:11" x14ac:dyDescent="0.3">
      <c r="F9697" s="29"/>
      <c r="G9697" s="29"/>
      <c r="H9697" s="29"/>
      <c r="I9697" s="29"/>
      <c r="J9697" s="29"/>
      <c r="K9697" s="29"/>
    </row>
    <row r="9698" spans="6:11" x14ac:dyDescent="0.3">
      <c r="F9698" s="29"/>
      <c r="G9698" s="29"/>
      <c r="H9698" s="29"/>
      <c r="I9698" s="29"/>
      <c r="J9698" s="29"/>
      <c r="K9698" s="29"/>
    </row>
    <row r="9699" spans="6:11" x14ac:dyDescent="0.3">
      <c r="F9699" s="29"/>
      <c r="G9699" s="29"/>
      <c r="H9699" s="29"/>
      <c r="I9699" s="29"/>
      <c r="J9699" s="29"/>
      <c r="K9699" s="29"/>
    </row>
    <row r="9700" spans="6:11" x14ac:dyDescent="0.3">
      <c r="F9700" s="29"/>
      <c r="G9700" s="29"/>
      <c r="H9700" s="29"/>
      <c r="I9700" s="29"/>
      <c r="J9700" s="29"/>
      <c r="K9700" s="29"/>
    </row>
    <row r="9701" spans="6:11" x14ac:dyDescent="0.3">
      <c r="F9701" s="29"/>
      <c r="G9701" s="29"/>
      <c r="H9701" s="29"/>
      <c r="I9701" s="29"/>
      <c r="J9701" s="29"/>
      <c r="K9701" s="29"/>
    </row>
    <row r="9702" spans="6:11" x14ac:dyDescent="0.3">
      <c r="F9702" s="29"/>
      <c r="G9702" s="29"/>
      <c r="H9702" s="29"/>
      <c r="I9702" s="29"/>
      <c r="J9702" s="29"/>
      <c r="K9702" s="29"/>
    </row>
    <row r="9703" spans="6:11" x14ac:dyDescent="0.3">
      <c r="F9703" s="29"/>
      <c r="G9703" s="29"/>
      <c r="H9703" s="29"/>
      <c r="I9703" s="29"/>
      <c r="J9703" s="29"/>
      <c r="K9703" s="29"/>
    </row>
    <row r="9704" spans="6:11" x14ac:dyDescent="0.3">
      <c r="F9704" s="29"/>
      <c r="G9704" s="29"/>
      <c r="H9704" s="29"/>
      <c r="I9704" s="29"/>
      <c r="J9704" s="29"/>
      <c r="K9704" s="29"/>
    </row>
    <row r="9705" spans="6:11" x14ac:dyDescent="0.3">
      <c r="F9705" s="29"/>
      <c r="G9705" s="29"/>
      <c r="H9705" s="29"/>
      <c r="I9705" s="29"/>
      <c r="J9705" s="29"/>
      <c r="K9705" s="29"/>
    </row>
    <row r="9706" spans="6:11" x14ac:dyDescent="0.3">
      <c r="F9706" s="29"/>
      <c r="G9706" s="29"/>
      <c r="H9706" s="29"/>
      <c r="I9706" s="29"/>
      <c r="J9706" s="29"/>
      <c r="K9706" s="29"/>
    </row>
    <row r="9707" spans="6:11" x14ac:dyDescent="0.3">
      <c r="F9707" s="29"/>
      <c r="G9707" s="29"/>
      <c r="H9707" s="29"/>
      <c r="I9707" s="29"/>
      <c r="J9707" s="29"/>
      <c r="K9707" s="29"/>
    </row>
    <row r="9708" spans="6:11" x14ac:dyDescent="0.3">
      <c r="F9708" s="29"/>
      <c r="G9708" s="29"/>
      <c r="H9708" s="29"/>
      <c r="I9708" s="29"/>
      <c r="J9708" s="29"/>
      <c r="K9708" s="29"/>
    </row>
    <row r="9709" spans="6:11" x14ac:dyDescent="0.3">
      <c r="F9709" s="29"/>
      <c r="G9709" s="29"/>
      <c r="H9709" s="29"/>
      <c r="I9709" s="29"/>
      <c r="J9709" s="29"/>
      <c r="K9709" s="29"/>
    </row>
    <row r="9710" spans="6:11" x14ac:dyDescent="0.3">
      <c r="F9710" s="29"/>
      <c r="G9710" s="29"/>
      <c r="H9710" s="29"/>
      <c r="I9710" s="29"/>
      <c r="J9710" s="29"/>
      <c r="K9710" s="29"/>
    </row>
    <row r="9711" spans="6:11" x14ac:dyDescent="0.3">
      <c r="F9711" s="29"/>
      <c r="G9711" s="29"/>
      <c r="H9711" s="29"/>
      <c r="I9711" s="29"/>
      <c r="J9711" s="29"/>
      <c r="K9711" s="29"/>
    </row>
    <row r="9712" spans="6:11" x14ac:dyDescent="0.3">
      <c r="F9712" s="29"/>
      <c r="G9712" s="29"/>
      <c r="H9712" s="29"/>
      <c r="I9712" s="29"/>
      <c r="J9712" s="29"/>
      <c r="K9712" s="29"/>
    </row>
    <row r="9713" spans="6:11" x14ac:dyDescent="0.3">
      <c r="F9713" s="29"/>
      <c r="G9713" s="29"/>
      <c r="H9713" s="29"/>
      <c r="I9713" s="29"/>
      <c r="J9713" s="29"/>
      <c r="K9713" s="29"/>
    </row>
    <row r="9714" spans="6:11" x14ac:dyDescent="0.3">
      <c r="F9714" s="29"/>
      <c r="G9714" s="29"/>
      <c r="H9714" s="29"/>
      <c r="I9714" s="29"/>
      <c r="J9714" s="29"/>
      <c r="K9714" s="29"/>
    </row>
    <row r="9715" spans="6:11" x14ac:dyDescent="0.3">
      <c r="F9715" s="29"/>
      <c r="G9715" s="29"/>
      <c r="H9715" s="29"/>
      <c r="I9715" s="29"/>
      <c r="J9715" s="29"/>
      <c r="K9715" s="29"/>
    </row>
    <row r="9716" spans="6:11" x14ac:dyDescent="0.3">
      <c r="F9716" s="29"/>
      <c r="G9716" s="29"/>
      <c r="H9716" s="29"/>
      <c r="I9716" s="29"/>
      <c r="J9716" s="29"/>
      <c r="K9716" s="29"/>
    </row>
    <row r="9717" spans="6:11" x14ac:dyDescent="0.3">
      <c r="F9717" s="29"/>
      <c r="G9717" s="29"/>
      <c r="H9717" s="29"/>
      <c r="I9717" s="29"/>
      <c r="J9717" s="29"/>
      <c r="K9717" s="29"/>
    </row>
    <row r="9718" spans="6:11" x14ac:dyDescent="0.3">
      <c r="F9718" s="29"/>
      <c r="G9718" s="29"/>
      <c r="H9718" s="29"/>
      <c r="I9718" s="29"/>
      <c r="J9718" s="29"/>
      <c r="K9718" s="29"/>
    </row>
    <row r="9719" spans="6:11" x14ac:dyDescent="0.3">
      <c r="F9719" s="29"/>
      <c r="G9719" s="29"/>
      <c r="H9719" s="29"/>
      <c r="I9719" s="29"/>
      <c r="J9719" s="29"/>
      <c r="K9719" s="29"/>
    </row>
    <row r="9720" spans="6:11" x14ac:dyDescent="0.3">
      <c r="F9720" s="29"/>
      <c r="G9720" s="29"/>
      <c r="H9720" s="29"/>
      <c r="I9720" s="29"/>
      <c r="J9720" s="29"/>
      <c r="K9720" s="29"/>
    </row>
    <row r="9721" spans="6:11" x14ac:dyDescent="0.3">
      <c r="F9721" s="29"/>
      <c r="G9721" s="29"/>
      <c r="H9721" s="29"/>
      <c r="I9721" s="29"/>
      <c r="J9721" s="29"/>
      <c r="K9721" s="29"/>
    </row>
    <row r="9722" spans="6:11" x14ac:dyDescent="0.3">
      <c r="F9722" s="29"/>
      <c r="G9722" s="29"/>
      <c r="H9722" s="29"/>
      <c r="I9722" s="29"/>
      <c r="J9722" s="29"/>
      <c r="K9722" s="29"/>
    </row>
    <row r="9723" spans="6:11" x14ac:dyDescent="0.3">
      <c r="F9723" s="29"/>
      <c r="G9723" s="29"/>
      <c r="H9723" s="29"/>
      <c r="I9723" s="29"/>
      <c r="J9723" s="29"/>
      <c r="K9723" s="29"/>
    </row>
    <row r="9724" spans="6:11" x14ac:dyDescent="0.3">
      <c r="F9724" s="29"/>
      <c r="G9724" s="29"/>
      <c r="H9724" s="29"/>
      <c r="I9724" s="29"/>
      <c r="J9724" s="29"/>
      <c r="K9724" s="29"/>
    </row>
    <row r="9725" spans="6:11" x14ac:dyDescent="0.3">
      <c r="F9725" s="29"/>
      <c r="G9725" s="29"/>
      <c r="H9725" s="29"/>
      <c r="I9725" s="29"/>
      <c r="J9725" s="29"/>
      <c r="K9725" s="29"/>
    </row>
    <row r="9726" spans="6:11" x14ac:dyDescent="0.3">
      <c r="F9726" s="29"/>
      <c r="G9726" s="29"/>
      <c r="H9726" s="29"/>
      <c r="I9726" s="29"/>
      <c r="J9726" s="29"/>
      <c r="K9726" s="29"/>
    </row>
    <row r="9727" spans="6:11" x14ac:dyDescent="0.3">
      <c r="F9727" s="29"/>
      <c r="G9727" s="29"/>
      <c r="H9727" s="29"/>
      <c r="I9727" s="29"/>
      <c r="J9727" s="29"/>
      <c r="K9727" s="29"/>
    </row>
    <row r="9728" spans="6:11" x14ac:dyDescent="0.3">
      <c r="F9728" s="29"/>
      <c r="G9728" s="29"/>
      <c r="H9728" s="29"/>
      <c r="I9728" s="29"/>
      <c r="J9728" s="29"/>
      <c r="K9728" s="29"/>
    </row>
    <row r="9729" spans="6:11" x14ac:dyDescent="0.3">
      <c r="F9729" s="29"/>
      <c r="G9729" s="29"/>
      <c r="H9729" s="29"/>
      <c r="I9729" s="29"/>
      <c r="J9729" s="29"/>
      <c r="K9729" s="29"/>
    </row>
    <row r="9730" spans="6:11" x14ac:dyDescent="0.3">
      <c r="F9730" s="29"/>
      <c r="G9730" s="29"/>
      <c r="H9730" s="29"/>
      <c r="I9730" s="29"/>
      <c r="J9730" s="29"/>
      <c r="K9730" s="29"/>
    </row>
    <row r="9731" spans="6:11" x14ac:dyDescent="0.3">
      <c r="F9731" s="29"/>
      <c r="G9731" s="29"/>
      <c r="H9731" s="29"/>
      <c r="I9731" s="29"/>
      <c r="J9731" s="29"/>
      <c r="K9731" s="29"/>
    </row>
    <row r="9732" spans="6:11" x14ac:dyDescent="0.3">
      <c r="F9732" s="29"/>
      <c r="G9732" s="29"/>
      <c r="H9732" s="29"/>
      <c r="I9732" s="29"/>
      <c r="J9732" s="29"/>
      <c r="K9732" s="29"/>
    </row>
    <row r="9733" spans="6:11" x14ac:dyDescent="0.3">
      <c r="F9733" s="29"/>
      <c r="G9733" s="29"/>
      <c r="H9733" s="29"/>
      <c r="I9733" s="29"/>
      <c r="J9733" s="29"/>
      <c r="K9733" s="29"/>
    </row>
    <row r="9734" spans="6:11" x14ac:dyDescent="0.3">
      <c r="F9734" s="29"/>
      <c r="G9734" s="29"/>
      <c r="H9734" s="29"/>
      <c r="I9734" s="29"/>
      <c r="J9734" s="29"/>
      <c r="K9734" s="29"/>
    </row>
    <row r="9735" spans="6:11" x14ac:dyDescent="0.3">
      <c r="F9735" s="29"/>
      <c r="G9735" s="29"/>
      <c r="H9735" s="29"/>
      <c r="I9735" s="29"/>
      <c r="J9735" s="29"/>
      <c r="K9735" s="29"/>
    </row>
    <row r="9736" spans="6:11" x14ac:dyDescent="0.3">
      <c r="F9736" s="29"/>
      <c r="G9736" s="29"/>
      <c r="H9736" s="29"/>
      <c r="I9736" s="29"/>
      <c r="J9736" s="29"/>
      <c r="K9736" s="29"/>
    </row>
    <row r="9737" spans="6:11" x14ac:dyDescent="0.3">
      <c r="F9737" s="29"/>
      <c r="G9737" s="29"/>
      <c r="H9737" s="29"/>
      <c r="I9737" s="29"/>
      <c r="J9737" s="29"/>
      <c r="K9737" s="29"/>
    </row>
    <row r="9738" spans="6:11" x14ac:dyDescent="0.3">
      <c r="F9738" s="29"/>
      <c r="G9738" s="29"/>
      <c r="H9738" s="29"/>
      <c r="I9738" s="29"/>
      <c r="J9738" s="29"/>
      <c r="K9738" s="29"/>
    </row>
    <row r="9739" spans="6:11" x14ac:dyDescent="0.3">
      <c r="F9739" s="29"/>
      <c r="G9739" s="29"/>
      <c r="H9739" s="29"/>
      <c r="I9739" s="29"/>
      <c r="J9739" s="29"/>
      <c r="K9739" s="29"/>
    </row>
    <row r="9740" spans="6:11" x14ac:dyDescent="0.3">
      <c r="F9740" s="29"/>
      <c r="G9740" s="29"/>
      <c r="H9740" s="29"/>
      <c r="I9740" s="29"/>
      <c r="J9740" s="29"/>
      <c r="K9740" s="29"/>
    </row>
    <row r="9741" spans="6:11" x14ac:dyDescent="0.3">
      <c r="F9741" s="29"/>
      <c r="G9741" s="29"/>
      <c r="H9741" s="29"/>
      <c r="I9741" s="29"/>
      <c r="J9741" s="29"/>
      <c r="K9741" s="29"/>
    </row>
    <row r="9742" spans="6:11" x14ac:dyDescent="0.3">
      <c r="F9742" s="29"/>
      <c r="G9742" s="29"/>
      <c r="H9742" s="29"/>
      <c r="I9742" s="29"/>
      <c r="J9742" s="29"/>
      <c r="K9742" s="29"/>
    </row>
    <row r="9743" spans="6:11" x14ac:dyDescent="0.3">
      <c r="F9743" s="29"/>
      <c r="G9743" s="29"/>
      <c r="H9743" s="29"/>
      <c r="I9743" s="29"/>
      <c r="J9743" s="29"/>
      <c r="K9743" s="29"/>
    </row>
    <row r="9744" spans="6:11" x14ac:dyDescent="0.3">
      <c r="F9744" s="29"/>
      <c r="G9744" s="29"/>
      <c r="H9744" s="29"/>
      <c r="I9744" s="29"/>
      <c r="J9744" s="29"/>
      <c r="K9744" s="29"/>
    </row>
    <row r="9745" spans="6:11" x14ac:dyDescent="0.3">
      <c r="F9745" s="29"/>
      <c r="G9745" s="29"/>
      <c r="H9745" s="29"/>
      <c r="I9745" s="29"/>
      <c r="J9745" s="29"/>
      <c r="K9745" s="29"/>
    </row>
    <row r="9746" spans="6:11" x14ac:dyDescent="0.3">
      <c r="F9746" s="29"/>
      <c r="G9746" s="29"/>
      <c r="H9746" s="29"/>
      <c r="I9746" s="29"/>
      <c r="J9746" s="29"/>
      <c r="K9746" s="29"/>
    </row>
    <row r="9747" spans="6:11" x14ac:dyDescent="0.3">
      <c r="F9747" s="29"/>
      <c r="G9747" s="29"/>
      <c r="H9747" s="29"/>
      <c r="I9747" s="29"/>
      <c r="J9747" s="29"/>
      <c r="K9747" s="29"/>
    </row>
    <row r="9748" spans="6:11" x14ac:dyDescent="0.3">
      <c r="F9748" s="29"/>
      <c r="G9748" s="29"/>
      <c r="H9748" s="29"/>
      <c r="I9748" s="29"/>
      <c r="J9748" s="29"/>
      <c r="K9748" s="29"/>
    </row>
    <row r="9749" spans="6:11" x14ac:dyDescent="0.3">
      <c r="F9749" s="29"/>
      <c r="G9749" s="29"/>
      <c r="H9749" s="29"/>
      <c r="I9749" s="29"/>
      <c r="J9749" s="29"/>
      <c r="K9749" s="29"/>
    </row>
    <row r="9750" spans="6:11" x14ac:dyDescent="0.3">
      <c r="F9750" s="29"/>
      <c r="G9750" s="29"/>
      <c r="H9750" s="29"/>
      <c r="I9750" s="29"/>
      <c r="J9750" s="29"/>
      <c r="K9750" s="29"/>
    </row>
    <row r="9751" spans="6:11" x14ac:dyDescent="0.3">
      <c r="F9751" s="29"/>
      <c r="G9751" s="29"/>
      <c r="H9751" s="29"/>
      <c r="I9751" s="29"/>
      <c r="J9751" s="29"/>
      <c r="K9751" s="29"/>
    </row>
    <row r="9752" spans="6:11" x14ac:dyDescent="0.3">
      <c r="F9752" s="29"/>
      <c r="G9752" s="29"/>
      <c r="H9752" s="29"/>
      <c r="I9752" s="29"/>
      <c r="J9752" s="29"/>
      <c r="K9752" s="29"/>
    </row>
    <row r="9753" spans="6:11" x14ac:dyDescent="0.3">
      <c r="F9753" s="29"/>
      <c r="G9753" s="29"/>
      <c r="H9753" s="29"/>
      <c r="I9753" s="29"/>
      <c r="J9753" s="29"/>
      <c r="K9753" s="29"/>
    </row>
    <row r="9754" spans="6:11" x14ac:dyDescent="0.3">
      <c r="F9754" s="29"/>
      <c r="G9754" s="29"/>
      <c r="H9754" s="29"/>
      <c r="I9754" s="29"/>
      <c r="J9754" s="29"/>
      <c r="K9754" s="29"/>
    </row>
    <row r="9755" spans="6:11" x14ac:dyDescent="0.3">
      <c r="F9755" s="29"/>
      <c r="G9755" s="29"/>
      <c r="H9755" s="29"/>
      <c r="I9755" s="29"/>
      <c r="J9755" s="29"/>
      <c r="K9755" s="29"/>
    </row>
    <row r="9756" spans="6:11" x14ac:dyDescent="0.3">
      <c r="F9756" s="29"/>
      <c r="G9756" s="29"/>
      <c r="H9756" s="29"/>
      <c r="I9756" s="29"/>
      <c r="J9756" s="29"/>
      <c r="K9756" s="29"/>
    </row>
    <row r="9757" spans="6:11" x14ac:dyDescent="0.3">
      <c r="F9757" s="29"/>
      <c r="G9757" s="29"/>
      <c r="H9757" s="29"/>
      <c r="I9757" s="29"/>
      <c r="J9757" s="29"/>
      <c r="K9757" s="29"/>
    </row>
    <row r="9758" spans="6:11" x14ac:dyDescent="0.3">
      <c r="F9758" s="29"/>
      <c r="G9758" s="29"/>
      <c r="H9758" s="29"/>
      <c r="I9758" s="29"/>
      <c r="J9758" s="29"/>
      <c r="K9758" s="29"/>
    </row>
    <row r="9759" spans="6:11" x14ac:dyDescent="0.3">
      <c r="F9759" s="29"/>
      <c r="G9759" s="29"/>
      <c r="H9759" s="29"/>
      <c r="I9759" s="29"/>
      <c r="J9759" s="29"/>
      <c r="K9759" s="29"/>
    </row>
    <row r="9760" spans="6:11" x14ac:dyDescent="0.3">
      <c r="F9760" s="29"/>
      <c r="G9760" s="29"/>
      <c r="H9760" s="29"/>
      <c r="I9760" s="29"/>
      <c r="J9760" s="29"/>
      <c r="K9760" s="29"/>
    </row>
    <row r="9761" spans="6:11" x14ac:dyDescent="0.3">
      <c r="F9761" s="29"/>
      <c r="G9761" s="29"/>
      <c r="H9761" s="29"/>
      <c r="I9761" s="29"/>
      <c r="J9761" s="29"/>
      <c r="K9761" s="29"/>
    </row>
    <row r="9762" spans="6:11" x14ac:dyDescent="0.3">
      <c r="F9762" s="29"/>
      <c r="G9762" s="29"/>
      <c r="H9762" s="29"/>
      <c r="I9762" s="29"/>
      <c r="J9762" s="29"/>
      <c r="K9762" s="29"/>
    </row>
    <row r="9763" spans="6:11" x14ac:dyDescent="0.3">
      <c r="F9763" s="29"/>
      <c r="G9763" s="29"/>
      <c r="H9763" s="29"/>
      <c r="I9763" s="29"/>
      <c r="J9763" s="29"/>
      <c r="K9763" s="29"/>
    </row>
    <row r="9764" spans="6:11" x14ac:dyDescent="0.3">
      <c r="F9764" s="29"/>
      <c r="G9764" s="29"/>
      <c r="H9764" s="29"/>
      <c r="I9764" s="29"/>
      <c r="J9764" s="29"/>
      <c r="K9764" s="29"/>
    </row>
    <row r="9765" spans="6:11" x14ac:dyDescent="0.3">
      <c r="F9765" s="29"/>
      <c r="G9765" s="29"/>
      <c r="H9765" s="29"/>
      <c r="I9765" s="29"/>
      <c r="J9765" s="29"/>
      <c r="K9765" s="29"/>
    </row>
    <row r="9766" spans="6:11" x14ac:dyDescent="0.3">
      <c r="F9766" s="29"/>
      <c r="G9766" s="29"/>
      <c r="H9766" s="29"/>
      <c r="I9766" s="29"/>
      <c r="J9766" s="29"/>
      <c r="K9766" s="29"/>
    </row>
    <row r="9767" spans="6:11" x14ac:dyDescent="0.3">
      <c r="F9767" s="29"/>
      <c r="G9767" s="29"/>
      <c r="H9767" s="29"/>
      <c r="I9767" s="29"/>
      <c r="J9767" s="29"/>
      <c r="K9767" s="29"/>
    </row>
    <row r="9768" spans="6:11" x14ac:dyDescent="0.3">
      <c r="F9768" s="29"/>
      <c r="G9768" s="29"/>
      <c r="H9768" s="29"/>
      <c r="I9768" s="29"/>
      <c r="J9768" s="29"/>
      <c r="K9768" s="29"/>
    </row>
    <row r="9769" spans="6:11" x14ac:dyDescent="0.3">
      <c r="F9769" s="29"/>
      <c r="G9769" s="29"/>
      <c r="H9769" s="29"/>
      <c r="I9769" s="29"/>
      <c r="J9769" s="29"/>
      <c r="K9769" s="29"/>
    </row>
    <row r="9770" spans="6:11" x14ac:dyDescent="0.3">
      <c r="F9770" s="29"/>
      <c r="G9770" s="29"/>
      <c r="H9770" s="29"/>
      <c r="I9770" s="29"/>
      <c r="J9770" s="29"/>
      <c r="K9770" s="29"/>
    </row>
    <row r="9771" spans="6:11" x14ac:dyDescent="0.3">
      <c r="F9771" s="29"/>
      <c r="G9771" s="29"/>
      <c r="H9771" s="29"/>
      <c r="I9771" s="29"/>
      <c r="J9771" s="29"/>
      <c r="K9771" s="29"/>
    </row>
    <row r="9772" spans="6:11" x14ac:dyDescent="0.3">
      <c r="F9772" s="29"/>
      <c r="G9772" s="29"/>
      <c r="H9772" s="29"/>
      <c r="I9772" s="29"/>
      <c r="J9772" s="29"/>
      <c r="K9772" s="29"/>
    </row>
    <row r="9773" spans="6:11" x14ac:dyDescent="0.3">
      <c r="F9773" s="29"/>
      <c r="G9773" s="29"/>
      <c r="H9773" s="29"/>
      <c r="I9773" s="29"/>
      <c r="J9773" s="29"/>
      <c r="K9773" s="29"/>
    </row>
    <row r="9774" spans="6:11" x14ac:dyDescent="0.3">
      <c r="F9774" s="29"/>
      <c r="G9774" s="29"/>
      <c r="H9774" s="29"/>
      <c r="I9774" s="29"/>
      <c r="J9774" s="29"/>
      <c r="K9774" s="29"/>
    </row>
    <row r="9775" spans="6:11" x14ac:dyDescent="0.3">
      <c r="F9775" s="29"/>
      <c r="G9775" s="29"/>
      <c r="H9775" s="29"/>
      <c r="I9775" s="29"/>
      <c r="J9775" s="29"/>
      <c r="K9775" s="29"/>
    </row>
    <row r="9776" spans="6:11" x14ac:dyDescent="0.3">
      <c r="F9776" s="29"/>
      <c r="G9776" s="29"/>
      <c r="H9776" s="29"/>
      <c r="I9776" s="29"/>
      <c r="J9776" s="29"/>
      <c r="K9776" s="29"/>
    </row>
    <row r="9777" spans="6:11" x14ac:dyDescent="0.3">
      <c r="F9777" s="29"/>
      <c r="G9777" s="29"/>
      <c r="H9777" s="29"/>
      <c r="I9777" s="29"/>
      <c r="J9777" s="29"/>
      <c r="K9777" s="29"/>
    </row>
    <row r="9778" spans="6:11" x14ac:dyDescent="0.3">
      <c r="F9778" s="29"/>
      <c r="G9778" s="29"/>
      <c r="H9778" s="29"/>
      <c r="I9778" s="29"/>
      <c r="J9778" s="29"/>
      <c r="K9778" s="29"/>
    </row>
    <row r="9779" spans="6:11" x14ac:dyDescent="0.3">
      <c r="F9779" s="29"/>
      <c r="G9779" s="29"/>
      <c r="H9779" s="29"/>
      <c r="I9779" s="29"/>
      <c r="J9779" s="29"/>
      <c r="K9779" s="29"/>
    </row>
    <row r="9780" spans="6:11" x14ac:dyDescent="0.3">
      <c r="F9780" s="29"/>
      <c r="G9780" s="29"/>
      <c r="H9780" s="29"/>
      <c r="I9780" s="29"/>
      <c r="J9780" s="29"/>
      <c r="K9780" s="29"/>
    </row>
    <row r="9781" spans="6:11" x14ac:dyDescent="0.3">
      <c r="F9781" s="29"/>
      <c r="G9781" s="29"/>
      <c r="H9781" s="29"/>
      <c r="I9781" s="29"/>
      <c r="J9781" s="29"/>
      <c r="K9781" s="29"/>
    </row>
    <row r="9782" spans="6:11" x14ac:dyDescent="0.3">
      <c r="F9782" s="29"/>
      <c r="G9782" s="29"/>
      <c r="H9782" s="29"/>
      <c r="I9782" s="29"/>
      <c r="J9782" s="29"/>
      <c r="K9782" s="29"/>
    </row>
    <row r="9783" spans="6:11" x14ac:dyDescent="0.3">
      <c r="F9783" s="29"/>
      <c r="G9783" s="29"/>
      <c r="H9783" s="29"/>
      <c r="I9783" s="29"/>
      <c r="J9783" s="29"/>
      <c r="K9783" s="29"/>
    </row>
    <row r="9784" spans="6:11" x14ac:dyDescent="0.3">
      <c r="F9784" s="29"/>
      <c r="G9784" s="29"/>
      <c r="H9784" s="29"/>
      <c r="I9784" s="29"/>
      <c r="J9784" s="29"/>
      <c r="K9784" s="29"/>
    </row>
    <row r="9785" spans="6:11" x14ac:dyDescent="0.3">
      <c r="F9785" s="29"/>
      <c r="G9785" s="29"/>
      <c r="H9785" s="29"/>
      <c r="I9785" s="29"/>
      <c r="J9785" s="29"/>
      <c r="K9785" s="29"/>
    </row>
    <row r="9786" spans="6:11" x14ac:dyDescent="0.3">
      <c r="F9786" s="29"/>
      <c r="G9786" s="29"/>
      <c r="H9786" s="29"/>
      <c r="I9786" s="29"/>
      <c r="J9786" s="29"/>
      <c r="K9786" s="29"/>
    </row>
    <row r="9787" spans="6:11" x14ac:dyDescent="0.3">
      <c r="F9787" s="29"/>
      <c r="G9787" s="29"/>
      <c r="H9787" s="29"/>
      <c r="I9787" s="29"/>
      <c r="J9787" s="29"/>
      <c r="K9787" s="29"/>
    </row>
    <row r="9788" spans="6:11" x14ac:dyDescent="0.3">
      <c r="F9788" s="29"/>
      <c r="G9788" s="29"/>
      <c r="H9788" s="29"/>
      <c r="I9788" s="29"/>
      <c r="J9788" s="29"/>
      <c r="K9788" s="29"/>
    </row>
    <row r="9789" spans="6:11" x14ac:dyDescent="0.3">
      <c r="F9789" s="29"/>
      <c r="G9789" s="29"/>
      <c r="H9789" s="29"/>
      <c r="I9789" s="29"/>
      <c r="J9789" s="29"/>
      <c r="K9789" s="29"/>
    </row>
    <row r="9790" spans="6:11" x14ac:dyDescent="0.3">
      <c r="F9790" s="29"/>
      <c r="G9790" s="29"/>
      <c r="H9790" s="29"/>
      <c r="I9790" s="29"/>
      <c r="J9790" s="29"/>
      <c r="K9790" s="29"/>
    </row>
    <row r="9791" spans="6:11" x14ac:dyDescent="0.3">
      <c r="F9791" s="29"/>
      <c r="G9791" s="29"/>
      <c r="H9791" s="29"/>
      <c r="I9791" s="29"/>
      <c r="J9791" s="29"/>
      <c r="K9791" s="29"/>
    </row>
    <row r="9792" spans="6:11" x14ac:dyDescent="0.3">
      <c r="F9792" s="29"/>
      <c r="G9792" s="29"/>
      <c r="H9792" s="29"/>
      <c r="I9792" s="29"/>
      <c r="J9792" s="29"/>
      <c r="K9792" s="29"/>
    </row>
    <row r="9793" spans="6:11" x14ac:dyDescent="0.3">
      <c r="F9793" s="29"/>
      <c r="G9793" s="29"/>
      <c r="H9793" s="29"/>
      <c r="I9793" s="29"/>
      <c r="J9793" s="29"/>
      <c r="K9793" s="29"/>
    </row>
    <row r="9794" spans="6:11" x14ac:dyDescent="0.3">
      <c r="F9794" s="29"/>
      <c r="G9794" s="29"/>
      <c r="H9794" s="29"/>
      <c r="I9794" s="29"/>
      <c r="J9794" s="29"/>
      <c r="K9794" s="29"/>
    </row>
    <row r="9795" spans="6:11" x14ac:dyDescent="0.3">
      <c r="F9795" s="29"/>
      <c r="G9795" s="29"/>
      <c r="H9795" s="29"/>
      <c r="I9795" s="29"/>
      <c r="J9795" s="29"/>
      <c r="K9795" s="29"/>
    </row>
    <row r="9796" spans="6:11" x14ac:dyDescent="0.3">
      <c r="F9796" s="29"/>
      <c r="G9796" s="29"/>
      <c r="H9796" s="29"/>
      <c r="I9796" s="29"/>
      <c r="J9796" s="29"/>
      <c r="K9796" s="29"/>
    </row>
    <row r="9797" spans="6:11" x14ac:dyDescent="0.3">
      <c r="F9797" s="29"/>
      <c r="G9797" s="29"/>
      <c r="H9797" s="29"/>
      <c r="I9797" s="29"/>
      <c r="J9797" s="29"/>
      <c r="K9797" s="29"/>
    </row>
    <row r="9798" spans="6:11" x14ac:dyDescent="0.3">
      <c r="F9798" s="29"/>
      <c r="G9798" s="29"/>
      <c r="H9798" s="29"/>
      <c r="I9798" s="29"/>
      <c r="J9798" s="29"/>
      <c r="K9798" s="29"/>
    </row>
    <row r="9799" spans="6:11" x14ac:dyDescent="0.3">
      <c r="F9799" s="29"/>
      <c r="G9799" s="29"/>
      <c r="H9799" s="29"/>
      <c r="I9799" s="29"/>
      <c r="J9799" s="29"/>
      <c r="K9799" s="29"/>
    </row>
    <row r="9800" spans="6:11" x14ac:dyDescent="0.3">
      <c r="F9800" s="29"/>
      <c r="G9800" s="29"/>
      <c r="H9800" s="29"/>
      <c r="I9800" s="29"/>
      <c r="J9800" s="29"/>
      <c r="K9800" s="29"/>
    </row>
    <row r="9801" spans="6:11" x14ac:dyDescent="0.3">
      <c r="F9801" s="29"/>
      <c r="G9801" s="29"/>
      <c r="H9801" s="29"/>
      <c r="I9801" s="29"/>
      <c r="J9801" s="29"/>
      <c r="K9801" s="29"/>
    </row>
    <row r="9802" spans="6:11" x14ac:dyDescent="0.3">
      <c r="F9802" s="29"/>
      <c r="G9802" s="29"/>
      <c r="H9802" s="29"/>
      <c r="I9802" s="29"/>
      <c r="J9802" s="29"/>
      <c r="K9802" s="29"/>
    </row>
    <row r="9803" spans="6:11" x14ac:dyDescent="0.3">
      <c r="F9803" s="29"/>
      <c r="G9803" s="29"/>
      <c r="H9803" s="29"/>
      <c r="I9803" s="29"/>
      <c r="J9803" s="29"/>
      <c r="K9803" s="29"/>
    </row>
    <row r="9804" spans="6:11" x14ac:dyDescent="0.3">
      <c r="F9804" s="29"/>
      <c r="G9804" s="29"/>
      <c r="H9804" s="29"/>
      <c r="I9804" s="29"/>
      <c r="J9804" s="29"/>
      <c r="K9804" s="29"/>
    </row>
    <row r="9805" spans="6:11" x14ac:dyDescent="0.3">
      <c r="F9805" s="29"/>
      <c r="G9805" s="29"/>
      <c r="H9805" s="29"/>
      <c r="I9805" s="29"/>
      <c r="J9805" s="29"/>
      <c r="K9805" s="29"/>
    </row>
    <row r="9806" spans="6:11" x14ac:dyDescent="0.3">
      <c r="F9806" s="29"/>
      <c r="G9806" s="29"/>
      <c r="H9806" s="29"/>
      <c r="I9806" s="29"/>
      <c r="J9806" s="29"/>
      <c r="K9806" s="29"/>
    </row>
    <row r="9807" spans="6:11" x14ac:dyDescent="0.3">
      <c r="F9807" s="29"/>
      <c r="G9807" s="29"/>
      <c r="H9807" s="29"/>
      <c r="I9807" s="29"/>
      <c r="J9807" s="29"/>
      <c r="K9807" s="29"/>
    </row>
    <row r="9808" spans="6:11" x14ac:dyDescent="0.3">
      <c r="F9808" s="29"/>
      <c r="G9808" s="29"/>
      <c r="H9808" s="29"/>
      <c r="I9808" s="29"/>
      <c r="J9808" s="29"/>
      <c r="K9808" s="29"/>
    </row>
    <row r="9809" spans="6:11" x14ac:dyDescent="0.3">
      <c r="F9809" s="29"/>
      <c r="G9809" s="29"/>
      <c r="H9809" s="29"/>
      <c r="I9809" s="29"/>
      <c r="J9809" s="29"/>
      <c r="K9809" s="29"/>
    </row>
    <row r="9810" spans="6:11" x14ac:dyDescent="0.3">
      <c r="F9810" s="29"/>
      <c r="G9810" s="29"/>
      <c r="H9810" s="29"/>
      <c r="I9810" s="29"/>
      <c r="J9810" s="29"/>
      <c r="K9810" s="29"/>
    </row>
    <row r="9811" spans="6:11" x14ac:dyDescent="0.3">
      <c r="F9811" s="29"/>
      <c r="G9811" s="29"/>
      <c r="H9811" s="29"/>
      <c r="I9811" s="29"/>
      <c r="J9811" s="29"/>
      <c r="K9811" s="29"/>
    </row>
    <row r="9812" spans="6:11" x14ac:dyDescent="0.3">
      <c r="F9812" s="29"/>
      <c r="G9812" s="29"/>
      <c r="H9812" s="29"/>
      <c r="I9812" s="29"/>
      <c r="J9812" s="29"/>
      <c r="K9812" s="29"/>
    </row>
    <row r="9813" spans="6:11" x14ac:dyDescent="0.3">
      <c r="F9813" s="29"/>
      <c r="G9813" s="29"/>
      <c r="H9813" s="29"/>
      <c r="I9813" s="29"/>
      <c r="J9813" s="29"/>
      <c r="K9813" s="29"/>
    </row>
    <row r="9814" spans="6:11" x14ac:dyDescent="0.3">
      <c r="F9814" s="29"/>
      <c r="G9814" s="29"/>
      <c r="H9814" s="29"/>
      <c r="I9814" s="29"/>
      <c r="J9814" s="29"/>
      <c r="K9814" s="29"/>
    </row>
    <row r="9815" spans="6:11" x14ac:dyDescent="0.3">
      <c r="F9815" s="29"/>
      <c r="G9815" s="29"/>
      <c r="H9815" s="29"/>
      <c r="I9815" s="29"/>
      <c r="J9815" s="29"/>
      <c r="K9815" s="29"/>
    </row>
    <row r="9816" spans="6:11" x14ac:dyDescent="0.3">
      <c r="F9816" s="29"/>
      <c r="G9816" s="29"/>
      <c r="H9816" s="29"/>
      <c r="I9816" s="29"/>
      <c r="J9816" s="29"/>
      <c r="K9816" s="29"/>
    </row>
    <row r="9817" spans="6:11" x14ac:dyDescent="0.3">
      <c r="F9817" s="29"/>
      <c r="G9817" s="29"/>
      <c r="H9817" s="29"/>
      <c r="I9817" s="29"/>
      <c r="J9817" s="29"/>
      <c r="K9817" s="29"/>
    </row>
    <row r="9818" spans="6:11" x14ac:dyDescent="0.3">
      <c r="F9818" s="29"/>
      <c r="G9818" s="29"/>
      <c r="H9818" s="29"/>
      <c r="I9818" s="29"/>
      <c r="J9818" s="29"/>
      <c r="K9818" s="29"/>
    </row>
    <row r="9819" spans="6:11" x14ac:dyDescent="0.3">
      <c r="F9819" s="29"/>
      <c r="G9819" s="29"/>
      <c r="H9819" s="29"/>
      <c r="I9819" s="29"/>
      <c r="J9819" s="29"/>
      <c r="K9819" s="29"/>
    </row>
    <row r="9820" spans="6:11" x14ac:dyDescent="0.3">
      <c r="F9820" s="29"/>
      <c r="G9820" s="29"/>
      <c r="H9820" s="29"/>
      <c r="I9820" s="29"/>
      <c r="J9820" s="29"/>
      <c r="K9820" s="29"/>
    </row>
    <row r="9821" spans="6:11" x14ac:dyDescent="0.3">
      <c r="F9821" s="29"/>
      <c r="G9821" s="29"/>
      <c r="H9821" s="29"/>
      <c r="I9821" s="29"/>
      <c r="J9821" s="29"/>
      <c r="K9821" s="29"/>
    </row>
    <row r="9822" spans="6:11" x14ac:dyDescent="0.3">
      <c r="F9822" s="29"/>
      <c r="G9822" s="29"/>
      <c r="H9822" s="29"/>
      <c r="I9822" s="29"/>
      <c r="J9822" s="29"/>
      <c r="K9822" s="29"/>
    </row>
    <row r="9823" spans="6:11" x14ac:dyDescent="0.3">
      <c r="F9823" s="29"/>
      <c r="G9823" s="29"/>
      <c r="H9823" s="29"/>
      <c r="I9823" s="29"/>
      <c r="J9823" s="29"/>
      <c r="K9823" s="29"/>
    </row>
    <row r="9824" spans="6:11" x14ac:dyDescent="0.3">
      <c r="F9824" s="29"/>
      <c r="G9824" s="29"/>
      <c r="H9824" s="29"/>
      <c r="I9824" s="29"/>
      <c r="J9824" s="29"/>
      <c r="K9824" s="29"/>
    </row>
    <row r="9825" spans="6:11" x14ac:dyDescent="0.3">
      <c r="F9825" s="29"/>
      <c r="G9825" s="29"/>
      <c r="H9825" s="29"/>
      <c r="I9825" s="29"/>
      <c r="J9825" s="29"/>
      <c r="K9825" s="29"/>
    </row>
    <row r="9826" spans="6:11" x14ac:dyDescent="0.3">
      <c r="F9826" s="29"/>
      <c r="G9826" s="29"/>
      <c r="H9826" s="29"/>
      <c r="I9826" s="29"/>
      <c r="J9826" s="29"/>
      <c r="K9826" s="29"/>
    </row>
    <row r="9827" spans="6:11" x14ac:dyDescent="0.3">
      <c r="F9827" s="29"/>
      <c r="G9827" s="29"/>
      <c r="H9827" s="29"/>
      <c r="I9827" s="29"/>
      <c r="J9827" s="29"/>
      <c r="K9827" s="29"/>
    </row>
    <row r="9828" spans="6:11" x14ac:dyDescent="0.3">
      <c r="F9828" s="29"/>
      <c r="G9828" s="29"/>
      <c r="H9828" s="29"/>
      <c r="I9828" s="29"/>
      <c r="J9828" s="29"/>
      <c r="K9828" s="29"/>
    </row>
    <row r="9829" spans="6:11" x14ac:dyDescent="0.3">
      <c r="F9829" s="29"/>
      <c r="G9829" s="29"/>
      <c r="H9829" s="29"/>
      <c r="I9829" s="29"/>
      <c r="J9829" s="29"/>
      <c r="K9829" s="29"/>
    </row>
    <row r="9830" spans="6:11" x14ac:dyDescent="0.3">
      <c r="F9830" s="29"/>
      <c r="G9830" s="29"/>
      <c r="H9830" s="29"/>
      <c r="I9830" s="29"/>
      <c r="J9830" s="29"/>
      <c r="K9830" s="29"/>
    </row>
    <row r="9831" spans="6:11" x14ac:dyDescent="0.3">
      <c r="F9831" s="29"/>
      <c r="G9831" s="29"/>
      <c r="H9831" s="29"/>
      <c r="I9831" s="29"/>
      <c r="J9831" s="29"/>
      <c r="K9831" s="29"/>
    </row>
    <row r="9832" spans="6:11" x14ac:dyDescent="0.3">
      <c r="F9832" s="29"/>
      <c r="G9832" s="29"/>
      <c r="H9832" s="29"/>
      <c r="I9832" s="29"/>
      <c r="J9832" s="29"/>
      <c r="K9832" s="29"/>
    </row>
    <row r="9833" spans="6:11" x14ac:dyDescent="0.3">
      <c r="F9833" s="29"/>
      <c r="G9833" s="29"/>
      <c r="H9833" s="29"/>
      <c r="I9833" s="29"/>
      <c r="J9833" s="29"/>
      <c r="K9833" s="29"/>
    </row>
    <row r="9834" spans="6:11" x14ac:dyDescent="0.3">
      <c r="F9834" s="29"/>
      <c r="G9834" s="29"/>
      <c r="H9834" s="29"/>
      <c r="I9834" s="29"/>
      <c r="J9834" s="29"/>
      <c r="K9834" s="29"/>
    </row>
    <row r="9835" spans="6:11" x14ac:dyDescent="0.3">
      <c r="F9835" s="29"/>
      <c r="G9835" s="29"/>
      <c r="H9835" s="29"/>
      <c r="I9835" s="29"/>
      <c r="J9835" s="29"/>
      <c r="K9835" s="29"/>
    </row>
    <row r="9836" spans="6:11" x14ac:dyDescent="0.3">
      <c r="F9836" s="29"/>
      <c r="G9836" s="29"/>
      <c r="H9836" s="29"/>
      <c r="I9836" s="29"/>
      <c r="J9836" s="29"/>
      <c r="K9836" s="29"/>
    </row>
    <row r="9837" spans="6:11" x14ac:dyDescent="0.3">
      <c r="F9837" s="29"/>
      <c r="G9837" s="29"/>
      <c r="H9837" s="29"/>
      <c r="I9837" s="29"/>
      <c r="J9837" s="29"/>
      <c r="K9837" s="29"/>
    </row>
    <row r="9838" spans="6:11" x14ac:dyDescent="0.3">
      <c r="F9838" s="29"/>
      <c r="G9838" s="29"/>
      <c r="H9838" s="29"/>
      <c r="I9838" s="29"/>
      <c r="J9838" s="29"/>
      <c r="K9838" s="29"/>
    </row>
    <row r="9839" spans="6:11" x14ac:dyDescent="0.3">
      <c r="F9839" s="29"/>
      <c r="G9839" s="29"/>
      <c r="H9839" s="29"/>
      <c r="I9839" s="29"/>
      <c r="J9839" s="29"/>
      <c r="K9839" s="29"/>
    </row>
    <row r="9840" spans="6:11" x14ac:dyDescent="0.3">
      <c r="F9840" s="29"/>
      <c r="G9840" s="29"/>
      <c r="H9840" s="29"/>
      <c r="I9840" s="29"/>
      <c r="J9840" s="29"/>
      <c r="K9840" s="29"/>
    </row>
    <row r="9841" spans="6:11" x14ac:dyDescent="0.3">
      <c r="F9841" s="29"/>
      <c r="G9841" s="29"/>
      <c r="H9841" s="29"/>
      <c r="I9841" s="29"/>
      <c r="J9841" s="29"/>
      <c r="K9841" s="29"/>
    </row>
    <row r="9842" spans="6:11" x14ac:dyDescent="0.3">
      <c r="F9842" s="29"/>
      <c r="G9842" s="29"/>
      <c r="H9842" s="29"/>
      <c r="I9842" s="29"/>
      <c r="J9842" s="29"/>
      <c r="K9842" s="29"/>
    </row>
    <row r="9843" spans="6:11" x14ac:dyDescent="0.3">
      <c r="F9843" s="29"/>
      <c r="G9843" s="29"/>
      <c r="H9843" s="29"/>
      <c r="I9843" s="29"/>
      <c r="J9843" s="29"/>
      <c r="K9843" s="29"/>
    </row>
    <row r="9844" spans="6:11" x14ac:dyDescent="0.3">
      <c r="F9844" s="29"/>
      <c r="G9844" s="29"/>
      <c r="H9844" s="29"/>
      <c r="I9844" s="29"/>
      <c r="J9844" s="29"/>
      <c r="K9844" s="29"/>
    </row>
    <row r="9845" spans="6:11" x14ac:dyDescent="0.3">
      <c r="F9845" s="29"/>
      <c r="G9845" s="29"/>
      <c r="H9845" s="29"/>
      <c r="I9845" s="29"/>
      <c r="J9845" s="29"/>
      <c r="K9845" s="29"/>
    </row>
    <row r="9846" spans="6:11" x14ac:dyDescent="0.3">
      <c r="F9846" s="29"/>
      <c r="G9846" s="29"/>
      <c r="H9846" s="29"/>
      <c r="I9846" s="29"/>
      <c r="J9846" s="29"/>
      <c r="K9846" s="29"/>
    </row>
    <row r="9847" spans="6:11" x14ac:dyDescent="0.3">
      <c r="F9847" s="29"/>
      <c r="G9847" s="29"/>
      <c r="H9847" s="29"/>
      <c r="I9847" s="29"/>
      <c r="J9847" s="29"/>
      <c r="K9847" s="29"/>
    </row>
    <row r="9848" spans="6:11" x14ac:dyDescent="0.3">
      <c r="F9848" s="29"/>
      <c r="G9848" s="29"/>
      <c r="H9848" s="29"/>
      <c r="I9848" s="29"/>
      <c r="J9848" s="29"/>
      <c r="K9848" s="29"/>
    </row>
    <row r="9849" spans="6:11" x14ac:dyDescent="0.3">
      <c r="F9849" s="29"/>
      <c r="G9849" s="29"/>
      <c r="H9849" s="29"/>
      <c r="I9849" s="29"/>
      <c r="J9849" s="29"/>
      <c r="K9849" s="29"/>
    </row>
    <row r="9850" spans="6:11" x14ac:dyDescent="0.3">
      <c r="F9850" s="29"/>
      <c r="G9850" s="29"/>
      <c r="H9850" s="29"/>
      <c r="I9850" s="29"/>
      <c r="J9850" s="29"/>
      <c r="K9850" s="29"/>
    </row>
    <row r="9851" spans="6:11" x14ac:dyDescent="0.3">
      <c r="F9851" s="29"/>
      <c r="G9851" s="29"/>
      <c r="H9851" s="29"/>
      <c r="I9851" s="29"/>
      <c r="J9851" s="29"/>
      <c r="K9851" s="29"/>
    </row>
    <row r="9852" spans="6:11" x14ac:dyDescent="0.3">
      <c r="F9852" s="29"/>
      <c r="G9852" s="29"/>
      <c r="H9852" s="29"/>
      <c r="I9852" s="29"/>
      <c r="J9852" s="29"/>
      <c r="K9852" s="29"/>
    </row>
    <row r="9853" spans="6:11" x14ac:dyDescent="0.3">
      <c r="F9853" s="29"/>
      <c r="G9853" s="29"/>
      <c r="H9853" s="29"/>
      <c r="I9853" s="29"/>
      <c r="J9853" s="29"/>
      <c r="K9853" s="29"/>
    </row>
    <row r="9854" spans="6:11" x14ac:dyDescent="0.3">
      <c r="F9854" s="29"/>
      <c r="G9854" s="29"/>
      <c r="H9854" s="29"/>
      <c r="I9854" s="29"/>
      <c r="J9854" s="29"/>
      <c r="K9854" s="29"/>
    </row>
    <row r="9855" spans="6:11" x14ac:dyDescent="0.3">
      <c r="F9855" s="29"/>
      <c r="G9855" s="29"/>
      <c r="H9855" s="29"/>
      <c r="I9855" s="29"/>
      <c r="J9855" s="29"/>
      <c r="K9855" s="29"/>
    </row>
    <row r="9856" spans="6:11" x14ac:dyDescent="0.3">
      <c r="F9856" s="29"/>
      <c r="G9856" s="29"/>
      <c r="H9856" s="29"/>
      <c r="I9856" s="29"/>
      <c r="J9856" s="29"/>
      <c r="K9856" s="29"/>
    </row>
    <row r="9857" spans="6:11" x14ac:dyDescent="0.3">
      <c r="F9857" s="29"/>
      <c r="G9857" s="29"/>
      <c r="H9857" s="29"/>
      <c r="I9857" s="29"/>
      <c r="J9857" s="29"/>
      <c r="K9857" s="29"/>
    </row>
    <row r="9858" spans="6:11" x14ac:dyDescent="0.3">
      <c r="F9858" s="29"/>
      <c r="G9858" s="29"/>
      <c r="H9858" s="29"/>
      <c r="I9858" s="29"/>
      <c r="J9858" s="29"/>
      <c r="K9858" s="29"/>
    </row>
    <row r="9859" spans="6:11" x14ac:dyDescent="0.3">
      <c r="F9859" s="29"/>
      <c r="G9859" s="29"/>
      <c r="H9859" s="29"/>
      <c r="I9859" s="29"/>
      <c r="J9859" s="29"/>
      <c r="K9859" s="29"/>
    </row>
    <row r="9860" spans="6:11" x14ac:dyDescent="0.3">
      <c r="F9860" s="29"/>
      <c r="G9860" s="29"/>
      <c r="H9860" s="29"/>
      <c r="I9860" s="29"/>
      <c r="J9860" s="29"/>
      <c r="K9860" s="29"/>
    </row>
    <row r="9861" spans="6:11" x14ac:dyDescent="0.3">
      <c r="F9861" s="29"/>
      <c r="G9861" s="29"/>
      <c r="H9861" s="29"/>
      <c r="I9861" s="29"/>
      <c r="J9861" s="29"/>
      <c r="K9861" s="29"/>
    </row>
    <row r="9862" spans="6:11" x14ac:dyDescent="0.3">
      <c r="F9862" s="29"/>
      <c r="G9862" s="29"/>
      <c r="H9862" s="29"/>
      <c r="I9862" s="29"/>
      <c r="J9862" s="29"/>
      <c r="K9862" s="29"/>
    </row>
    <row r="9863" spans="6:11" x14ac:dyDescent="0.3">
      <c r="F9863" s="29"/>
      <c r="G9863" s="29"/>
      <c r="H9863" s="29"/>
      <c r="I9863" s="29"/>
      <c r="J9863" s="29"/>
      <c r="K9863" s="29"/>
    </row>
    <row r="9864" spans="6:11" x14ac:dyDescent="0.3">
      <c r="F9864" s="29"/>
      <c r="G9864" s="29"/>
      <c r="H9864" s="29"/>
      <c r="I9864" s="29"/>
      <c r="J9864" s="29"/>
      <c r="K9864" s="29"/>
    </row>
    <row r="9865" spans="6:11" x14ac:dyDescent="0.3">
      <c r="F9865" s="29"/>
      <c r="G9865" s="29"/>
      <c r="H9865" s="29"/>
      <c r="I9865" s="29"/>
      <c r="J9865" s="29"/>
      <c r="K9865" s="29"/>
    </row>
    <row r="9866" spans="6:11" x14ac:dyDescent="0.3">
      <c r="F9866" s="29"/>
      <c r="G9866" s="29"/>
      <c r="H9866" s="29"/>
      <c r="I9866" s="29"/>
      <c r="J9866" s="29"/>
      <c r="K9866" s="29"/>
    </row>
    <row r="9867" spans="6:11" x14ac:dyDescent="0.3">
      <c r="F9867" s="29"/>
      <c r="G9867" s="29"/>
      <c r="H9867" s="29"/>
      <c r="I9867" s="29"/>
      <c r="J9867" s="29"/>
      <c r="K9867" s="29"/>
    </row>
    <row r="9868" spans="6:11" x14ac:dyDescent="0.3">
      <c r="F9868" s="29"/>
      <c r="G9868" s="29"/>
      <c r="H9868" s="29"/>
      <c r="I9868" s="29"/>
      <c r="J9868" s="29"/>
      <c r="K9868" s="29"/>
    </row>
    <row r="9869" spans="6:11" x14ac:dyDescent="0.3">
      <c r="F9869" s="29"/>
      <c r="G9869" s="29"/>
      <c r="H9869" s="29"/>
      <c r="I9869" s="29"/>
      <c r="J9869" s="29"/>
      <c r="K9869" s="29"/>
    </row>
    <row r="9870" spans="6:11" x14ac:dyDescent="0.3">
      <c r="F9870" s="29"/>
      <c r="G9870" s="29"/>
      <c r="H9870" s="29"/>
      <c r="I9870" s="29"/>
      <c r="J9870" s="29"/>
      <c r="K9870" s="29"/>
    </row>
    <row r="9871" spans="6:11" x14ac:dyDescent="0.3">
      <c r="F9871" s="29"/>
      <c r="G9871" s="29"/>
      <c r="H9871" s="29"/>
      <c r="I9871" s="29"/>
      <c r="J9871" s="29"/>
      <c r="K9871" s="29"/>
    </row>
    <row r="9872" spans="6:11" x14ac:dyDescent="0.3">
      <c r="F9872" s="29"/>
      <c r="G9872" s="29"/>
      <c r="H9872" s="29"/>
      <c r="I9872" s="29"/>
      <c r="J9872" s="29"/>
      <c r="K9872" s="29"/>
    </row>
    <row r="9873" spans="6:11" x14ac:dyDescent="0.3">
      <c r="F9873" s="29"/>
      <c r="G9873" s="29"/>
      <c r="H9873" s="29"/>
      <c r="I9873" s="29"/>
      <c r="J9873" s="29"/>
      <c r="K9873" s="29"/>
    </row>
    <row r="9874" spans="6:11" x14ac:dyDescent="0.3">
      <c r="F9874" s="29"/>
      <c r="G9874" s="29"/>
      <c r="H9874" s="29"/>
      <c r="I9874" s="29"/>
      <c r="J9874" s="29"/>
      <c r="K9874" s="29"/>
    </row>
    <row r="9875" spans="6:11" x14ac:dyDescent="0.3">
      <c r="F9875" s="29"/>
      <c r="G9875" s="29"/>
      <c r="H9875" s="29"/>
      <c r="I9875" s="29"/>
      <c r="J9875" s="29"/>
      <c r="K9875" s="29"/>
    </row>
    <row r="9876" spans="6:11" x14ac:dyDescent="0.3">
      <c r="F9876" s="29"/>
      <c r="G9876" s="29"/>
      <c r="H9876" s="29"/>
      <c r="I9876" s="29"/>
      <c r="J9876" s="29"/>
      <c r="K9876" s="29"/>
    </row>
    <row r="9877" spans="6:11" x14ac:dyDescent="0.3">
      <c r="F9877" s="29"/>
      <c r="G9877" s="29"/>
      <c r="H9877" s="29"/>
      <c r="I9877" s="29"/>
      <c r="J9877" s="29"/>
      <c r="K9877" s="29"/>
    </row>
    <row r="9878" spans="6:11" x14ac:dyDescent="0.3">
      <c r="F9878" s="29"/>
      <c r="G9878" s="29"/>
      <c r="H9878" s="29"/>
      <c r="I9878" s="29"/>
      <c r="J9878" s="29"/>
      <c r="K9878" s="29"/>
    </row>
    <row r="9879" spans="6:11" x14ac:dyDescent="0.3">
      <c r="F9879" s="29"/>
      <c r="G9879" s="29"/>
      <c r="H9879" s="29"/>
      <c r="I9879" s="29"/>
      <c r="J9879" s="29"/>
      <c r="K9879" s="29"/>
    </row>
    <row r="9880" spans="6:11" x14ac:dyDescent="0.3">
      <c r="F9880" s="29"/>
      <c r="G9880" s="29"/>
      <c r="H9880" s="29"/>
      <c r="I9880" s="29"/>
      <c r="J9880" s="29"/>
      <c r="K9880" s="29"/>
    </row>
    <row r="9881" spans="6:11" x14ac:dyDescent="0.3">
      <c r="F9881" s="29"/>
      <c r="G9881" s="29"/>
      <c r="H9881" s="29"/>
      <c r="I9881" s="29"/>
      <c r="J9881" s="29"/>
      <c r="K9881" s="29"/>
    </row>
    <row r="9882" spans="6:11" x14ac:dyDescent="0.3">
      <c r="F9882" s="29"/>
      <c r="G9882" s="29"/>
      <c r="H9882" s="29"/>
      <c r="I9882" s="29"/>
      <c r="J9882" s="29"/>
      <c r="K9882" s="29"/>
    </row>
    <row r="9883" spans="6:11" x14ac:dyDescent="0.3">
      <c r="F9883" s="29"/>
      <c r="G9883" s="29"/>
      <c r="H9883" s="29"/>
      <c r="I9883" s="29"/>
      <c r="J9883" s="29"/>
      <c r="K9883" s="29"/>
    </row>
    <row r="9884" spans="6:11" x14ac:dyDescent="0.3">
      <c r="F9884" s="29"/>
      <c r="G9884" s="29"/>
      <c r="H9884" s="29"/>
      <c r="I9884" s="29"/>
      <c r="J9884" s="29"/>
      <c r="K9884" s="29"/>
    </row>
    <row r="9885" spans="6:11" x14ac:dyDescent="0.3">
      <c r="F9885" s="29"/>
      <c r="G9885" s="29"/>
      <c r="H9885" s="29"/>
      <c r="I9885" s="29"/>
      <c r="J9885" s="29"/>
      <c r="K9885" s="29"/>
    </row>
    <row r="9886" spans="6:11" x14ac:dyDescent="0.3">
      <c r="F9886" s="29"/>
      <c r="G9886" s="29"/>
      <c r="H9886" s="29"/>
      <c r="I9886" s="29"/>
      <c r="J9886" s="29"/>
      <c r="K9886" s="29"/>
    </row>
    <row r="9887" spans="6:11" x14ac:dyDescent="0.3">
      <c r="F9887" s="29"/>
      <c r="G9887" s="29"/>
      <c r="H9887" s="29"/>
      <c r="I9887" s="29"/>
      <c r="J9887" s="29"/>
      <c r="K9887" s="29"/>
    </row>
    <row r="9888" spans="6:11" x14ac:dyDescent="0.3">
      <c r="F9888" s="29"/>
      <c r="G9888" s="29"/>
      <c r="H9888" s="29"/>
      <c r="I9888" s="29"/>
      <c r="J9888" s="29"/>
      <c r="K9888" s="29"/>
    </row>
    <row r="9889" spans="6:11" x14ac:dyDescent="0.3">
      <c r="F9889" s="29"/>
      <c r="G9889" s="29"/>
      <c r="H9889" s="29"/>
      <c r="I9889" s="29"/>
      <c r="J9889" s="29"/>
      <c r="K9889" s="29"/>
    </row>
    <row r="9890" spans="6:11" x14ac:dyDescent="0.3">
      <c r="F9890" s="29"/>
      <c r="G9890" s="29"/>
      <c r="H9890" s="29"/>
      <c r="I9890" s="29"/>
      <c r="J9890" s="29"/>
      <c r="K9890" s="29"/>
    </row>
    <row r="9891" spans="6:11" x14ac:dyDescent="0.3">
      <c r="F9891" s="29"/>
      <c r="G9891" s="29"/>
      <c r="H9891" s="29"/>
      <c r="I9891" s="29"/>
      <c r="J9891" s="29"/>
      <c r="K9891" s="29"/>
    </row>
    <row r="9892" spans="6:11" x14ac:dyDescent="0.3">
      <c r="F9892" s="29"/>
      <c r="G9892" s="29"/>
      <c r="H9892" s="29"/>
      <c r="I9892" s="29"/>
      <c r="J9892" s="29"/>
      <c r="K9892" s="29"/>
    </row>
    <row r="9893" spans="6:11" x14ac:dyDescent="0.3">
      <c r="F9893" s="29"/>
      <c r="G9893" s="29"/>
      <c r="H9893" s="29"/>
      <c r="I9893" s="29"/>
      <c r="J9893" s="29"/>
      <c r="K9893" s="29"/>
    </row>
    <row r="9894" spans="6:11" x14ac:dyDescent="0.3">
      <c r="F9894" s="29"/>
      <c r="G9894" s="29"/>
      <c r="H9894" s="29"/>
      <c r="I9894" s="29"/>
      <c r="J9894" s="29"/>
      <c r="K9894" s="29"/>
    </row>
    <row r="9895" spans="6:11" x14ac:dyDescent="0.3">
      <c r="F9895" s="29"/>
      <c r="G9895" s="29"/>
      <c r="H9895" s="29"/>
      <c r="I9895" s="29"/>
      <c r="J9895" s="29"/>
      <c r="K9895" s="29"/>
    </row>
    <row r="9896" spans="6:11" x14ac:dyDescent="0.3">
      <c r="F9896" s="29"/>
      <c r="G9896" s="29"/>
      <c r="H9896" s="29"/>
      <c r="I9896" s="29"/>
      <c r="J9896" s="29"/>
      <c r="K9896" s="29"/>
    </row>
    <row r="9897" spans="6:11" x14ac:dyDescent="0.3">
      <c r="F9897" s="29"/>
      <c r="G9897" s="29"/>
      <c r="H9897" s="29"/>
      <c r="I9897" s="29"/>
      <c r="J9897" s="29"/>
      <c r="K9897" s="29"/>
    </row>
    <row r="9898" spans="6:11" x14ac:dyDescent="0.3">
      <c r="F9898" s="29"/>
      <c r="G9898" s="29"/>
      <c r="H9898" s="29"/>
      <c r="I9898" s="29"/>
      <c r="J9898" s="29"/>
      <c r="K9898" s="29"/>
    </row>
    <row r="9899" spans="6:11" x14ac:dyDescent="0.3">
      <c r="F9899" s="29"/>
      <c r="G9899" s="29"/>
      <c r="H9899" s="29"/>
      <c r="I9899" s="29"/>
      <c r="J9899" s="29"/>
      <c r="K9899" s="29"/>
    </row>
    <row r="9900" spans="6:11" x14ac:dyDescent="0.3">
      <c r="F9900" s="29"/>
      <c r="G9900" s="29"/>
      <c r="H9900" s="29"/>
      <c r="I9900" s="29"/>
      <c r="J9900" s="29"/>
      <c r="K9900" s="29"/>
    </row>
    <row r="9901" spans="6:11" x14ac:dyDescent="0.3">
      <c r="F9901" s="29"/>
      <c r="G9901" s="29"/>
      <c r="H9901" s="29"/>
      <c r="I9901" s="29"/>
      <c r="J9901" s="29"/>
      <c r="K9901" s="29"/>
    </row>
    <row r="9902" spans="6:11" x14ac:dyDescent="0.3">
      <c r="F9902" s="29"/>
      <c r="G9902" s="29"/>
      <c r="H9902" s="29"/>
      <c r="I9902" s="29"/>
      <c r="J9902" s="29"/>
      <c r="K9902" s="29"/>
    </row>
    <row r="9903" spans="6:11" x14ac:dyDescent="0.3">
      <c r="F9903" s="29"/>
      <c r="G9903" s="29"/>
      <c r="H9903" s="29"/>
      <c r="I9903" s="29"/>
      <c r="J9903" s="29"/>
      <c r="K9903" s="29"/>
    </row>
    <row r="9904" spans="6:11" x14ac:dyDescent="0.3">
      <c r="F9904" s="29"/>
      <c r="G9904" s="29"/>
      <c r="H9904" s="29"/>
      <c r="I9904" s="29"/>
      <c r="J9904" s="29"/>
      <c r="K9904" s="29"/>
    </row>
    <row r="9905" spans="6:11" x14ac:dyDescent="0.3">
      <c r="F9905" s="29"/>
      <c r="G9905" s="29"/>
      <c r="H9905" s="29"/>
      <c r="I9905" s="29"/>
      <c r="J9905" s="29"/>
      <c r="K9905" s="29"/>
    </row>
    <row r="9906" spans="6:11" x14ac:dyDescent="0.3">
      <c r="F9906" s="29"/>
      <c r="G9906" s="29"/>
      <c r="H9906" s="29"/>
      <c r="I9906" s="29"/>
      <c r="J9906" s="29"/>
      <c r="K9906" s="29"/>
    </row>
    <row r="9907" spans="6:11" x14ac:dyDescent="0.3">
      <c r="F9907" s="29"/>
      <c r="G9907" s="29"/>
      <c r="H9907" s="29"/>
      <c r="I9907" s="29"/>
      <c r="J9907" s="29"/>
      <c r="K9907" s="29"/>
    </row>
    <row r="9908" spans="6:11" x14ac:dyDescent="0.3">
      <c r="F9908" s="29"/>
      <c r="G9908" s="29"/>
      <c r="H9908" s="29"/>
      <c r="I9908" s="29"/>
      <c r="J9908" s="29"/>
      <c r="K9908" s="29"/>
    </row>
    <row r="9909" spans="6:11" x14ac:dyDescent="0.3">
      <c r="F9909" s="29"/>
      <c r="G9909" s="29"/>
      <c r="H9909" s="29"/>
      <c r="I9909" s="29"/>
      <c r="J9909" s="29"/>
      <c r="K9909" s="29"/>
    </row>
    <row r="9910" spans="6:11" x14ac:dyDescent="0.3">
      <c r="F9910" s="29"/>
      <c r="G9910" s="29"/>
      <c r="H9910" s="29"/>
      <c r="I9910" s="29"/>
      <c r="J9910" s="29"/>
      <c r="K9910" s="29"/>
    </row>
    <row r="9911" spans="6:11" x14ac:dyDescent="0.3">
      <c r="F9911" s="29"/>
      <c r="G9911" s="29"/>
      <c r="H9911" s="29"/>
      <c r="I9911" s="29"/>
      <c r="J9911" s="29"/>
      <c r="K9911" s="29"/>
    </row>
    <row r="9912" spans="6:11" x14ac:dyDescent="0.3">
      <c r="F9912" s="29"/>
      <c r="G9912" s="29"/>
      <c r="H9912" s="29"/>
      <c r="I9912" s="29"/>
      <c r="J9912" s="29"/>
      <c r="K9912" s="29"/>
    </row>
    <row r="9913" spans="6:11" x14ac:dyDescent="0.3">
      <c r="F9913" s="29"/>
      <c r="G9913" s="29"/>
      <c r="H9913" s="29"/>
      <c r="I9913" s="29"/>
      <c r="J9913" s="29"/>
      <c r="K9913" s="29"/>
    </row>
    <row r="9914" spans="6:11" x14ac:dyDescent="0.3">
      <c r="F9914" s="29"/>
      <c r="G9914" s="29"/>
      <c r="H9914" s="29"/>
      <c r="I9914" s="29"/>
      <c r="J9914" s="29"/>
      <c r="K9914" s="29"/>
    </row>
    <row r="9915" spans="6:11" x14ac:dyDescent="0.3">
      <c r="F9915" s="29"/>
      <c r="G9915" s="29"/>
      <c r="H9915" s="29"/>
      <c r="I9915" s="29"/>
      <c r="J9915" s="29"/>
      <c r="K9915" s="29"/>
    </row>
    <row r="9916" spans="6:11" x14ac:dyDescent="0.3">
      <c r="F9916" s="29"/>
      <c r="G9916" s="29"/>
      <c r="H9916" s="29"/>
      <c r="I9916" s="29"/>
      <c r="J9916" s="29"/>
      <c r="K9916" s="29"/>
    </row>
    <row r="9917" spans="6:11" x14ac:dyDescent="0.3">
      <c r="F9917" s="29"/>
      <c r="G9917" s="29"/>
      <c r="H9917" s="29"/>
      <c r="I9917" s="29"/>
      <c r="J9917" s="29"/>
      <c r="K9917" s="29"/>
    </row>
    <row r="9918" spans="6:11" x14ac:dyDescent="0.3">
      <c r="F9918" s="29"/>
      <c r="G9918" s="29"/>
      <c r="H9918" s="29"/>
      <c r="I9918" s="29"/>
      <c r="J9918" s="29"/>
      <c r="K9918" s="29"/>
    </row>
    <row r="9919" spans="6:11" x14ac:dyDescent="0.3">
      <c r="F9919" s="29"/>
      <c r="G9919" s="29"/>
      <c r="H9919" s="29"/>
      <c r="I9919" s="29"/>
      <c r="J9919" s="29"/>
      <c r="K9919" s="29"/>
    </row>
    <row r="9920" spans="6:11" x14ac:dyDescent="0.3">
      <c r="F9920" s="29"/>
      <c r="G9920" s="29"/>
      <c r="H9920" s="29"/>
      <c r="I9920" s="29"/>
      <c r="J9920" s="29"/>
      <c r="K9920" s="29"/>
    </row>
    <row r="9921" spans="6:11" x14ac:dyDescent="0.3">
      <c r="F9921" s="29"/>
      <c r="G9921" s="29"/>
      <c r="H9921" s="29"/>
      <c r="I9921" s="29"/>
      <c r="J9921" s="29"/>
      <c r="K9921" s="29"/>
    </row>
    <row r="9922" spans="6:11" x14ac:dyDescent="0.3">
      <c r="F9922" s="29"/>
      <c r="G9922" s="29"/>
      <c r="H9922" s="29"/>
      <c r="I9922" s="29"/>
      <c r="J9922" s="29"/>
      <c r="K9922" s="29"/>
    </row>
    <row r="9923" spans="6:11" x14ac:dyDescent="0.3">
      <c r="F9923" s="29"/>
      <c r="G9923" s="29"/>
      <c r="H9923" s="29"/>
      <c r="I9923" s="29"/>
      <c r="J9923" s="29"/>
      <c r="K9923" s="29"/>
    </row>
    <row r="9924" spans="6:11" x14ac:dyDescent="0.3">
      <c r="F9924" s="29"/>
      <c r="G9924" s="29"/>
      <c r="H9924" s="29"/>
      <c r="I9924" s="29"/>
      <c r="J9924" s="29"/>
      <c r="K9924" s="29"/>
    </row>
    <row r="9925" spans="6:11" x14ac:dyDescent="0.3">
      <c r="F9925" s="29"/>
      <c r="G9925" s="29"/>
      <c r="H9925" s="29"/>
      <c r="I9925" s="29"/>
      <c r="J9925" s="29"/>
      <c r="K9925" s="29"/>
    </row>
    <row r="9926" spans="6:11" x14ac:dyDescent="0.3">
      <c r="F9926" s="29"/>
      <c r="G9926" s="29"/>
      <c r="H9926" s="29"/>
      <c r="I9926" s="29"/>
      <c r="J9926" s="29"/>
      <c r="K9926" s="29"/>
    </row>
    <row r="9927" spans="6:11" x14ac:dyDescent="0.3">
      <c r="F9927" s="29"/>
      <c r="G9927" s="29"/>
      <c r="H9927" s="29"/>
      <c r="I9927" s="29"/>
      <c r="J9927" s="29"/>
      <c r="K9927" s="29"/>
    </row>
    <row r="9928" spans="6:11" x14ac:dyDescent="0.3">
      <c r="F9928" s="29"/>
      <c r="G9928" s="29"/>
      <c r="H9928" s="29"/>
      <c r="I9928" s="29"/>
      <c r="J9928" s="29"/>
      <c r="K9928" s="29"/>
    </row>
    <row r="9929" spans="6:11" x14ac:dyDescent="0.3">
      <c r="F9929" s="29"/>
      <c r="G9929" s="29"/>
      <c r="H9929" s="29"/>
      <c r="I9929" s="29"/>
      <c r="J9929" s="29"/>
      <c r="K9929" s="29"/>
    </row>
    <row r="9930" spans="6:11" x14ac:dyDescent="0.3">
      <c r="F9930" s="29"/>
      <c r="G9930" s="29"/>
      <c r="H9930" s="29"/>
      <c r="I9930" s="29"/>
      <c r="J9930" s="29"/>
      <c r="K9930" s="29"/>
    </row>
    <row r="9931" spans="6:11" x14ac:dyDescent="0.3">
      <c r="F9931" s="29"/>
      <c r="G9931" s="29"/>
      <c r="H9931" s="29"/>
      <c r="I9931" s="29"/>
      <c r="J9931" s="29"/>
      <c r="K9931" s="29"/>
    </row>
    <row r="9932" spans="6:11" x14ac:dyDescent="0.3">
      <c r="F9932" s="29"/>
      <c r="G9932" s="29"/>
      <c r="H9932" s="29"/>
      <c r="I9932" s="29"/>
      <c r="J9932" s="29"/>
      <c r="K9932" s="29"/>
    </row>
    <row r="9933" spans="6:11" x14ac:dyDescent="0.3">
      <c r="F9933" s="29"/>
      <c r="G9933" s="29"/>
      <c r="H9933" s="29"/>
      <c r="I9933" s="29"/>
      <c r="J9933" s="29"/>
      <c r="K9933" s="29"/>
    </row>
    <row r="9934" spans="6:11" x14ac:dyDescent="0.3">
      <c r="F9934" s="29"/>
      <c r="G9934" s="29"/>
      <c r="H9934" s="29"/>
      <c r="I9934" s="29"/>
      <c r="J9934" s="29"/>
      <c r="K9934" s="29"/>
    </row>
    <row r="9935" spans="6:11" x14ac:dyDescent="0.3">
      <c r="F9935" s="29"/>
      <c r="G9935" s="29"/>
      <c r="H9935" s="29"/>
      <c r="I9935" s="29"/>
      <c r="J9935" s="29"/>
      <c r="K9935" s="29"/>
    </row>
    <row r="9936" spans="6:11" x14ac:dyDescent="0.3">
      <c r="F9936" s="29"/>
      <c r="G9936" s="29"/>
      <c r="H9936" s="29"/>
      <c r="I9936" s="29"/>
      <c r="J9936" s="29"/>
      <c r="K9936" s="29"/>
    </row>
    <row r="9937" spans="6:11" x14ac:dyDescent="0.3">
      <c r="F9937" s="29"/>
      <c r="G9937" s="29"/>
      <c r="H9937" s="29"/>
      <c r="I9937" s="29"/>
      <c r="J9937" s="29"/>
      <c r="K9937" s="29"/>
    </row>
    <row r="9938" spans="6:11" x14ac:dyDescent="0.3">
      <c r="F9938" s="29"/>
      <c r="G9938" s="29"/>
      <c r="H9938" s="29"/>
      <c r="I9938" s="29"/>
      <c r="J9938" s="29"/>
      <c r="K9938" s="29"/>
    </row>
    <row r="9939" spans="6:11" x14ac:dyDescent="0.3">
      <c r="F9939" s="29"/>
      <c r="G9939" s="29"/>
      <c r="H9939" s="29"/>
      <c r="I9939" s="29"/>
      <c r="J9939" s="29"/>
      <c r="K9939" s="29"/>
    </row>
    <row r="9940" spans="6:11" x14ac:dyDescent="0.3">
      <c r="F9940" s="29"/>
      <c r="G9940" s="29"/>
      <c r="H9940" s="29"/>
      <c r="I9940" s="29"/>
      <c r="J9940" s="29"/>
      <c r="K9940" s="29"/>
    </row>
    <row r="9941" spans="6:11" x14ac:dyDescent="0.3">
      <c r="F9941" s="29"/>
      <c r="G9941" s="29"/>
      <c r="H9941" s="29"/>
      <c r="I9941" s="29"/>
      <c r="J9941" s="29"/>
      <c r="K9941" s="29"/>
    </row>
    <row r="9942" spans="6:11" x14ac:dyDescent="0.3">
      <c r="F9942" s="29"/>
      <c r="G9942" s="29"/>
      <c r="H9942" s="29"/>
      <c r="I9942" s="29"/>
      <c r="J9942" s="29"/>
      <c r="K9942" s="29"/>
    </row>
    <row r="9943" spans="6:11" x14ac:dyDescent="0.3">
      <c r="F9943" s="29"/>
      <c r="G9943" s="29"/>
      <c r="H9943" s="29"/>
      <c r="I9943" s="29"/>
      <c r="J9943" s="29"/>
      <c r="K9943" s="29"/>
    </row>
    <row r="9944" spans="6:11" x14ac:dyDescent="0.3">
      <c r="F9944" s="29"/>
      <c r="G9944" s="29"/>
      <c r="H9944" s="29"/>
      <c r="I9944" s="29"/>
      <c r="J9944" s="29"/>
      <c r="K9944" s="29"/>
    </row>
    <row r="9945" spans="6:11" x14ac:dyDescent="0.3">
      <c r="F9945" s="29"/>
      <c r="G9945" s="29"/>
      <c r="H9945" s="29"/>
      <c r="I9945" s="29"/>
      <c r="J9945" s="29"/>
      <c r="K9945" s="29"/>
    </row>
    <row r="9946" spans="6:11" x14ac:dyDescent="0.3">
      <c r="F9946" s="29"/>
      <c r="G9946" s="29"/>
      <c r="H9946" s="29"/>
      <c r="I9946" s="29"/>
      <c r="J9946" s="29"/>
      <c r="K9946" s="29"/>
    </row>
    <row r="9947" spans="6:11" x14ac:dyDescent="0.3">
      <c r="F9947" s="29"/>
      <c r="G9947" s="29"/>
      <c r="H9947" s="29"/>
      <c r="I9947" s="29"/>
      <c r="J9947" s="29"/>
      <c r="K9947" s="29"/>
    </row>
    <row r="9948" spans="6:11" x14ac:dyDescent="0.3">
      <c r="F9948" s="29"/>
      <c r="G9948" s="29"/>
      <c r="H9948" s="29"/>
      <c r="I9948" s="29"/>
      <c r="J9948" s="29"/>
      <c r="K9948" s="29"/>
    </row>
    <row r="9949" spans="6:11" x14ac:dyDescent="0.3">
      <c r="F9949" s="29"/>
      <c r="G9949" s="29"/>
      <c r="H9949" s="29"/>
      <c r="I9949" s="29"/>
      <c r="J9949" s="29"/>
      <c r="K9949" s="29"/>
    </row>
    <row r="9950" spans="6:11" x14ac:dyDescent="0.3">
      <c r="F9950" s="29"/>
      <c r="G9950" s="29"/>
      <c r="H9950" s="29"/>
      <c r="I9950" s="29"/>
      <c r="J9950" s="29"/>
      <c r="K9950" s="29"/>
    </row>
    <row r="9951" spans="6:11" x14ac:dyDescent="0.3">
      <c r="F9951" s="29"/>
      <c r="G9951" s="29"/>
      <c r="H9951" s="29"/>
      <c r="I9951" s="29"/>
      <c r="J9951" s="29"/>
      <c r="K9951" s="29"/>
    </row>
    <row r="9952" spans="6:11" x14ac:dyDescent="0.3">
      <c r="F9952" s="29"/>
      <c r="G9952" s="29"/>
      <c r="H9952" s="29"/>
      <c r="I9952" s="29"/>
      <c r="J9952" s="29"/>
      <c r="K9952" s="29"/>
    </row>
    <row r="9953" spans="6:11" x14ac:dyDescent="0.3">
      <c r="F9953" s="29"/>
      <c r="G9953" s="29"/>
      <c r="H9953" s="29"/>
      <c r="I9953" s="29"/>
      <c r="J9953" s="29"/>
      <c r="K9953" s="29"/>
    </row>
    <row r="9954" spans="6:11" x14ac:dyDescent="0.3">
      <c r="F9954" s="29"/>
      <c r="G9954" s="29"/>
      <c r="H9954" s="29"/>
      <c r="I9954" s="29"/>
      <c r="J9954" s="29"/>
      <c r="K9954" s="29"/>
    </row>
    <row r="9955" spans="6:11" x14ac:dyDescent="0.3">
      <c r="F9955" s="29"/>
      <c r="G9955" s="29"/>
      <c r="H9955" s="29"/>
      <c r="I9955" s="29"/>
      <c r="J9955" s="29"/>
      <c r="K9955" s="29"/>
    </row>
    <row r="9956" spans="6:11" x14ac:dyDescent="0.3">
      <c r="F9956" s="29"/>
      <c r="G9956" s="29"/>
      <c r="H9956" s="29"/>
      <c r="I9956" s="29"/>
      <c r="J9956" s="29"/>
      <c r="K9956" s="29"/>
    </row>
    <row r="9957" spans="6:11" x14ac:dyDescent="0.3">
      <c r="F9957" s="29"/>
      <c r="G9957" s="29"/>
      <c r="H9957" s="29"/>
      <c r="I9957" s="29"/>
      <c r="J9957" s="29"/>
      <c r="K9957" s="29"/>
    </row>
    <row r="9958" spans="6:11" x14ac:dyDescent="0.3">
      <c r="F9958" s="29"/>
      <c r="G9958" s="29"/>
      <c r="H9958" s="29"/>
      <c r="I9958" s="29"/>
      <c r="J9958" s="29"/>
      <c r="K9958" s="29"/>
    </row>
    <row r="9959" spans="6:11" x14ac:dyDescent="0.3">
      <c r="F9959" s="29"/>
      <c r="G9959" s="29"/>
      <c r="H9959" s="29"/>
      <c r="I9959" s="29"/>
      <c r="J9959" s="29"/>
      <c r="K9959" s="29"/>
    </row>
    <row r="9960" spans="6:11" x14ac:dyDescent="0.3">
      <c r="F9960" s="29"/>
      <c r="G9960" s="29"/>
      <c r="H9960" s="29"/>
      <c r="I9960" s="29"/>
      <c r="J9960" s="29"/>
      <c r="K9960" s="29"/>
    </row>
    <row r="9961" spans="6:11" x14ac:dyDescent="0.3">
      <c r="F9961" s="29"/>
      <c r="G9961" s="29"/>
      <c r="H9961" s="29"/>
      <c r="I9961" s="29"/>
      <c r="J9961" s="29"/>
      <c r="K9961" s="29"/>
    </row>
    <row r="9962" spans="6:11" x14ac:dyDescent="0.3">
      <c r="F9962" s="29"/>
      <c r="G9962" s="29"/>
      <c r="H9962" s="29"/>
      <c r="I9962" s="29"/>
      <c r="J9962" s="29"/>
      <c r="K9962" s="29"/>
    </row>
    <row r="9963" spans="6:11" x14ac:dyDescent="0.3">
      <c r="F9963" s="29"/>
      <c r="G9963" s="29"/>
      <c r="H9963" s="29"/>
      <c r="I9963" s="29"/>
      <c r="J9963" s="29"/>
      <c r="K9963" s="29"/>
    </row>
    <row r="9964" spans="6:11" x14ac:dyDescent="0.3">
      <c r="F9964" s="29"/>
      <c r="G9964" s="29"/>
      <c r="H9964" s="29"/>
      <c r="I9964" s="29"/>
      <c r="J9964" s="29"/>
      <c r="K9964" s="29"/>
    </row>
    <row r="9965" spans="6:11" x14ac:dyDescent="0.3">
      <c r="F9965" s="29"/>
      <c r="G9965" s="29"/>
      <c r="H9965" s="29"/>
      <c r="I9965" s="29"/>
      <c r="J9965" s="29"/>
      <c r="K9965" s="29"/>
    </row>
    <row r="9966" spans="6:11" x14ac:dyDescent="0.3">
      <c r="F9966" s="29"/>
      <c r="G9966" s="29"/>
      <c r="H9966" s="29"/>
      <c r="I9966" s="29"/>
      <c r="J9966" s="29"/>
      <c r="K9966" s="29"/>
    </row>
    <row r="9967" spans="6:11" x14ac:dyDescent="0.3">
      <c r="F9967" s="29"/>
      <c r="G9967" s="29"/>
      <c r="H9967" s="29"/>
      <c r="I9967" s="29"/>
      <c r="J9967" s="29"/>
      <c r="K9967" s="29"/>
    </row>
    <row r="9968" spans="6:11" x14ac:dyDescent="0.3">
      <c r="F9968" s="29"/>
      <c r="G9968" s="29"/>
      <c r="H9968" s="29"/>
      <c r="I9968" s="29"/>
      <c r="J9968" s="29"/>
      <c r="K9968" s="29"/>
    </row>
    <row r="9969" spans="6:11" x14ac:dyDescent="0.3">
      <c r="F9969" s="29"/>
      <c r="G9969" s="29"/>
      <c r="H9969" s="29"/>
      <c r="I9969" s="29"/>
      <c r="J9969" s="29"/>
      <c r="K9969" s="29"/>
    </row>
    <row r="9970" spans="6:11" x14ac:dyDescent="0.3">
      <c r="F9970" s="29"/>
      <c r="G9970" s="29"/>
      <c r="H9970" s="29"/>
      <c r="I9970" s="29"/>
      <c r="J9970" s="29"/>
      <c r="K9970" s="29"/>
    </row>
    <row r="9971" spans="6:11" x14ac:dyDescent="0.3">
      <c r="F9971" s="29"/>
      <c r="G9971" s="29"/>
      <c r="H9971" s="29"/>
      <c r="I9971" s="29"/>
      <c r="J9971" s="29"/>
      <c r="K9971" s="29"/>
    </row>
    <row r="9972" spans="6:11" x14ac:dyDescent="0.3">
      <c r="F9972" s="29"/>
      <c r="G9972" s="29"/>
      <c r="H9972" s="29"/>
      <c r="I9972" s="29"/>
      <c r="J9972" s="29"/>
      <c r="K9972" s="29"/>
    </row>
    <row r="9973" spans="6:11" x14ac:dyDescent="0.3">
      <c r="F9973" s="29"/>
      <c r="G9973" s="29"/>
      <c r="H9973" s="29"/>
      <c r="I9973" s="29"/>
      <c r="J9973" s="29"/>
      <c r="K9973" s="29"/>
    </row>
    <row r="9974" spans="6:11" x14ac:dyDescent="0.3">
      <c r="F9974" s="29"/>
      <c r="G9974" s="29"/>
      <c r="H9974" s="29"/>
      <c r="I9974" s="29"/>
      <c r="J9974" s="29"/>
      <c r="K9974" s="29"/>
    </row>
    <row r="9975" spans="6:11" x14ac:dyDescent="0.3">
      <c r="F9975" s="29"/>
      <c r="G9975" s="29"/>
      <c r="H9975" s="29"/>
      <c r="I9975" s="29"/>
      <c r="J9975" s="29"/>
      <c r="K9975" s="29"/>
    </row>
    <row r="9976" spans="6:11" x14ac:dyDescent="0.3">
      <c r="F9976" s="29"/>
      <c r="G9976" s="29"/>
      <c r="H9976" s="29"/>
      <c r="I9976" s="29"/>
      <c r="J9976" s="29"/>
      <c r="K9976" s="29"/>
    </row>
    <row r="9977" spans="6:11" x14ac:dyDescent="0.3">
      <c r="F9977" s="29"/>
      <c r="G9977" s="29"/>
      <c r="H9977" s="29"/>
      <c r="I9977" s="29"/>
      <c r="J9977" s="29"/>
      <c r="K9977" s="29"/>
    </row>
    <row r="9978" spans="6:11" x14ac:dyDescent="0.3">
      <c r="F9978" s="29"/>
      <c r="G9978" s="29"/>
      <c r="H9978" s="29"/>
      <c r="I9978" s="29"/>
      <c r="J9978" s="29"/>
      <c r="K9978" s="29"/>
    </row>
    <row r="9979" spans="6:11" x14ac:dyDescent="0.3">
      <c r="F9979" s="29"/>
      <c r="G9979" s="29"/>
      <c r="H9979" s="29"/>
      <c r="I9979" s="29"/>
      <c r="J9979" s="29"/>
      <c r="K9979" s="29"/>
    </row>
    <row r="9980" spans="6:11" x14ac:dyDescent="0.3">
      <c r="F9980" s="29"/>
      <c r="G9980" s="29"/>
      <c r="H9980" s="29"/>
      <c r="I9980" s="29"/>
      <c r="J9980" s="29"/>
      <c r="K9980" s="29"/>
    </row>
    <row r="9981" spans="6:11" x14ac:dyDescent="0.3">
      <c r="F9981" s="29"/>
      <c r="G9981" s="29"/>
      <c r="H9981" s="29"/>
      <c r="I9981" s="29"/>
      <c r="J9981" s="29"/>
      <c r="K9981" s="29"/>
    </row>
    <row r="9982" spans="6:11" x14ac:dyDescent="0.3">
      <c r="F9982" s="29"/>
      <c r="G9982" s="29"/>
      <c r="H9982" s="29"/>
      <c r="I9982" s="29"/>
      <c r="J9982" s="29"/>
      <c r="K9982" s="29"/>
    </row>
    <row r="9983" spans="6:11" x14ac:dyDescent="0.3">
      <c r="F9983" s="29"/>
      <c r="G9983" s="29"/>
      <c r="H9983" s="29"/>
      <c r="I9983" s="29"/>
      <c r="J9983" s="29"/>
      <c r="K9983" s="29"/>
    </row>
    <row r="9984" spans="6:11" x14ac:dyDescent="0.3">
      <c r="F9984" s="29"/>
      <c r="G9984" s="29"/>
      <c r="H9984" s="29"/>
      <c r="I9984" s="29"/>
      <c r="J9984" s="29"/>
      <c r="K9984" s="29"/>
    </row>
    <row r="9985" spans="6:11" x14ac:dyDescent="0.3">
      <c r="F9985" s="29"/>
      <c r="G9985" s="29"/>
      <c r="H9985" s="29"/>
      <c r="I9985" s="29"/>
      <c r="J9985" s="29"/>
      <c r="K9985" s="29"/>
    </row>
    <row r="9986" spans="6:11" x14ac:dyDescent="0.3">
      <c r="F9986" s="29"/>
      <c r="G9986" s="29"/>
      <c r="H9986" s="29"/>
      <c r="I9986" s="29"/>
      <c r="J9986" s="29"/>
      <c r="K9986" s="29"/>
    </row>
    <row r="9987" spans="6:11" x14ac:dyDescent="0.3">
      <c r="F9987" s="29"/>
      <c r="G9987" s="29"/>
      <c r="H9987" s="29"/>
      <c r="I9987" s="29"/>
      <c r="J9987" s="29"/>
      <c r="K9987" s="29"/>
    </row>
    <row r="9988" spans="6:11" x14ac:dyDescent="0.3">
      <c r="F9988" s="29"/>
      <c r="G9988" s="29"/>
      <c r="H9988" s="29"/>
      <c r="I9988" s="29"/>
      <c r="J9988" s="29"/>
      <c r="K9988" s="29"/>
    </row>
    <row r="9989" spans="6:11" x14ac:dyDescent="0.3">
      <c r="F9989" s="29"/>
      <c r="G9989" s="29"/>
      <c r="H9989" s="29"/>
      <c r="I9989" s="29"/>
      <c r="J9989" s="29"/>
      <c r="K9989" s="29"/>
    </row>
    <row r="9990" spans="6:11" x14ac:dyDescent="0.3">
      <c r="F9990" s="29"/>
      <c r="G9990" s="29"/>
      <c r="H9990" s="29"/>
      <c r="I9990" s="29"/>
      <c r="J9990" s="29"/>
      <c r="K9990" s="29"/>
    </row>
    <row r="9991" spans="6:11" x14ac:dyDescent="0.3">
      <c r="F9991" s="29"/>
      <c r="G9991" s="29"/>
      <c r="H9991" s="29"/>
      <c r="I9991" s="29"/>
      <c r="J9991" s="29"/>
      <c r="K9991" s="29"/>
    </row>
    <row r="9992" spans="6:11" x14ac:dyDescent="0.3">
      <c r="F9992" s="29"/>
      <c r="G9992" s="29"/>
      <c r="H9992" s="29"/>
      <c r="I9992" s="29"/>
      <c r="J9992" s="29"/>
      <c r="K9992" s="29"/>
    </row>
    <row r="9993" spans="6:11" x14ac:dyDescent="0.3">
      <c r="F9993" s="29"/>
      <c r="G9993" s="29"/>
      <c r="H9993" s="29"/>
      <c r="I9993" s="29"/>
      <c r="J9993" s="29"/>
      <c r="K9993" s="29"/>
    </row>
    <row r="9994" spans="6:11" x14ac:dyDescent="0.3">
      <c r="F9994" s="29"/>
      <c r="G9994" s="29"/>
      <c r="H9994" s="29"/>
      <c r="I9994" s="29"/>
      <c r="J9994" s="29"/>
      <c r="K9994" s="29"/>
    </row>
    <row r="9995" spans="6:11" x14ac:dyDescent="0.3">
      <c r="F9995" s="29"/>
      <c r="G9995" s="29"/>
      <c r="H9995" s="29"/>
      <c r="I9995" s="29"/>
      <c r="J9995" s="29"/>
      <c r="K9995" s="29"/>
    </row>
    <row r="9996" spans="6:11" x14ac:dyDescent="0.3">
      <c r="F9996" s="29"/>
      <c r="G9996" s="29"/>
      <c r="H9996" s="29"/>
      <c r="I9996" s="29"/>
      <c r="J9996" s="29"/>
      <c r="K9996" s="29"/>
    </row>
    <row r="9997" spans="6:11" x14ac:dyDescent="0.3">
      <c r="F9997" s="29"/>
      <c r="G9997" s="29"/>
      <c r="H9997" s="29"/>
      <c r="I9997" s="29"/>
      <c r="J9997" s="29"/>
      <c r="K9997" s="29"/>
    </row>
    <row r="9998" spans="6:11" x14ac:dyDescent="0.3">
      <c r="F9998" s="29"/>
      <c r="G9998" s="29"/>
      <c r="H9998" s="29"/>
      <c r="I9998" s="29"/>
      <c r="J9998" s="29"/>
      <c r="K9998" s="29"/>
    </row>
    <row r="9999" spans="6:11" x14ac:dyDescent="0.3">
      <c r="F9999" s="29"/>
      <c r="G9999" s="29"/>
      <c r="H9999" s="29"/>
      <c r="I9999" s="29"/>
      <c r="J9999" s="29"/>
      <c r="K9999" s="29"/>
    </row>
    <row r="10000" spans="6:11" x14ac:dyDescent="0.3">
      <c r="F10000" s="29"/>
      <c r="G10000" s="29"/>
      <c r="H10000" s="29"/>
      <c r="I10000" s="29"/>
      <c r="J10000" s="29"/>
      <c r="K10000" s="29"/>
    </row>
    <row r="10001" spans="6:11" x14ac:dyDescent="0.3">
      <c r="F10001" s="29"/>
      <c r="G10001" s="29"/>
      <c r="H10001" s="29"/>
      <c r="I10001" s="29"/>
      <c r="J10001" s="29"/>
      <c r="K10001" s="29"/>
    </row>
    <row r="10002" spans="6:11" x14ac:dyDescent="0.3">
      <c r="F10002" s="29"/>
      <c r="G10002" s="29"/>
      <c r="H10002" s="29"/>
      <c r="I10002" s="29"/>
      <c r="J10002" s="29"/>
      <c r="K10002" s="29"/>
    </row>
    <row r="10003" spans="6:11" x14ac:dyDescent="0.3">
      <c r="F10003" s="29"/>
      <c r="G10003" s="29"/>
      <c r="H10003" s="29"/>
      <c r="I10003" s="29"/>
      <c r="J10003" s="29"/>
      <c r="K10003" s="29"/>
    </row>
    <row r="10004" spans="6:11" x14ac:dyDescent="0.3">
      <c r="F10004" s="29"/>
      <c r="G10004" s="29"/>
      <c r="H10004" s="29"/>
      <c r="I10004" s="29"/>
      <c r="J10004" s="29"/>
      <c r="K10004" s="29"/>
    </row>
    <row r="10005" spans="6:11" x14ac:dyDescent="0.3">
      <c r="F10005" s="29"/>
      <c r="G10005" s="29"/>
      <c r="H10005" s="29"/>
      <c r="I10005" s="29"/>
      <c r="J10005" s="29"/>
      <c r="K10005" s="29"/>
    </row>
    <row r="10006" spans="6:11" x14ac:dyDescent="0.3">
      <c r="F10006" s="29"/>
      <c r="G10006" s="29"/>
      <c r="H10006" s="29"/>
      <c r="I10006" s="29"/>
      <c r="J10006" s="29"/>
      <c r="K10006" s="29"/>
    </row>
    <row r="10007" spans="6:11" x14ac:dyDescent="0.3">
      <c r="F10007" s="29"/>
      <c r="G10007" s="29"/>
      <c r="H10007" s="29"/>
      <c r="I10007" s="29"/>
      <c r="J10007" s="29"/>
      <c r="K10007" s="29"/>
    </row>
    <row r="10008" spans="6:11" x14ac:dyDescent="0.3">
      <c r="F10008" s="29"/>
      <c r="G10008" s="29"/>
      <c r="H10008" s="29"/>
      <c r="I10008" s="29"/>
      <c r="J10008" s="29"/>
      <c r="K10008" s="29"/>
    </row>
    <row r="10009" spans="6:11" x14ac:dyDescent="0.3">
      <c r="F10009" s="29"/>
      <c r="G10009" s="29"/>
      <c r="H10009" s="29"/>
      <c r="I10009" s="29"/>
      <c r="J10009" s="29"/>
      <c r="K10009" s="29"/>
    </row>
    <row r="10010" spans="6:11" x14ac:dyDescent="0.3">
      <c r="F10010" s="29"/>
      <c r="G10010" s="29"/>
      <c r="H10010" s="29"/>
      <c r="I10010" s="29"/>
      <c r="J10010" s="29"/>
      <c r="K10010" s="29"/>
    </row>
    <row r="10011" spans="6:11" x14ac:dyDescent="0.3">
      <c r="F10011" s="29"/>
      <c r="G10011" s="29"/>
      <c r="H10011" s="29"/>
      <c r="I10011" s="29"/>
      <c r="J10011" s="29"/>
      <c r="K10011" s="29"/>
    </row>
    <row r="10012" spans="6:11" x14ac:dyDescent="0.3">
      <c r="F10012" s="29"/>
      <c r="G10012" s="29"/>
      <c r="H10012" s="29"/>
      <c r="I10012" s="29"/>
      <c r="J10012" s="29"/>
      <c r="K10012" s="29"/>
    </row>
    <row r="10013" spans="6:11" x14ac:dyDescent="0.3">
      <c r="F10013" s="29"/>
      <c r="G10013" s="29"/>
      <c r="H10013" s="29"/>
      <c r="I10013" s="29"/>
      <c r="J10013" s="29"/>
      <c r="K10013" s="29"/>
    </row>
    <row r="10014" spans="6:11" x14ac:dyDescent="0.3">
      <c r="F10014" s="29"/>
      <c r="G10014" s="29"/>
      <c r="H10014" s="29"/>
      <c r="I10014" s="29"/>
      <c r="J10014" s="29"/>
      <c r="K10014" s="29"/>
    </row>
    <row r="10015" spans="6:11" x14ac:dyDescent="0.3">
      <c r="F10015" s="29"/>
      <c r="G10015" s="29"/>
      <c r="H10015" s="29"/>
      <c r="I10015" s="29"/>
      <c r="J10015" s="29"/>
      <c r="K10015" s="29"/>
    </row>
    <row r="10016" spans="6:11" x14ac:dyDescent="0.3">
      <c r="F10016" s="29"/>
      <c r="G10016" s="29"/>
      <c r="H10016" s="29"/>
      <c r="I10016" s="29"/>
      <c r="J10016" s="29"/>
      <c r="K10016" s="29"/>
    </row>
    <row r="10017" spans="6:11" x14ac:dyDescent="0.3">
      <c r="F10017" s="29"/>
      <c r="G10017" s="29"/>
      <c r="H10017" s="29"/>
      <c r="I10017" s="29"/>
      <c r="J10017" s="29"/>
      <c r="K10017" s="29"/>
    </row>
    <row r="10018" spans="6:11" x14ac:dyDescent="0.3">
      <c r="F10018" s="29"/>
      <c r="G10018" s="29"/>
      <c r="H10018" s="29"/>
      <c r="I10018" s="29"/>
      <c r="J10018" s="29"/>
      <c r="K10018" s="29"/>
    </row>
    <row r="10019" spans="6:11" x14ac:dyDescent="0.3">
      <c r="F10019" s="29"/>
      <c r="G10019" s="29"/>
      <c r="H10019" s="29"/>
      <c r="I10019" s="29"/>
      <c r="J10019" s="29"/>
      <c r="K10019" s="29"/>
    </row>
    <row r="10020" spans="6:11" x14ac:dyDescent="0.3">
      <c r="F10020" s="29"/>
      <c r="G10020" s="29"/>
      <c r="H10020" s="29"/>
      <c r="I10020" s="29"/>
      <c r="J10020" s="29"/>
      <c r="K10020" s="29"/>
    </row>
    <row r="10021" spans="6:11" x14ac:dyDescent="0.3">
      <c r="F10021" s="29"/>
      <c r="G10021" s="29"/>
      <c r="H10021" s="29"/>
      <c r="I10021" s="29"/>
      <c r="J10021" s="29"/>
      <c r="K10021" s="29"/>
    </row>
    <row r="10022" spans="6:11" x14ac:dyDescent="0.3">
      <c r="F10022" s="29"/>
      <c r="G10022" s="29"/>
      <c r="H10022" s="29"/>
      <c r="I10022" s="29"/>
      <c r="J10022" s="29"/>
      <c r="K10022" s="29"/>
    </row>
    <row r="10023" spans="6:11" x14ac:dyDescent="0.3">
      <c r="F10023" s="29"/>
      <c r="G10023" s="29"/>
      <c r="H10023" s="29"/>
      <c r="I10023" s="29"/>
      <c r="J10023" s="29"/>
      <c r="K10023" s="29"/>
    </row>
    <row r="10024" spans="6:11" x14ac:dyDescent="0.3">
      <c r="F10024" s="29"/>
      <c r="G10024" s="29"/>
      <c r="H10024" s="29"/>
      <c r="I10024" s="29"/>
      <c r="J10024" s="29"/>
      <c r="K10024" s="29"/>
    </row>
    <row r="10025" spans="6:11" x14ac:dyDescent="0.3">
      <c r="F10025" s="29"/>
      <c r="G10025" s="29"/>
      <c r="H10025" s="29"/>
      <c r="I10025" s="29"/>
      <c r="J10025" s="29"/>
      <c r="K10025" s="29"/>
    </row>
    <row r="10026" spans="6:11" x14ac:dyDescent="0.3">
      <c r="F10026" s="29"/>
      <c r="G10026" s="29"/>
      <c r="H10026" s="29"/>
      <c r="I10026" s="29"/>
      <c r="J10026" s="29"/>
      <c r="K10026" s="29"/>
    </row>
    <row r="10027" spans="6:11" x14ac:dyDescent="0.3">
      <c r="F10027" s="29"/>
      <c r="G10027" s="29"/>
      <c r="H10027" s="29"/>
      <c r="I10027" s="29"/>
      <c r="J10027" s="29"/>
      <c r="K10027" s="29"/>
    </row>
    <row r="10028" spans="6:11" x14ac:dyDescent="0.3">
      <c r="F10028" s="29"/>
      <c r="G10028" s="29"/>
      <c r="H10028" s="29"/>
      <c r="I10028" s="29"/>
      <c r="J10028" s="29"/>
      <c r="K10028" s="29"/>
    </row>
    <row r="10029" spans="6:11" x14ac:dyDescent="0.3">
      <c r="F10029" s="29"/>
      <c r="G10029" s="29"/>
      <c r="H10029" s="29"/>
      <c r="I10029" s="29"/>
      <c r="J10029" s="29"/>
      <c r="K10029" s="29"/>
    </row>
    <row r="10030" spans="6:11" x14ac:dyDescent="0.3">
      <c r="F10030" s="29"/>
      <c r="G10030" s="29"/>
      <c r="H10030" s="29"/>
      <c r="I10030" s="29"/>
      <c r="J10030" s="29"/>
      <c r="K10030" s="29"/>
    </row>
    <row r="10031" spans="6:11" x14ac:dyDescent="0.3">
      <c r="F10031" s="29"/>
      <c r="G10031" s="29"/>
      <c r="H10031" s="29"/>
      <c r="I10031" s="29"/>
      <c r="J10031" s="29"/>
      <c r="K10031" s="29"/>
    </row>
    <row r="10032" spans="6:11" x14ac:dyDescent="0.3">
      <c r="F10032" s="29"/>
      <c r="G10032" s="29"/>
      <c r="H10032" s="29"/>
      <c r="I10032" s="29"/>
      <c r="J10032" s="29"/>
      <c r="K10032" s="29"/>
    </row>
    <row r="10033" spans="6:11" x14ac:dyDescent="0.3">
      <c r="F10033" s="29"/>
      <c r="G10033" s="29"/>
      <c r="H10033" s="29"/>
      <c r="I10033" s="29"/>
      <c r="J10033" s="29"/>
      <c r="K10033" s="29"/>
    </row>
    <row r="10034" spans="6:11" x14ac:dyDescent="0.3">
      <c r="F10034" s="29"/>
      <c r="G10034" s="29"/>
      <c r="H10034" s="29"/>
      <c r="I10034" s="29"/>
      <c r="J10034" s="29"/>
      <c r="K10034" s="29"/>
    </row>
    <row r="10035" spans="6:11" x14ac:dyDescent="0.3">
      <c r="F10035" s="29"/>
      <c r="G10035" s="29"/>
      <c r="H10035" s="29"/>
      <c r="I10035" s="29"/>
      <c r="J10035" s="29"/>
      <c r="K10035" s="29"/>
    </row>
    <row r="10036" spans="6:11" x14ac:dyDescent="0.3">
      <c r="F10036" s="29"/>
      <c r="G10036" s="29"/>
      <c r="H10036" s="29"/>
      <c r="I10036" s="29"/>
      <c r="J10036" s="29"/>
      <c r="K10036" s="29"/>
    </row>
    <row r="10037" spans="6:11" x14ac:dyDescent="0.3">
      <c r="F10037" s="29"/>
      <c r="G10037" s="29"/>
      <c r="H10037" s="29"/>
      <c r="I10037" s="29"/>
      <c r="J10037" s="29"/>
      <c r="K10037" s="29"/>
    </row>
    <row r="10038" spans="6:11" x14ac:dyDescent="0.3">
      <c r="F10038" s="29"/>
      <c r="G10038" s="29"/>
      <c r="H10038" s="29"/>
      <c r="I10038" s="29"/>
      <c r="J10038" s="29"/>
      <c r="K10038" s="29"/>
    </row>
    <row r="10039" spans="6:11" x14ac:dyDescent="0.3">
      <c r="F10039" s="29"/>
      <c r="G10039" s="29"/>
      <c r="H10039" s="29"/>
      <c r="I10039" s="29"/>
      <c r="J10039" s="29"/>
      <c r="K10039" s="29"/>
    </row>
    <row r="10040" spans="6:11" x14ac:dyDescent="0.3">
      <c r="F10040" s="29"/>
      <c r="G10040" s="29"/>
      <c r="H10040" s="29"/>
      <c r="I10040" s="29"/>
      <c r="J10040" s="29"/>
      <c r="K10040" s="29"/>
    </row>
    <row r="10041" spans="6:11" x14ac:dyDescent="0.3">
      <c r="F10041" s="29"/>
      <c r="G10041" s="29"/>
      <c r="H10041" s="29"/>
      <c r="I10041" s="29"/>
      <c r="J10041" s="29"/>
      <c r="K10041" s="29"/>
    </row>
    <row r="10042" spans="6:11" x14ac:dyDescent="0.3">
      <c r="F10042" s="29"/>
      <c r="G10042" s="29"/>
      <c r="H10042" s="29"/>
      <c r="I10042" s="29"/>
      <c r="J10042" s="29"/>
      <c r="K10042" s="29"/>
    </row>
    <row r="10043" spans="6:11" x14ac:dyDescent="0.3">
      <c r="F10043" s="29"/>
      <c r="G10043" s="29"/>
      <c r="H10043" s="29"/>
      <c r="I10043" s="29"/>
      <c r="J10043" s="29"/>
      <c r="K10043" s="29"/>
    </row>
    <row r="10044" spans="6:11" x14ac:dyDescent="0.3">
      <c r="F10044" s="29"/>
      <c r="G10044" s="29"/>
      <c r="H10044" s="29"/>
      <c r="I10044" s="29"/>
      <c r="J10044" s="29"/>
      <c r="K10044" s="29"/>
    </row>
    <row r="10045" spans="6:11" x14ac:dyDescent="0.3">
      <c r="F10045" s="29"/>
      <c r="G10045" s="29"/>
      <c r="H10045" s="29"/>
      <c r="I10045" s="29"/>
      <c r="J10045" s="29"/>
      <c r="K10045" s="29"/>
    </row>
    <row r="10046" spans="6:11" x14ac:dyDescent="0.3">
      <c r="F10046" s="29"/>
      <c r="G10046" s="29"/>
      <c r="H10046" s="29"/>
      <c r="I10046" s="29"/>
      <c r="J10046" s="29"/>
      <c r="K10046" s="29"/>
    </row>
    <row r="10047" spans="6:11" x14ac:dyDescent="0.3">
      <c r="F10047" s="29"/>
      <c r="G10047" s="29"/>
      <c r="H10047" s="29"/>
      <c r="I10047" s="29"/>
      <c r="J10047" s="29"/>
      <c r="K10047" s="29"/>
    </row>
    <row r="10048" spans="6:11" x14ac:dyDescent="0.3">
      <c r="F10048" s="29"/>
      <c r="G10048" s="29"/>
      <c r="H10048" s="29"/>
      <c r="I10048" s="29"/>
      <c r="J10048" s="29"/>
      <c r="K10048" s="29"/>
    </row>
    <row r="10049" spans="6:11" x14ac:dyDescent="0.3">
      <c r="F10049" s="29"/>
      <c r="G10049" s="29"/>
      <c r="H10049" s="29"/>
      <c r="I10049" s="29"/>
      <c r="J10049" s="29"/>
      <c r="K10049" s="29"/>
    </row>
    <row r="10050" spans="6:11" x14ac:dyDescent="0.3">
      <c r="F10050" s="29"/>
      <c r="G10050" s="29"/>
      <c r="H10050" s="29"/>
      <c r="I10050" s="29"/>
      <c r="J10050" s="29"/>
      <c r="K10050" s="29"/>
    </row>
    <row r="10051" spans="6:11" x14ac:dyDescent="0.3">
      <c r="F10051" s="29"/>
      <c r="G10051" s="29"/>
      <c r="H10051" s="29"/>
      <c r="I10051" s="29"/>
      <c r="J10051" s="29"/>
      <c r="K10051" s="29"/>
    </row>
    <row r="10052" spans="6:11" x14ac:dyDescent="0.3">
      <c r="F10052" s="29"/>
      <c r="G10052" s="29"/>
      <c r="H10052" s="29"/>
      <c r="I10052" s="29"/>
      <c r="J10052" s="29"/>
      <c r="K10052" s="29"/>
    </row>
    <row r="10053" spans="6:11" x14ac:dyDescent="0.3">
      <c r="F10053" s="29"/>
      <c r="G10053" s="29"/>
      <c r="H10053" s="29"/>
      <c r="I10053" s="29"/>
      <c r="J10053" s="29"/>
      <c r="K10053" s="29"/>
    </row>
    <row r="10054" spans="6:11" x14ac:dyDescent="0.3">
      <c r="F10054" s="29"/>
      <c r="G10054" s="29"/>
      <c r="H10054" s="29"/>
      <c r="I10054" s="29"/>
      <c r="J10054" s="29"/>
      <c r="K10054" s="29"/>
    </row>
    <row r="10055" spans="6:11" x14ac:dyDescent="0.3">
      <c r="F10055" s="29"/>
      <c r="G10055" s="29"/>
      <c r="H10055" s="29"/>
      <c r="I10055" s="29"/>
      <c r="J10055" s="29"/>
      <c r="K10055" s="29"/>
    </row>
    <row r="10056" spans="6:11" x14ac:dyDescent="0.3">
      <c r="F10056" s="29"/>
      <c r="G10056" s="29"/>
      <c r="H10056" s="29"/>
      <c r="I10056" s="29"/>
      <c r="J10056" s="29"/>
      <c r="K10056" s="29"/>
    </row>
    <row r="10057" spans="6:11" x14ac:dyDescent="0.3">
      <c r="F10057" s="29"/>
      <c r="G10057" s="29"/>
      <c r="H10057" s="29"/>
      <c r="I10057" s="29"/>
      <c r="J10057" s="29"/>
      <c r="K10057" s="29"/>
    </row>
    <row r="10058" spans="6:11" x14ac:dyDescent="0.3">
      <c r="F10058" s="29"/>
      <c r="G10058" s="29"/>
      <c r="H10058" s="29"/>
      <c r="I10058" s="29"/>
      <c r="J10058" s="29"/>
      <c r="K10058" s="29"/>
    </row>
    <row r="10059" spans="6:11" x14ac:dyDescent="0.3">
      <c r="F10059" s="29"/>
      <c r="G10059" s="29"/>
      <c r="H10059" s="29"/>
      <c r="I10059" s="29"/>
      <c r="J10059" s="29"/>
      <c r="K10059" s="29"/>
    </row>
    <row r="10060" spans="6:11" x14ac:dyDescent="0.3">
      <c r="F10060" s="29"/>
      <c r="G10060" s="29"/>
      <c r="H10060" s="29"/>
      <c r="I10060" s="29"/>
      <c r="J10060" s="29"/>
      <c r="K10060" s="29"/>
    </row>
    <row r="10061" spans="6:11" x14ac:dyDescent="0.3">
      <c r="F10061" s="29"/>
      <c r="G10061" s="29"/>
      <c r="H10061" s="29"/>
      <c r="I10061" s="29"/>
      <c r="J10061" s="29"/>
      <c r="K10061" s="29"/>
    </row>
    <row r="10062" spans="6:11" x14ac:dyDescent="0.3">
      <c r="F10062" s="29"/>
      <c r="G10062" s="29"/>
      <c r="H10062" s="29"/>
      <c r="I10062" s="29"/>
      <c r="J10062" s="29"/>
      <c r="K10062" s="29"/>
    </row>
    <row r="10063" spans="6:11" x14ac:dyDescent="0.3">
      <c r="F10063" s="29"/>
      <c r="G10063" s="29"/>
      <c r="H10063" s="29"/>
      <c r="I10063" s="29"/>
      <c r="J10063" s="29"/>
      <c r="K10063" s="29"/>
    </row>
    <row r="10064" spans="6:11" x14ac:dyDescent="0.3">
      <c r="F10064" s="29"/>
      <c r="G10064" s="29"/>
      <c r="H10064" s="29"/>
      <c r="I10064" s="29"/>
      <c r="J10064" s="29"/>
      <c r="K10064" s="29"/>
    </row>
    <row r="10065" spans="6:11" x14ac:dyDescent="0.3">
      <c r="F10065" s="29"/>
      <c r="G10065" s="29"/>
      <c r="H10065" s="29"/>
      <c r="I10065" s="29"/>
      <c r="J10065" s="29"/>
      <c r="K10065" s="29"/>
    </row>
    <row r="10066" spans="6:11" x14ac:dyDescent="0.3">
      <c r="F10066" s="29"/>
      <c r="G10066" s="29"/>
      <c r="H10066" s="29"/>
      <c r="I10066" s="29"/>
      <c r="J10066" s="29"/>
      <c r="K10066" s="29"/>
    </row>
    <row r="10067" spans="6:11" x14ac:dyDescent="0.3">
      <c r="F10067" s="29"/>
      <c r="G10067" s="29"/>
      <c r="H10067" s="29"/>
      <c r="I10067" s="29"/>
      <c r="J10067" s="29"/>
      <c r="K10067" s="29"/>
    </row>
    <row r="10068" spans="6:11" x14ac:dyDescent="0.3">
      <c r="F10068" s="29"/>
      <c r="G10068" s="29"/>
      <c r="H10068" s="29"/>
      <c r="I10068" s="29"/>
      <c r="J10068" s="29"/>
      <c r="K10068" s="29"/>
    </row>
    <row r="10069" spans="6:11" x14ac:dyDescent="0.3">
      <c r="F10069" s="29"/>
      <c r="G10069" s="29"/>
      <c r="H10069" s="29"/>
      <c r="I10069" s="29"/>
      <c r="J10069" s="29"/>
      <c r="K10069" s="29"/>
    </row>
    <row r="10070" spans="6:11" x14ac:dyDescent="0.3">
      <c r="F10070" s="29"/>
      <c r="G10070" s="29"/>
      <c r="H10070" s="29"/>
      <c r="I10070" s="29"/>
      <c r="J10070" s="29"/>
      <c r="K10070" s="29"/>
    </row>
    <row r="10071" spans="6:11" x14ac:dyDescent="0.3">
      <c r="F10071" s="29"/>
      <c r="G10071" s="29"/>
      <c r="H10071" s="29"/>
      <c r="I10071" s="29"/>
      <c r="J10071" s="29"/>
      <c r="K10071" s="29"/>
    </row>
    <row r="10072" spans="6:11" x14ac:dyDescent="0.3">
      <c r="F10072" s="29"/>
      <c r="G10072" s="29"/>
      <c r="H10072" s="29"/>
      <c r="I10072" s="29"/>
      <c r="J10072" s="29"/>
      <c r="K10072" s="29"/>
    </row>
    <row r="10073" spans="6:11" x14ac:dyDescent="0.3">
      <c r="F10073" s="29"/>
      <c r="G10073" s="29"/>
      <c r="H10073" s="29"/>
      <c r="I10073" s="29"/>
      <c r="J10073" s="29"/>
      <c r="K10073" s="29"/>
    </row>
    <row r="10074" spans="6:11" x14ac:dyDescent="0.3">
      <c r="F10074" s="29"/>
      <c r="G10074" s="29"/>
      <c r="H10074" s="29"/>
      <c r="I10074" s="29"/>
      <c r="J10074" s="29"/>
      <c r="K10074" s="29"/>
    </row>
    <row r="10075" spans="6:11" x14ac:dyDescent="0.3">
      <c r="F10075" s="29"/>
      <c r="G10075" s="29"/>
      <c r="H10075" s="29"/>
      <c r="I10075" s="29"/>
      <c r="J10075" s="29"/>
      <c r="K10075" s="29"/>
    </row>
    <row r="10076" spans="6:11" x14ac:dyDescent="0.3">
      <c r="F10076" s="29"/>
      <c r="G10076" s="29"/>
      <c r="H10076" s="29"/>
      <c r="I10076" s="29"/>
      <c r="J10076" s="29"/>
      <c r="K10076" s="29"/>
    </row>
    <row r="10077" spans="6:11" x14ac:dyDescent="0.3">
      <c r="F10077" s="29"/>
      <c r="G10077" s="29"/>
      <c r="H10077" s="29"/>
      <c r="I10077" s="29"/>
      <c r="J10077" s="29"/>
      <c r="K10077" s="29"/>
    </row>
    <row r="10078" spans="6:11" x14ac:dyDescent="0.3">
      <c r="F10078" s="29"/>
      <c r="G10078" s="29"/>
      <c r="H10078" s="29"/>
      <c r="I10078" s="29"/>
      <c r="J10078" s="29"/>
      <c r="K10078" s="29"/>
    </row>
    <row r="10079" spans="6:11" x14ac:dyDescent="0.3">
      <c r="F10079" s="29"/>
      <c r="G10079" s="29"/>
      <c r="H10079" s="29"/>
      <c r="I10079" s="29"/>
      <c r="J10079" s="29"/>
      <c r="K10079" s="29"/>
    </row>
    <row r="10080" spans="6:11" x14ac:dyDescent="0.3">
      <c r="F10080" s="29"/>
      <c r="G10080" s="29"/>
      <c r="H10080" s="29"/>
      <c r="I10080" s="29"/>
      <c r="J10080" s="29"/>
      <c r="K10080" s="29"/>
    </row>
    <row r="10081" spans="6:11" x14ac:dyDescent="0.3">
      <c r="F10081" s="29"/>
      <c r="G10081" s="29"/>
      <c r="H10081" s="29"/>
      <c r="I10081" s="29"/>
      <c r="J10081" s="29"/>
      <c r="K10081" s="29"/>
    </row>
    <row r="10082" spans="6:11" x14ac:dyDescent="0.3">
      <c r="F10082" s="29"/>
      <c r="G10082" s="29"/>
      <c r="H10082" s="29"/>
      <c r="I10082" s="29"/>
      <c r="J10082" s="29"/>
      <c r="K10082" s="29"/>
    </row>
    <row r="10083" spans="6:11" x14ac:dyDescent="0.3">
      <c r="F10083" s="29"/>
      <c r="G10083" s="29"/>
      <c r="H10083" s="29"/>
      <c r="I10083" s="29"/>
      <c r="J10083" s="29"/>
      <c r="K10083" s="29"/>
    </row>
    <row r="10084" spans="6:11" x14ac:dyDescent="0.3">
      <c r="F10084" s="29"/>
      <c r="G10084" s="29"/>
      <c r="H10084" s="29"/>
      <c r="I10084" s="29"/>
      <c r="J10084" s="29"/>
      <c r="K10084" s="29"/>
    </row>
    <row r="10085" spans="6:11" x14ac:dyDescent="0.3">
      <c r="F10085" s="29"/>
      <c r="G10085" s="29"/>
      <c r="H10085" s="29"/>
      <c r="I10085" s="29"/>
      <c r="J10085" s="29"/>
      <c r="K10085" s="29"/>
    </row>
    <row r="10086" spans="6:11" x14ac:dyDescent="0.3">
      <c r="F10086" s="29"/>
      <c r="G10086" s="29"/>
      <c r="H10086" s="29"/>
      <c r="I10086" s="29"/>
      <c r="J10086" s="29"/>
      <c r="K10086" s="29"/>
    </row>
    <row r="10087" spans="6:11" x14ac:dyDescent="0.3">
      <c r="F10087" s="29"/>
      <c r="G10087" s="29"/>
      <c r="H10087" s="29"/>
      <c r="I10087" s="29"/>
      <c r="J10087" s="29"/>
      <c r="K10087" s="29"/>
    </row>
    <row r="10088" spans="6:11" x14ac:dyDescent="0.3">
      <c r="F10088" s="29"/>
      <c r="G10088" s="29"/>
      <c r="H10088" s="29"/>
      <c r="I10088" s="29"/>
      <c r="J10088" s="29"/>
      <c r="K10088" s="29"/>
    </row>
    <row r="10089" spans="6:11" x14ac:dyDescent="0.3">
      <c r="F10089" s="29"/>
      <c r="G10089" s="29"/>
      <c r="H10089" s="29"/>
      <c r="I10089" s="29"/>
      <c r="J10089" s="29"/>
      <c r="K10089" s="29"/>
    </row>
    <row r="10090" spans="6:11" x14ac:dyDescent="0.3">
      <c r="F10090" s="29"/>
      <c r="G10090" s="29"/>
      <c r="H10090" s="29"/>
      <c r="I10090" s="29"/>
      <c r="J10090" s="29"/>
      <c r="K10090" s="29"/>
    </row>
    <row r="10091" spans="6:11" x14ac:dyDescent="0.3">
      <c r="F10091" s="29"/>
      <c r="G10091" s="29"/>
      <c r="H10091" s="29"/>
      <c r="I10091" s="29"/>
      <c r="J10091" s="29"/>
      <c r="K10091" s="29"/>
    </row>
    <row r="10092" spans="6:11" x14ac:dyDescent="0.3">
      <c r="F10092" s="29"/>
      <c r="G10092" s="29"/>
      <c r="H10092" s="29"/>
      <c r="I10092" s="29"/>
      <c r="J10092" s="29"/>
      <c r="K10092" s="29"/>
    </row>
    <row r="10093" spans="6:11" x14ac:dyDescent="0.3">
      <c r="F10093" s="29"/>
      <c r="G10093" s="29"/>
      <c r="H10093" s="29"/>
      <c r="I10093" s="29"/>
      <c r="J10093" s="29"/>
      <c r="K10093" s="29"/>
    </row>
    <row r="10094" spans="6:11" x14ac:dyDescent="0.3">
      <c r="F10094" s="29"/>
      <c r="G10094" s="29"/>
      <c r="H10094" s="29"/>
      <c r="I10094" s="29"/>
      <c r="J10094" s="29"/>
      <c r="K10094" s="29"/>
    </row>
    <row r="10095" spans="6:11" x14ac:dyDescent="0.3">
      <c r="F10095" s="29"/>
      <c r="G10095" s="29"/>
      <c r="H10095" s="29"/>
      <c r="I10095" s="29"/>
      <c r="J10095" s="29"/>
      <c r="K10095" s="29"/>
    </row>
    <row r="10096" spans="6:11" x14ac:dyDescent="0.3">
      <c r="F10096" s="29"/>
      <c r="G10096" s="29"/>
      <c r="H10096" s="29"/>
      <c r="I10096" s="29"/>
      <c r="J10096" s="29"/>
      <c r="K10096" s="29"/>
    </row>
    <row r="10097" spans="6:11" x14ac:dyDescent="0.3">
      <c r="F10097" s="29"/>
      <c r="G10097" s="29"/>
      <c r="H10097" s="29"/>
      <c r="I10097" s="29"/>
      <c r="J10097" s="29"/>
      <c r="K10097" s="29"/>
    </row>
    <row r="10098" spans="6:11" x14ac:dyDescent="0.3">
      <c r="F10098" s="29"/>
      <c r="G10098" s="29"/>
      <c r="H10098" s="29"/>
      <c r="I10098" s="29"/>
      <c r="J10098" s="29"/>
      <c r="K10098" s="29"/>
    </row>
    <row r="10099" spans="6:11" x14ac:dyDescent="0.3">
      <c r="F10099" s="29"/>
      <c r="G10099" s="29"/>
      <c r="H10099" s="29"/>
      <c r="I10099" s="29"/>
      <c r="J10099" s="29"/>
      <c r="K10099" s="29"/>
    </row>
    <row r="10100" spans="6:11" x14ac:dyDescent="0.3">
      <c r="F10100" s="29"/>
      <c r="G10100" s="29"/>
      <c r="H10100" s="29"/>
      <c r="I10100" s="29"/>
      <c r="J10100" s="29"/>
      <c r="K10100" s="29"/>
    </row>
    <row r="10101" spans="6:11" x14ac:dyDescent="0.3">
      <c r="F10101" s="29"/>
      <c r="G10101" s="29"/>
      <c r="H10101" s="29"/>
      <c r="I10101" s="29"/>
      <c r="J10101" s="29"/>
      <c r="K10101" s="29"/>
    </row>
    <row r="10102" spans="6:11" x14ac:dyDescent="0.3">
      <c r="F10102" s="29"/>
      <c r="G10102" s="29"/>
      <c r="H10102" s="29"/>
      <c r="I10102" s="29"/>
      <c r="J10102" s="29"/>
      <c r="K10102" s="29"/>
    </row>
    <row r="10103" spans="6:11" x14ac:dyDescent="0.3">
      <c r="F10103" s="29"/>
      <c r="G10103" s="29"/>
      <c r="H10103" s="29"/>
      <c r="I10103" s="29"/>
      <c r="J10103" s="29"/>
      <c r="K10103" s="29"/>
    </row>
    <row r="10104" spans="6:11" x14ac:dyDescent="0.3">
      <c r="F10104" s="29"/>
      <c r="G10104" s="29"/>
      <c r="H10104" s="29"/>
      <c r="I10104" s="29"/>
      <c r="J10104" s="29"/>
      <c r="K10104" s="29"/>
    </row>
    <row r="10105" spans="6:11" x14ac:dyDescent="0.3">
      <c r="F10105" s="29"/>
      <c r="G10105" s="29"/>
      <c r="H10105" s="29"/>
      <c r="I10105" s="29"/>
      <c r="J10105" s="29"/>
      <c r="K10105" s="29"/>
    </row>
    <row r="10106" spans="6:11" x14ac:dyDescent="0.3">
      <c r="F10106" s="29"/>
      <c r="G10106" s="29"/>
      <c r="H10106" s="29"/>
      <c r="I10106" s="29"/>
      <c r="J10106" s="29"/>
      <c r="K10106" s="29"/>
    </row>
    <row r="10107" spans="6:11" x14ac:dyDescent="0.3">
      <c r="F10107" s="29"/>
      <c r="G10107" s="29"/>
      <c r="H10107" s="29"/>
      <c r="I10107" s="29"/>
      <c r="J10107" s="29"/>
      <c r="K10107" s="29"/>
    </row>
    <row r="10108" spans="6:11" x14ac:dyDescent="0.3">
      <c r="F10108" s="29"/>
      <c r="G10108" s="29"/>
      <c r="H10108" s="29"/>
      <c r="I10108" s="29"/>
      <c r="J10108" s="29"/>
      <c r="K10108" s="29"/>
    </row>
    <row r="10109" spans="6:11" x14ac:dyDescent="0.3">
      <c r="F10109" s="29"/>
      <c r="G10109" s="29"/>
      <c r="H10109" s="29"/>
      <c r="I10109" s="29"/>
      <c r="J10109" s="29"/>
      <c r="K10109" s="29"/>
    </row>
    <row r="10110" spans="6:11" x14ac:dyDescent="0.3">
      <c r="F10110" s="29"/>
      <c r="G10110" s="29"/>
      <c r="H10110" s="29"/>
      <c r="I10110" s="29"/>
      <c r="J10110" s="29"/>
      <c r="K10110" s="29"/>
    </row>
    <row r="10111" spans="6:11" x14ac:dyDescent="0.3">
      <c r="F10111" s="29"/>
      <c r="G10111" s="29"/>
      <c r="H10111" s="29"/>
      <c r="I10111" s="29"/>
      <c r="J10111" s="29"/>
      <c r="K10111" s="29"/>
    </row>
    <row r="10112" spans="6:11" x14ac:dyDescent="0.3">
      <c r="F10112" s="29"/>
      <c r="G10112" s="29"/>
      <c r="H10112" s="29"/>
      <c r="I10112" s="29"/>
      <c r="J10112" s="29"/>
      <c r="K10112" s="29"/>
    </row>
    <row r="10113" spans="6:11" x14ac:dyDescent="0.3">
      <c r="F10113" s="29"/>
      <c r="G10113" s="29"/>
      <c r="H10113" s="29"/>
      <c r="I10113" s="29"/>
      <c r="J10113" s="29"/>
      <c r="K10113" s="29"/>
    </row>
    <row r="10114" spans="6:11" x14ac:dyDescent="0.3">
      <c r="F10114" s="29"/>
      <c r="G10114" s="29"/>
      <c r="H10114" s="29"/>
      <c r="I10114" s="29"/>
      <c r="J10114" s="29"/>
      <c r="K10114" s="29"/>
    </row>
    <row r="10115" spans="6:11" x14ac:dyDescent="0.3">
      <c r="F10115" s="29"/>
      <c r="G10115" s="29"/>
      <c r="H10115" s="29"/>
      <c r="I10115" s="29"/>
      <c r="J10115" s="29"/>
      <c r="K10115" s="29"/>
    </row>
    <row r="10116" spans="6:11" x14ac:dyDescent="0.3">
      <c r="F10116" s="29"/>
      <c r="G10116" s="29"/>
      <c r="H10116" s="29"/>
      <c r="I10116" s="29"/>
      <c r="J10116" s="29"/>
      <c r="K10116" s="29"/>
    </row>
    <row r="10117" spans="6:11" x14ac:dyDescent="0.3">
      <c r="F10117" s="29"/>
      <c r="G10117" s="29"/>
      <c r="H10117" s="29"/>
      <c r="I10117" s="29"/>
      <c r="J10117" s="29"/>
      <c r="K10117" s="29"/>
    </row>
    <row r="10118" spans="6:11" x14ac:dyDescent="0.3">
      <c r="F10118" s="29"/>
      <c r="G10118" s="29"/>
      <c r="H10118" s="29"/>
      <c r="I10118" s="29"/>
      <c r="J10118" s="29"/>
      <c r="K10118" s="29"/>
    </row>
    <row r="10119" spans="6:11" x14ac:dyDescent="0.3">
      <c r="F10119" s="29"/>
      <c r="G10119" s="29"/>
      <c r="H10119" s="29"/>
      <c r="I10119" s="29"/>
      <c r="J10119" s="29"/>
      <c r="K10119" s="29"/>
    </row>
    <row r="10120" spans="6:11" x14ac:dyDescent="0.3">
      <c r="F10120" s="29"/>
      <c r="G10120" s="29"/>
      <c r="H10120" s="29"/>
      <c r="I10120" s="29"/>
      <c r="J10120" s="29"/>
      <c r="K10120" s="29"/>
    </row>
    <row r="10121" spans="6:11" x14ac:dyDescent="0.3">
      <c r="F10121" s="29"/>
      <c r="G10121" s="29"/>
      <c r="H10121" s="29"/>
      <c r="I10121" s="29"/>
      <c r="J10121" s="29"/>
      <c r="K10121" s="29"/>
    </row>
    <row r="10122" spans="6:11" x14ac:dyDescent="0.3">
      <c r="F10122" s="29"/>
      <c r="G10122" s="29"/>
      <c r="H10122" s="29"/>
      <c r="I10122" s="29"/>
      <c r="J10122" s="29"/>
      <c r="K10122" s="29"/>
    </row>
    <row r="10123" spans="6:11" x14ac:dyDescent="0.3">
      <c r="F10123" s="29"/>
      <c r="G10123" s="29"/>
      <c r="H10123" s="29"/>
      <c r="I10123" s="29"/>
      <c r="J10123" s="29"/>
      <c r="K10123" s="29"/>
    </row>
    <row r="10124" spans="6:11" x14ac:dyDescent="0.3">
      <c r="F10124" s="29"/>
      <c r="G10124" s="29"/>
      <c r="H10124" s="29"/>
      <c r="I10124" s="29"/>
      <c r="J10124" s="29"/>
      <c r="K10124" s="29"/>
    </row>
    <row r="10125" spans="6:11" x14ac:dyDescent="0.3">
      <c r="F10125" s="29"/>
      <c r="G10125" s="29"/>
      <c r="H10125" s="29"/>
      <c r="I10125" s="29"/>
      <c r="J10125" s="29"/>
      <c r="K10125" s="29"/>
    </row>
    <row r="10126" spans="6:11" x14ac:dyDescent="0.3">
      <c r="F10126" s="29"/>
      <c r="G10126" s="29"/>
      <c r="H10126" s="29"/>
      <c r="I10126" s="29"/>
      <c r="J10126" s="29"/>
      <c r="K10126" s="29"/>
    </row>
    <row r="10127" spans="6:11" x14ac:dyDescent="0.3">
      <c r="F10127" s="29"/>
      <c r="G10127" s="29"/>
      <c r="H10127" s="29"/>
      <c r="I10127" s="29"/>
      <c r="J10127" s="29"/>
      <c r="K10127" s="29"/>
    </row>
    <row r="10128" spans="6:11" x14ac:dyDescent="0.3">
      <c r="F10128" s="29"/>
      <c r="G10128" s="29"/>
      <c r="H10128" s="29"/>
      <c r="I10128" s="29"/>
      <c r="J10128" s="29"/>
      <c r="K10128" s="29"/>
    </row>
    <row r="10129" spans="6:11" x14ac:dyDescent="0.3">
      <c r="F10129" s="29"/>
      <c r="G10129" s="29"/>
      <c r="H10129" s="29"/>
      <c r="I10129" s="29"/>
      <c r="J10129" s="29"/>
      <c r="K10129" s="29"/>
    </row>
    <row r="10130" spans="6:11" x14ac:dyDescent="0.3">
      <c r="F10130" s="29"/>
      <c r="G10130" s="29"/>
      <c r="H10130" s="29"/>
      <c r="I10130" s="29"/>
      <c r="J10130" s="29"/>
      <c r="K10130" s="29"/>
    </row>
    <row r="10131" spans="6:11" x14ac:dyDescent="0.3">
      <c r="F10131" s="29"/>
      <c r="G10131" s="29"/>
      <c r="H10131" s="29"/>
      <c r="I10131" s="29"/>
      <c r="J10131" s="29"/>
      <c r="K10131" s="29"/>
    </row>
    <row r="10132" spans="6:11" x14ac:dyDescent="0.3">
      <c r="F10132" s="29"/>
      <c r="G10132" s="29"/>
      <c r="H10132" s="29"/>
      <c r="I10132" s="29"/>
      <c r="J10132" s="29"/>
      <c r="K10132" s="29"/>
    </row>
    <row r="10133" spans="6:11" x14ac:dyDescent="0.3">
      <c r="F10133" s="29"/>
      <c r="G10133" s="29"/>
      <c r="H10133" s="29"/>
      <c r="I10133" s="29"/>
      <c r="J10133" s="29"/>
      <c r="K10133" s="29"/>
    </row>
    <row r="10134" spans="6:11" x14ac:dyDescent="0.3">
      <c r="F10134" s="29"/>
      <c r="G10134" s="29"/>
      <c r="H10134" s="29"/>
      <c r="I10134" s="29"/>
      <c r="J10134" s="29"/>
      <c r="K10134" s="29"/>
    </row>
    <row r="10135" spans="6:11" x14ac:dyDescent="0.3">
      <c r="F10135" s="29"/>
      <c r="G10135" s="29"/>
      <c r="H10135" s="29"/>
      <c r="I10135" s="29"/>
      <c r="J10135" s="29"/>
      <c r="K10135" s="29"/>
    </row>
    <row r="10136" spans="6:11" x14ac:dyDescent="0.3">
      <c r="F10136" s="29"/>
      <c r="G10136" s="29"/>
      <c r="H10136" s="29"/>
      <c r="I10136" s="29"/>
      <c r="J10136" s="29"/>
      <c r="K10136" s="29"/>
    </row>
    <row r="10137" spans="6:11" x14ac:dyDescent="0.3">
      <c r="F10137" s="29"/>
      <c r="G10137" s="29"/>
      <c r="H10137" s="29"/>
      <c r="I10137" s="29"/>
      <c r="J10137" s="29"/>
      <c r="K10137" s="29"/>
    </row>
    <row r="10138" spans="6:11" x14ac:dyDescent="0.3">
      <c r="F10138" s="29"/>
      <c r="G10138" s="29"/>
      <c r="H10138" s="29"/>
      <c r="I10138" s="29"/>
      <c r="J10138" s="29"/>
      <c r="K10138" s="29"/>
    </row>
    <row r="10139" spans="6:11" x14ac:dyDescent="0.3">
      <c r="F10139" s="29"/>
      <c r="G10139" s="29"/>
      <c r="H10139" s="29"/>
      <c r="I10139" s="29"/>
      <c r="J10139" s="29"/>
      <c r="K10139" s="29"/>
    </row>
    <row r="10140" spans="6:11" x14ac:dyDescent="0.3">
      <c r="F10140" s="29"/>
      <c r="G10140" s="29"/>
      <c r="H10140" s="29"/>
      <c r="I10140" s="29"/>
      <c r="J10140" s="29"/>
      <c r="K10140" s="29"/>
    </row>
    <row r="10141" spans="6:11" x14ac:dyDescent="0.3">
      <c r="F10141" s="29"/>
      <c r="G10141" s="29"/>
      <c r="H10141" s="29"/>
      <c r="I10141" s="29"/>
      <c r="J10141" s="29"/>
      <c r="K10141" s="29"/>
    </row>
    <row r="10142" spans="6:11" x14ac:dyDescent="0.3">
      <c r="F10142" s="29"/>
      <c r="G10142" s="29"/>
      <c r="H10142" s="29"/>
      <c r="I10142" s="29"/>
      <c r="J10142" s="29"/>
      <c r="K10142" s="29"/>
    </row>
    <row r="10143" spans="6:11" x14ac:dyDescent="0.3">
      <c r="F10143" s="29"/>
      <c r="G10143" s="29"/>
      <c r="H10143" s="29"/>
      <c r="I10143" s="29"/>
      <c r="J10143" s="29"/>
      <c r="K10143" s="29"/>
    </row>
    <row r="10144" spans="6:11" x14ac:dyDescent="0.3">
      <c r="F10144" s="29"/>
      <c r="G10144" s="29"/>
      <c r="H10144" s="29"/>
      <c r="I10144" s="29"/>
      <c r="J10144" s="29"/>
      <c r="K10144" s="29"/>
    </row>
    <row r="10145" spans="6:11" x14ac:dyDescent="0.3">
      <c r="F10145" s="29"/>
      <c r="G10145" s="29"/>
      <c r="H10145" s="29"/>
      <c r="I10145" s="29"/>
      <c r="J10145" s="29"/>
      <c r="K10145" s="29"/>
    </row>
    <row r="10146" spans="6:11" x14ac:dyDescent="0.3">
      <c r="F10146" s="29"/>
      <c r="G10146" s="29"/>
      <c r="H10146" s="29"/>
      <c r="I10146" s="29"/>
      <c r="J10146" s="29"/>
      <c r="K10146" s="29"/>
    </row>
    <row r="10147" spans="6:11" x14ac:dyDescent="0.3">
      <c r="F10147" s="29"/>
      <c r="G10147" s="29"/>
      <c r="H10147" s="29"/>
      <c r="I10147" s="29"/>
      <c r="J10147" s="29"/>
      <c r="K10147" s="29"/>
    </row>
    <row r="10148" spans="6:11" x14ac:dyDescent="0.3">
      <c r="F10148" s="29"/>
      <c r="G10148" s="29"/>
      <c r="H10148" s="29"/>
      <c r="I10148" s="29"/>
      <c r="J10148" s="29"/>
      <c r="K10148" s="29"/>
    </row>
    <row r="10149" spans="6:11" x14ac:dyDescent="0.3">
      <c r="F10149" s="29"/>
      <c r="G10149" s="29"/>
      <c r="H10149" s="29"/>
      <c r="I10149" s="29"/>
      <c r="J10149" s="29"/>
      <c r="K10149" s="29"/>
    </row>
    <row r="10150" spans="6:11" x14ac:dyDescent="0.3">
      <c r="F10150" s="29"/>
      <c r="G10150" s="29"/>
      <c r="H10150" s="29"/>
      <c r="I10150" s="29"/>
      <c r="J10150" s="29"/>
      <c r="K10150" s="29"/>
    </row>
    <row r="10151" spans="6:11" x14ac:dyDescent="0.3">
      <c r="F10151" s="29"/>
      <c r="G10151" s="29"/>
      <c r="H10151" s="29"/>
      <c r="I10151" s="29"/>
      <c r="J10151" s="29"/>
      <c r="K10151" s="29"/>
    </row>
    <row r="10152" spans="6:11" x14ac:dyDescent="0.3">
      <c r="F10152" s="29"/>
      <c r="G10152" s="29"/>
      <c r="H10152" s="29"/>
      <c r="I10152" s="29"/>
      <c r="J10152" s="29"/>
      <c r="K10152" s="29"/>
    </row>
    <row r="10153" spans="6:11" x14ac:dyDescent="0.3">
      <c r="F10153" s="29"/>
      <c r="G10153" s="29"/>
      <c r="H10153" s="29"/>
      <c r="I10153" s="29"/>
      <c r="J10153" s="29"/>
      <c r="K10153" s="29"/>
    </row>
    <row r="10154" spans="6:11" x14ac:dyDescent="0.3">
      <c r="F10154" s="29"/>
      <c r="G10154" s="29"/>
      <c r="H10154" s="29"/>
      <c r="I10154" s="29"/>
      <c r="J10154" s="29"/>
      <c r="K10154" s="29"/>
    </row>
    <row r="10155" spans="6:11" x14ac:dyDescent="0.3">
      <c r="F10155" s="29"/>
      <c r="G10155" s="29"/>
      <c r="H10155" s="29"/>
      <c r="I10155" s="29"/>
      <c r="J10155" s="29"/>
      <c r="K10155" s="29"/>
    </row>
    <row r="10156" spans="6:11" x14ac:dyDescent="0.3">
      <c r="F10156" s="29"/>
      <c r="G10156" s="29"/>
      <c r="H10156" s="29"/>
      <c r="I10156" s="29"/>
      <c r="J10156" s="29"/>
      <c r="K10156" s="29"/>
    </row>
    <row r="10157" spans="6:11" x14ac:dyDescent="0.3">
      <c r="F10157" s="29"/>
      <c r="G10157" s="29"/>
      <c r="H10157" s="29"/>
      <c r="I10157" s="29"/>
      <c r="J10157" s="29"/>
      <c r="K10157" s="29"/>
    </row>
    <row r="10158" spans="6:11" x14ac:dyDescent="0.3">
      <c r="F10158" s="29"/>
      <c r="G10158" s="29"/>
      <c r="H10158" s="29"/>
      <c r="I10158" s="29"/>
      <c r="J10158" s="29"/>
      <c r="K10158" s="29"/>
    </row>
    <row r="10159" spans="6:11" x14ac:dyDescent="0.3">
      <c r="F10159" s="29"/>
      <c r="G10159" s="29"/>
      <c r="H10159" s="29"/>
      <c r="I10159" s="29"/>
      <c r="J10159" s="29"/>
      <c r="K10159" s="29"/>
    </row>
    <row r="10160" spans="6:11" x14ac:dyDescent="0.3">
      <c r="F10160" s="29"/>
      <c r="G10160" s="29"/>
      <c r="H10160" s="29"/>
      <c r="I10160" s="29"/>
      <c r="J10160" s="29"/>
      <c r="K10160" s="29"/>
    </row>
    <row r="10161" spans="6:11" x14ac:dyDescent="0.3">
      <c r="F10161" s="29"/>
      <c r="G10161" s="29"/>
      <c r="H10161" s="29"/>
      <c r="I10161" s="29"/>
      <c r="J10161" s="29"/>
      <c r="K10161" s="29"/>
    </row>
    <row r="10162" spans="6:11" x14ac:dyDescent="0.3">
      <c r="F10162" s="29"/>
      <c r="G10162" s="29"/>
      <c r="H10162" s="29"/>
      <c r="I10162" s="29"/>
      <c r="J10162" s="29"/>
      <c r="K10162" s="29"/>
    </row>
    <row r="10163" spans="6:11" x14ac:dyDescent="0.3">
      <c r="F10163" s="29"/>
      <c r="G10163" s="29"/>
      <c r="H10163" s="29"/>
      <c r="I10163" s="29"/>
      <c r="J10163" s="29"/>
      <c r="K10163" s="29"/>
    </row>
    <row r="10164" spans="6:11" x14ac:dyDescent="0.3">
      <c r="F10164" s="29"/>
      <c r="G10164" s="29"/>
      <c r="H10164" s="29"/>
      <c r="I10164" s="29"/>
      <c r="J10164" s="29"/>
      <c r="K10164" s="29"/>
    </row>
    <row r="10165" spans="6:11" x14ac:dyDescent="0.3">
      <c r="F10165" s="29"/>
      <c r="G10165" s="29"/>
      <c r="H10165" s="29"/>
      <c r="I10165" s="29"/>
      <c r="J10165" s="29"/>
      <c r="K10165" s="29"/>
    </row>
    <row r="10166" spans="6:11" x14ac:dyDescent="0.3">
      <c r="F10166" s="29"/>
      <c r="G10166" s="29"/>
      <c r="H10166" s="29"/>
      <c r="I10166" s="29"/>
      <c r="J10166" s="29"/>
      <c r="K10166" s="29"/>
    </row>
    <row r="10167" spans="6:11" x14ac:dyDescent="0.3">
      <c r="F10167" s="29"/>
      <c r="G10167" s="29"/>
      <c r="H10167" s="29"/>
      <c r="I10167" s="29"/>
      <c r="J10167" s="29"/>
      <c r="K10167" s="29"/>
    </row>
    <row r="10168" spans="6:11" x14ac:dyDescent="0.3">
      <c r="F10168" s="29"/>
      <c r="G10168" s="29"/>
      <c r="H10168" s="29"/>
      <c r="I10168" s="29"/>
      <c r="J10168" s="29"/>
      <c r="K10168" s="29"/>
    </row>
    <row r="10169" spans="6:11" x14ac:dyDescent="0.3">
      <c r="F10169" s="29"/>
      <c r="G10169" s="29"/>
      <c r="H10169" s="29"/>
      <c r="I10169" s="29"/>
      <c r="J10169" s="29"/>
      <c r="K10169" s="29"/>
    </row>
    <row r="10170" spans="6:11" x14ac:dyDescent="0.3">
      <c r="F10170" s="29"/>
      <c r="G10170" s="29"/>
      <c r="H10170" s="29"/>
      <c r="I10170" s="29"/>
      <c r="J10170" s="29"/>
      <c r="K10170" s="29"/>
    </row>
    <row r="10171" spans="6:11" x14ac:dyDescent="0.3">
      <c r="F10171" s="29"/>
      <c r="G10171" s="29"/>
      <c r="H10171" s="29"/>
      <c r="I10171" s="29"/>
      <c r="J10171" s="29"/>
      <c r="K10171" s="29"/>
    </row>
    <row r="10172" spans="6:11" x14ac:dyDescent="0.3">
      <c r="F10172" s="29"/>
      <c r="G10172" s="29"/>
      <c r="H10172" s="29"/>
      <c r="I10172" s="29"/>
      <c r="J10172" s="29"/>
      <c r="K10172" s="29"/>
    </row>
    <row r="10173" spans="6:11" x14ac:dyDescent="0.3">
      <c r="F10173" s="29"/>
      <c r="G10173" s="29"/>
      <c r="H10173" s="29"/>
      <c r="I10173" s="29"/>
      <c r="J10173" s="29"/>
      <c r="K10173" s="29"/>
    </row>
    <row r="10174" spans="6:11" x14ac:dyDescent="0.3">
      <c r="F10174" s="29"/>
      <c r="G10174" s="29"/>
      <c r="H10174" s="29"/>
      <c r="I10174" s="29"/>
      <c r="J10174" s="29"/>
      <c r="K10174" s="29"/>
    </row>
    <row r="10175" spans="6:11" x14ac:dyDescent="0.3">
      <c r="F10175" s="29"/>
      <c r="G10175" s="29"/>
      <c r="H10175" s="29"/>
      <c r="I10175" s="29"/>
      <c r="J10175" s="29"/>
      <c r="K10175" s="29"/>
    </row>
    <row r="10176" spans="6:11" x14ac:dyDescent="0.3">
      <c r="F10176" s="29"/>
      <c r="G10176" s="29"/>
      <c r="H10176" s="29"/>
      <c r="I10176" s="29"/>
      <c r="J10176" s="29"/>
      <c r="K10176" s="29"/>
    </row>
    <row r="10177" spans="6:11" x14ac:dyDescent="0.3">
      <c r="F10177" s="29"/>
      <c r="G10177" s="29"/>
      <c r="H10177" s="29"/>
      <c r="I10177" s="29"/>
      <c r="J10177" s="29"/>
      <c r="K10177" s="29"/>
    </row>
    <row r="10178" spans="6:11" x14ac:dyDescent="0.3">
      <c r="F10178" s="29"/>
      <c r="G10178" s="29"/>
      <c r="H10178" s="29"/>
      <c r="I10178" s="29"/>
      <c r="J10178" s="29"/>
      <c r="K10178" s="29"/>
    </row>
    <row r="10179" spans="6:11" x14ac:dyDescent="0.3">
      <c r="F10179" s="29"/>
      <c r="G10179" s="29"/>
      <c r="H10179" s="29"/>
      <c r="I10179" s="29"/>
      <c r="J10179" s="29"/>
      <c r="K10179" s="29"/>
    </row>
    <row r="10180" spans="6:11" x14ac:dyDescent="0.3">
      <c r="F10180" s="29"/>
      <c r="G10180" s="29"/>
      <c r="H10180" s="29"/>
      <c r="I10180" s="29"/>
      <c r="J10180" s="29"/>
      <c r="K10180" s="29"/>
    </row>
    <row r="10181" spans="6:11" x14ac:dyDescent="0.3">
      <c r="F10181" s="29"/>
      <c r="G10181" s="29"/>
      <c r="H10181" s="29"/>
      <c r="I10181" s="29"/>
      <c r="J10181" s="29"/>
      <c r="K10181" s="29"/>
    </row>
    <row r="10182" spans="6:11" x14ac:dyDescent="0.3">
      <c r="F10182" s="29"/>
      <c r="G10182" s="29"/>
      <c r="H10182" s="29"/>
      <c r="I10182" s="29"/>
      <c r="J10182" s="29"/>
      <c r="K10182" s="29"/>
    </row>
    <row r="10183" spans="6:11" x14ac:dyDescent="0.3">
      <c r="F10183" s="29"/>
      <c r="G10183" s="29"/>
      <c r="H10183" s="29"/>
      <c r="I10183" s="29"/>
      <c r="J10183" s="29"/>
      <c r="K10183" s="29"/>
    </row>
    <row r="10184" spans="6:11" x14ac:dyDescent="0.3">
      <c r="F10184" s="29"/>
      <c r="G10184" s="29"/>
      <c r="H10184" s="29"/>
      <c r="I10184" s="29"/>
      <c r="J10184" s="29"/>
      <c r="K10184" s="29"/>
    </row>
    <row r="10185" spans="6:11" x14ac:dyDescent="0.3">
      <c r="F10185" s="29"/>
      <c r="G10185" s="29"/>
      <c r="H10185" s="29"/>
      <c r="I10185" s="29"/>
      <c r="J10185" s="29"/>
      <c r="K10185" s="29"/>
    </row>
    <row r="10186" spans="6:11" x14ac:dyDescent="0.3">
      <c r="F10186" s="29"/>
      <c r="G10186" s="29"/>
      <c r="H10186" s="29"/>
      <c r="I10186" s="29"/>
      <c r="J10186" s="29"/>
      <c r="K10186" s="29"/>
    </row>
    <row r="10187" spans="6:11" x14ac:dyDescent="0.3">
      <c r="F10187" s="29"/>
      <c r="G10187" s="29"/>
      <c r="H10187" s="29"/>
      <c r="I10187" s="29"/>
      <c r="J10187" s="29"/>
      <c r="K10187" s="29"/>
    </row>
    <row r="10188" spans="6:11" x14ac:dyDescent="0.3">
      <c r="F10188" s="29"/>
      <c r="G10188" s="29"/>
      <c r="H10188" s="29"/>
      <c r="I10188" s="29"/>
      <c r="J10188" s="29"/>
      <c r="K10188" s="29"/>
    </row>
    <row r="10189" spans="6:11" x14ac:dyDescent="0.3">
      <c r="F10189" s="29"/>
      <c r="G10189" s="29"/>
      <c r="H10189" s="29"/>
      <c r="I10189" s="29"/>
      <c r="J10189" s="29"/>
      <c r="K10189" s="29"/>
    </row>
    <row r="10190" spans="6:11" x14ac:dyDescent="0.3">
      <c r="F10190" s="29"/>
      <c r="G10190" s="29"/>
      <c r="H10190" s="29"/>
      <c r="I10190" s="29"/>
      <c r="J10190" s="29"/>
      <c r="K10190" s="29"/>
    </row>
    <row r="10191" spans="6:11" x14ac:dyDescent="0.3">
      <c r="F10191" s="29"/>
      <c r="G10191" s="29"/>
      <c r="H10191" s="29"/>
      <c r="I10191" s="29"/>
      <c r="J10191" s="29"/>
      <c r="K10191" s="29"/>
    </row>
    <row r="10192" spans="6:11" x14ac:dyDescent="0.3">
      <c r="F10192" s="29"/>
      <c r="G10192" s="29"/>
      <c r="H10192" s="29"/>
      <c r="I10192" s="29"/>
      <c r="J10192" s="29"/>
      <c r="K10192" s="29"/>
    </row>
    <row r="10193" spans="6:11" x14ac:dyDescent="0.3">
      <c r="F10193" s="29"/>
      <c r="G10193" s="29"/>
      <c r="H10193" s="29"/>
      <c r="I10193" s="29"/>
      <c r="J10193" s="29"/>
      <c r="K10193" s="29"/>
    </row>
    <row r="10194" spans="6:11" x14ac:dyDescent="0.3">
      <c r="F10194" s="29"/>
      <c r="G10194" s="29"/>
      <c r="H10194" s="29"/>
      <c r="I10194" s="29"/>
      <c r="J10194" s="29"/>
      <c r="K10194" s="29"/>
    </row>
    <row r="10195" spans="6:11" x14ac:dyDescent="0.3">
      <c r="F10195" s="29"/>
      <c r="G10195" s="29"/>
      <c r="H10195" s="29"/>
      <c r="I10195" s="29"/>
      <c r="J10195" s="29"/>
      <c r="K10195" s="29"/>
    </row>
    <row r="10196" spans="6:11" x14ac:dyDescent="0.3">
      <c r="F10196" s="29"/>
      <c r="G10196" s="29"/>
      <c r="H10196" s="29"/>
      <c r="I10196" s="29"/>
      <c r="J10196" s="29"/>
      <c r="K10196" s="29"/>
    </row>
    <row r="10197" spans="6:11" x14ac:dyDescent="0.3">
      <c r="F10197" s="29"/>
      <c r="G10197" s="29"/>
      <c r="H10197" s="29"/>
      <c r="I10197" s="29"/>
      <c r="J10197" s="29"/>
      <c r="K10197" s="29"/>
    </row>
    <row r="10198" spans="6:11" x14ac:dyDescent="0.3">
      <c r="F10198" s="29"/>
      <c r="G10198" s="29"/>
      <c r="H10198" s="29"/>
      <c r="I10198" s="29"/>
      <c r="J10198" s="29"/>
      <c r="K10198" s="29"/>
    </row>
    <row r="10199" spans="6:11" x14ac:dyDescent="0.3">
      <c r="F10199" s="29"/>
      <c r="G10199" s="29"/>
      <c r="H10199" s="29"/>
      <c r="I10199" s="29"/>
      <c r="J10199" s="29"/>
      <c r="K10199" s="29"/>
    </row>
    <row r="10200" spans="6:11" x14ac:dyDescent="0.3">
      <c r="F10200" s="29"/>
      <c r="G10200" s="29"/>
      <c r="H10200" s="29"/>
      <c r="I10200" s="29"/>
      <c r="J10200" s="29"/>
      <c r="K10200" s="29"/>
    </row>
    <row r="10201" spans="6:11" x14ac:dyDescent="0.3">
      <c r="F10201" s="29"/>
      <c r="G10201" s="29"/>
      <c r="H10201" s="29"/>
      <c r="I10201" s="29"/>
      <c r="J10201" s="29"/>
      <c r="K10201" s="29"/>
    </row>
    <row r="10202" spans="6:11" x14ac:dyDescent="0.3">
      <c r="F10202" s="29"/>
      <c r="G10202" s="29"/>
      <c r="H10202" s="29"/>
      <c r="I10202" s="29"/>
      <c r="J10202" s="29"/>
      <c r="K10202" s="29"/>
    </row>
    <row r="10203" spans="6:11" x14ac:dyDescent="0.3">
      <c r="F10203" s="29"/>
      <c r="G10203" s="29"/>
      <c r="H10203" s="29"/>
      <c r="I10203" s="29"/>
      <c r="J10203" s="29"/>
      <c r="K10203" s="29"/>
    </row>
    <row r="10204" spans="6:11" x14ac:dyDescent="0.3">
      <c r="F10204" s="29"/>
      <c r="G10204" s="29"/>
      <c r="H10204" s="29"/>
      <c r="I10204" s="29"/>
      <c r="J10204" s="29"/>
      <c r="K10204" s="29"/>
    </row>
    <row r="10205" spans="6:11" x14ac:dyDescent="0.3">
      <c r="F10205" s="29"/>
      <c r="G10205" s="29"/>
      <c r="H10205" s="29"/>
      <c r="I10205" s="29"/>
      <c r="J10205" s="29"/>
      <c r="K10205" s="29"/>
    </row>
    <row r="10206" spans="6:11" x14ac:dyDescent="0.3">
      <c r="F10206" s="29"/>
      <c r="G10206" s="29"/>
      <c r="H10206" s="29"/>
      <c r="I10206" s="29"/>
      <c r="J10206" s="29"/>
      <c r="K10206" s="29"/>
    </row>
    <row r="10207" spans="6:11" x14ac:dyDescent="0.3">
      <c r="F10207" s="29"/>
      <c r="G10207" s="29"/>
      <c r="H10207" s="29"/>
      <c r="I10207" s="29"/>
      <c r="J10207" s="29"/>
      <c r="K10207" s="29"/>
    </row>
    <row r="10208" spans="6:11" x14ac:dyDescent="0.3">
      <c r="F10208" s="29"/>
      <c r="G10208" s="29"/>
      <c r="H10208" s="29"/>
      <c r="I10208" s="29"/>
      <c r="J10208" s="29"/>
      <c r="K10208" s="29"/>
    </row>
    <row r="10209" spans="6:11" x14ac:dyDescent="0.3">
      <c r="F10209" s="29"/>
      <c r="G10209" s="29"/>
      <c r="H10209" s="29"/>
      <c r="I10209" s="29"/>
      <c r="J10209" s="29"/>
      <c r="K10209" s="29"/>
    </row>
    <row r="10210" spans="6:11" x14ac:dyDescent="0.3">
      <c r="F10210" s="29"/>
      <c r="G10210" s="29"/>
      <c r="H10210" s="29"/>
      <c r="I10210" s="29"/>
      <c r="J10210" s="29"/>
      <c r="K10210" s="29"/>
    </row>
    <row r="10211" spans="6:11" x14ac:dyDescent="0.3">
      <c r="F10211" s="29"/>
      <c r="G10211" s="29"/>
      <c r="H10211" s="29"/>
      <c r="I10211" s="29"/>
      <c r="J10211" s="29"/>
      <c r="K10211" s="29"/>
    </row>
    <row r="10212" spans="6:11" x14ac:dyDescent="0.3">
      <c r="F10212" s="29"/>
      <c r="G10212" s="29"/>
      <c r="H10212" s="29"/>
      <c r="I10212" s="29"/>
      <c r="J10212" s="29"/>
      <c r="K10212" s="29"/>
    </row>
    <row r="10213" spans="6:11" x14ac:dyDescent="0.3">
      <c r="F10213" s="29"/>
      <c r="G10213" s="29"/>
      <c r="H10213" s="29"/>
      <c r="I10213" s="29"/>
      <c r="J10213" s="29"/>
      <c r="K10213" s="29"/>
    </row>
    <row r="10214" spans="6:11" x14ac:dyDescent="0.3">
      <c r="F10214" s="29"/>
      <c r="G10214" s="29"/>
      <c r="H10214" s="29"/>
      <c r="I10214" s="29"/>
      <c r="J10214" s="29"/>
      <c r="K10214" s="29"/>
    </row>
    <row r="10215" spans="6:11" x14ac:dyDescent="0.3">
      <c r="F10215" s="29"/>
      <c r="G10215" s="29"/>
      <c r="H10215" s="29"/>
      <c r="I10215" s="29"/>
      <c r="J10215" s="29"/>
      <c r="K10215" s="29"/>
    </row>
    <row r="10216" spans="6:11" x14ac:dyDescent="0.3">
      <c r="F10216" s="29"/>
      <c r="G10216" s="29"/>
      <c r="H10216" s="29"/>
      <c r="I10216" s="29"/>
      <c r="J10216" s="29"/>
      <c r="K10216" s="29"/>
    </row>
    <row r="10217" spans="6:11" x14ac:dyDescent="0.3">
      <c r="F10217" s="29"/>
      <c r="G10217" s="29"/>
      <c r="H10217" s="29"/>
      <c r="I10217" s="29"/>
      <c r="J10217" s="29"/>
      <c r="K10217" s="29"/>
    </row>
    <row r="10218" spans="6:11" x14ac:dyDescent="0.3">
      <c r="F10218" s="29"/>
      <c r="G10218" s="29"/>
      <c r="H10218" s="29"/>
      <c r="I10218" s="29"/>
      <c r="J10218" s="29"/>
      <c r="K10218" s="29"/>
    </row>
    <row r="10219" spans="6:11" x14ac:dyDescent="0.3">
      <c r="F10219" s="29"/>
      <c r="G10219" s="29"/>
      <c r="H10219" s="29"/>
      <c r="I10219" s="29"/>
      <c r="J10219" s="29"/>
      <c r="K10219" s="29"/>
    </row>
    <row r="10220" spans="6:11" x14ac:dyDescent="0.3">
      <c r="F10220" s="29"/>
      <c r="G10220" s="29"/>
      <c r="H10220" s="29"/>
      <c r="I10220" s="29"/>
      <c r="J10220" s="29"/>
      <c r="K10220" s="29"/>
    </row>
    <row r="10221" spans="6:11" x14ac:dyDescent="0.3">
      <c r="F10221" s="29"/>
      <c r="G10221" s="29"/>
      <c r="H10221" s="29"/>
      <c r="I10221" s="29"/>
      <c r="J10221" s="29"/>
      <c r="K10221" s="29"/>
    </row>
    <row r="10222" spans="6:11" x14ac:dyDescent="0.3">
      <c r="F10222" s="29"/>
      <c r="G10222" s="29"/>
      <c r="H10222" s="29"/>
      <c r="I10222" s="29"/>
      <c r="J10222" s="29"/>
      <c r="K10222" s="29"/>
    </row>
    <row r="10223" spans="6:11" x14ac:dyDescent="0.3">
      <c r="F10223" s="29"/>
      <c r="G10223" s="29"/>
      <c r="H10223" s="29"/>
      <c r="I10223" s="29"/>
      <c r="J10223" s="29"/>
      <c r="K10223" s="29"/>
    </row>
    <row r="10224" spans="6:11" x14ac:dyDescent="0.3">
      <c r="F10224" s="29"/>
      <c r="G10224" s="29"/>
      <c r="H10224" s="29"/>
      <c r="I10224" s="29"/>
      <c r="J10224" s="29"/>
      <c r="K10224" s="29"/>
    </row>
    <row r="10225" spans="6:11" x14ac:dyDescent="0.3">
      <c r="F10225" s="29"/>
      <c r="G10225" s="29"/>
      <c r="H10225" s="29"/>
      <c r="I10225" s="29"/>
      <c r="J10225" s="29"/>
      <c r="K10225" s="29"/>
    </row>
    <row r="10226" spans="6:11" x14ac:dyDescent="0.3">
      <c r="F10226" s="29"/>
      <c r="G10226" s="29"/>
      <c r="H10226" s="29"/>
      <c r="I10226" s="29"/>
      <c r="J10226" s="29"/>
      <c r="K10226" s="29"/>
    </row>
    <row r="10227" spans="6:11" x14ac:dyDescent="0.3">
      <c r="F10227" s="29"/>
      <c r="G10227" s="29"/>
      <c r="H10227" s="29"/>
      <c r="I10227" s="29"/>
      <c r="J10227" s="29"/>
      <c r="K10227" s="29"/>
    </row>
    <row r="10228" spans="6:11" x14ac:dyDescent="0.3">
      <c r="F10228" s="29"/>
      <c r="G10228" s="29"/>
      <c r="H10228" s="29"/>
      <c r="I10228" s="29"/>
      <c r="J10228" s="29"/>
      <c r="K10228" s="29"/>
    </row>
    <row r="10229" spans="6:11" x14ac:dyDescent="0.3">
      <c r="F10229" s="29"/>
      <c r="G10229" s="29"/>
      <c r="H10229" s="29"/>
      <c r="I10229" s="29"/>
      <c r="J10229" s="29"/>
      <c r="K10229" s="29"/>
    </row>
    <row r="10230" spans="6:11" x14ac:dyDescent="0.3">
      <c r="F10230" s="29"/>
      <c r="G10230" s="29"/>
      <c r="H10230" s="29"/>
      <c r="I10230" s="29"/>
      <c r="J10230" s="29"/>
      <c r="K10230" s="29"/>
    </row>
    <row r="10231" spans="6:11" x14ac:dyDescent="0.3">
      <c r="F10231" s="29"/>
      <c r="G10231" s="29"/>
      <c r="H10231" s="29"/>
      <c r="I10231" s="29"/>
      <c r="J10231" s="29"/>
      <c r="K10231" s="29"/>
    </row>
    <row r="10232" spans="6:11" x14ac:dyDescent="0.3">
      <c r="F10232" s="29"/>
      <c r="G10232" s="29"/>
      <c r="H10232" s="29"/>
      <c r="I10232" s="29"/>
      <c r="J10232" s="29"/>
      <c r="K10232" s="29"/>
    </row>
    <row r="10233" spans="6:11" x14ac:dyDescent="0.3">
      <c r="F10233" s="29"/>
      <c r="G10233" s="29"/>
      <c r="H10233" s="29"/>
      <c r="I10233" s="29"/>
      <c r="J10233" s="29"/>
      <c r="K10233" s="29"/>
    </row>
    <row r="10234" spans="6:11" x14ac:dyDescent="0.3">
      <c r="F10234" s="29"/>
      <c r="G10234" s="29"/>
      <c r="H10234" s="29"/>
      <c r="I10234" s="29"/>
      <c r="J10234" s="29"/>
      <c r="K10234" s="29"/>
    </row>
    <row r="10235" spans="6:11" x14ac:dyDescent="0.3">
      <c r="F10235" s="29"/>
      <c r="G10235" s="29"/>
      <c r="H10235" s="29"/>
      <c r="I10235" s="29"/>
      <c r="J10235" s="29"/>
      <c r="K10235" s="29"/>
    </row>
    <row r="10236" spans="6:11" x14ac:dyDescent="0.3">
      <c r="F10236" s="29"/>
      <c r="G10236" s="29"/>
      <c r="H10236" s="29"/>
      <c r="I10236" s="29"/>
      <c r="J10236" s="29"/>
      <c r="K10236" s="29"/>
    </row>
    <row r="10237" spans="6:11" x14ac:dyDescent="0.3">
      <c r="F10237" s="29"/>
      <c r="G10237" s="29"/>
      <c r="H10237" s="29"/>
      <c r="I10237" s="29"/>
      <c r="J10237" s="29"/>
      <c r="K10237" s="29"/>
    </row>
    <row r="10238" spans="6:11" x14ac:dyDescent="0.3">
      <c r="F10238" s="29"/>
      <c r="G10238" s="29"/>
      <c r="H10238" s="29"/>
      <c r="I10238" s="29"/>
      <c r="J10238" s="29"/>
      <c r="K10238" s="29"/>
    </row>
    <row r="10239" spans="6:11" x14ac:dyDescent="0.3">
      <c r="F10239" s="29"/>
      <c r="G10239" s="29"/>
      <c r="H10239" s="29"/>
      <c r="I10239" s="29"/>
      <c r="J10239" s="29"/>
      <c r="K10239" s="29"/>
    </row>
    <row r="10240" spans="6:11" x14ac:dyDescent="0.3">
      <c r="F10240" s="29"/>
      <c r="G10240" s="29"/>
      <c r="H10240" s="29"/>
      <c r="I10240" s="29"/>
      <c r="J10240" s="29"/>
      <c r="K10240" s="29"/>
    </row>
    <row r="10241" spans="6:11" x14ac:dyDescent="0.3">
      <c r="F10241" s="29"/>
      <c r="G10241" s="29"/>
      <c r="H10241" s="29"/>
      <c r="I10241" s="29"/>
      <c r="J10241" s="29"/>
      <c r="K10241" s="29"/>
    </row>
    <row r="10242" spans="6:11" x14ac:dyDescent="0.3">
      <c r="F10242" s="29"/>
      <c r="G10242" s="29"/>
      <c r="H10242" s="29"/>
      <c r="I10242" s="29"/>
      <c r="J10242" s="29"/>
      <c r="K10242" s="29"/>
    </row>
    <row r="10243" spans="6:11" x14ac:dyDescent="0.3">
      <c r="F10243" s="29"/>
      <c r="G10243" s="29"/>
      <c r="H10243" s="29"/>
      <c r="I10243" s="29"/>
      <c r="J10243" s="29"/>
      <c r="K10243" s="29"/>
    </row>
    <row r="10244" spans="6:11" x14ac:dyDescent="0.3">
      <c r="F10244" s="29"/>
      <c r="G10244" s="29"/>
      <c r="H10244" s="29"/>
      <c r="I10244" s="29"/>
      <c r="J10244" s="29"/>
      <c r="K10244" s="29"/>
    </row>
    <row r="10245" spans="6:11" x14ac:dyDescent="0.3">
      <c r="F10245" s="29"/>
      <c r="G10245" s="29"/>
      <c r="H10245" s="29"/>
      <c r="I10245" s="29"/>
      <c r="J10245" s="29"/>
      <c r="K10245" s="29"/>
    </row>
    <row r="10246" spans="6:11" x14ac:dyDescent="0.3">
      <c r="F10246" s="29"/>
      <c r="G10246" s="29"/>
      <c r="H10246" s="29"/>
      <c r="I10246" s="29"/>
      <c r="J10246" s="29"/>
      <c r="K10246" s="29"/>
    </row>
    <row r="10247" spans="6:11" x14ac:dyDescent="0.3">
      <c r="F10247" s="29"/>
      <c r="G10247" s="29"/>
      <c r="H10247" s="29"/>
      <c r="I10247" s="29"/>
      <c r="J10247" s="29"/>
      <c r="K10247" s="29"/>
    </row>
    <row r="10248" spans="6:11" x14ac:dyDescent="0.3">
      <c r="F10248" s="29"/>
      <c r="G10248" s="29"/>
      <c r="H10248" s="29"/>
      <c r="I10248" s="29"/>
      <c r="J10248" s="29"/>
      <c r="K10248" s="29"/>
    </row>
    <row r="10249" spans="6:11" x14ac:dyDescent="0.3">
      <c r="F10249" s="29"/>
      <c r="G10249" s="29"/>
      <c r="H10249" s="29"/>
      <c r="I10249" s="29"/>
      <c r="J10249" s="29"/>
      <c r="K10249" s="29"/>
    </row>
    <row r="10250" spans="6:11" x14ac:dyDescent="0.3">
      <c r="F10250" s="29"/>
      <c r="G10250" s="29"/>
      <c r="H10250" s="29"/>
      <c r="I10250" s="29"/>
      <c r="J10250" s="29"/>
      <c r="K10250" s="29"/>
    </row>
    <row r="10251" spans="6:11" x14ac:dyDescent="0.3">
      <c r="F10251" s="29"/>
      <c r="G10251" s="29"/>
      <c r="H10251" s="29"/>
      <c r="I10251" s="29"/>
      <c r="J10251" s="29"/>
      <c r="K10251" s="29"/>
    </row>
    <row r="10252" spans="6:11" x14ac:dyDescent="0.3">
      <c r="F10252" s="29"/>
      <c r="G10252" s="29"/>
      <c r="H10252" s="29"/>
      <c r="I10252" s="29"/>
      <c r="J10252" s="29"/>
      <c r="K10252" s="29"/>
    </row>
    <row r="10253" spans="6:11" x14ac:dyDescent="0.3">
      <c r="F10253" s="29"/>
      <c r="G10253" s="29"/>
      <c r="H10253" s="29"/>
      <c r="I10253" s="29"/>
      <c r="J10253" s="29"/>
      <c r="K10253" s="29"/>
    </row>
    <row r="10254" spans="6:11" x14ac:dyDescent="0.3">
      <c r="F10254" s="29"/>
      <c r="G10254" s="29"/>
      <c r="H10254" s="29"/>
      <c r="I10254" s="29"/>
      <c r="J10254" s="29"/>
      <c r="K10254" s="29"/>
    </row>
    <row r="10255" spans="6:11" x14ac:dyDescent="0.3">
      <c r="F10255" s="29"/>
      <c r="G10255" s="29"/>
      <c r="H10255" s="29"/>
      <c r="I10255" s="29"/>
      <c r="J10255" s="29"/>
      <c r="K10255" s="29"/>
    </row>
    <row r="10256" spans="6:11" x14ac:dyDescent="0.3">
      <c r="F10256" s="29"/>
      <c r="G10256" s="29"/>
      <c r="H10256" s="29"/>
      <c r="I10256" s="29"/>
      <c r="J10256" s="29"/>
      <c r="K10256" s="29"/>
    </row>
    <row r="10257" spans="6:11" x14ac:dyDescent="0.3">
      <c r="F10257" s="29"/>
      <c r="G10257" s="29"/>
      <c r="H10257" s="29"/>
      <c r="I10257" s="29"/>
      <c r="J10257" s="29"/>
      <c r="K10257" s="29"/>
    </row>
    <row r="10258" spans="6:11" x14ac:dyDescent="0.3">
      <c r="F10258" s="29"/>
      <c r="G10258" s="29"/>
      <c r="H10258" s="29"/>
      <c r="I10258" s="29"/>
      <c r="J10258" s="29"/>
      <c r="K10258" s="29"/>
    </row>
    <row r="10259" spans="6:11" x14ac:dyDescent="0.3">
      <c r="F10259" s="29"/>
      <c r="G10259" s="29"/>
      <c r="H10259" s="29"/>
      <c r="I10259" s="29"/>
      <c r="J10259" s="29"/>
      <c r="K10259" s="29"/>
    </row>
    <row r="10260" spans="6:11" x14ac:dyDescent="0.3">
      <c r="F10260" s="29"/>
      <c r="G10260" s="29"/>
      <c r="H10260" s="29"/>
      <c r="I10260" s="29"/>
      <c r="J10260" s="29"/>
      <c r="K10260" s="29"/>
    </row>
    <row r="10261" spans="6:11" x14ac:dyDescent="0.3">
      <c r="F10261" s="29"/>
      <c r="G10261" s="29"/>
      <c r="H10261" s="29"/>
      <c r="I10261" s="29"/>
      <c r="J10261" s="29"/>
      <c r="K10261" s="29"/>
    </row>
    <row r="10262" spans="6:11" x14ac:dyDescent="0.3">
      <c r="F10262" s="29"/>
      <c r="G10262" s="29"/>
      <c r="H10262" s="29"/>
      <c r="I10262" s="29"/>
      <c r="J10262" s="29"/>
      <c r="K10262" s="29"/>
    </row>
    <row r="10263" spans="6:11" x14ac:dyDescent="0.3">
      <c r="F10263" s="29"/>
      <c r="G10263" s="29"/>
      <c r="H10263" s="29"/>
      <c r="I10263" s="29"/>
      <c r="J10263" s="29"/>
      <c r="K10263" s="29"/>
    </row>
    <row r="10264" spans="6:11" x14ac:dyDescent="0.3">
      <c r="F10264" s="29"/>
      <c r="G10264" s="29"/>
      <c r="H10264" s="29"/>
      <c r="I10264" s="29"/>
      <c r="J10264" s="29"/>
      <c r="K10264" s="29"/>
    </row>
    <row r="10265" spans="6:11" x14ac:dyDescent="0.3">
      <c r="F10265" s="29"/>
      <c r="G10265" s="29"/>
      <c r="H10265" s="29"/>
      <c r="I10265" s="29"/>
      <c r="J10265" s="29"/>
      <c r="K10265" s="29"/>
    </row>
    <row r="10266" spans="6:11" x14ac:dyDescent="0.3">
      <c r="F10266" s="29"/>
      <c r="G10266" s="29"/>
      <c r="H10266" s="29"/>
      <c r="I10266" s="29"/>
      <c r="J10266" s="29"/>
      <c r="K10266" s="29"/>
    </row>
    <row r="10267" spans="6:11" x14ac:dyDescent="0.3">
      <c r="F10267" s="29"/>
      <c r="G10267" s="29"/>
      <c r="H10267" s="29"/>
      <c r="I10267" s="29"/>
      <c r="J10267" s="29"/>
      <c r="K10267" s="29"/>
    </row>
    <row r="10268" spans="6:11" x14ac:dyDescent="0.3">
      <c r="F10268" s="29"/>
      <c r="G10268" s="29"/>
      <c r="H10268" s="29"/>
      <c r="I10268" s="29"/>
      <c r="J10268" s="29"/>
      <c r="K10268" s="29"/>
    </row>
    <row r="10269" spans="6:11" x14ac:dyDescent="0.3">
      <c r="F10269" s="29"/>
      <c r="G10269" s="29"/>
      <c r="H10269" s="29"/>
      <c r="I10269" s="29"/>
      <c r="J10269" s="29"/>
      <c r="K10269" s="29"/>
    </row>
    <row r="10270" spans="6:11" x14ac:dyDescent="0.3">
      <c r="F10270" s="29"/>
      <c r="G10270" s="29"/>
      <c r="H10270" s="29"/>
      <c r="I10270" s="29"/>
      <c r="J10270" s="29"/>
      <c r="K10270" s="29"/>
    </row>
    <row r="10271" spans="6:11" x14ac:dyDescent="0.3">
      <c r="F10271" s="29"/>
      <c r="G10271" s="29"/>
      <c r="H10271" s="29"/>
      <c r="I10271" s="29"/>
      <c r="J10271" s="29"/>
      <c r="K10271" s="29"/>
    </row>
    <row r="10272" spans="6:11" x14ac:dyDescent="0.3">
      <c r="F10272" s="29"/>
      <c r="G10272" s="29"/>
      <c r="H10272" s="29"/>
      <c r="I10272" s="29"/>
      <c r="J10272" s="29"/>
      <c r="K10272" s="29"/>
    </row>
    <row r="10273" spans="6:11" x14ac:dyDescent="0.3">
      <c r="F10273" s="29"/>
      <c r="G10273" s="29"/>
      <c r="H10273" s="29"/>
      <c r="I10273" s="29"/>
      <c r="J10273" s="29"/>
      <c r="K10273" s="29"/>
    </row>
    <row r="10274" spans="6:11" x14ac:dyDescent="0.3">
      <c r="F10274" s="29"/>
      <c r="G10274" s="29"/>
      <c r="H10274" s="29"/>
      <c r="I10274" s="29"/>
      <c r="J10274" s="29"/>
      <c r="K10274" s="29"/>
    </row>
    <row r="10275" spans="6:11" x14ac:dyDescent="0.3">
      <c r="F10275" s="29"/>
      <c r="G10275" s="29"/>
      <c r="H10275" s="29"/>
      <c r="I10275" s="29"/>
      <c r="J10275" s="29"/>
      <c r="K10275" s="29"/>
    </row>
    <row r="10276" spans="6:11" x14ac:dyDescent="0.3">
      <c r="F10276" s="29"/>
      <c r="G10276" s="29"/>
      <c r="H10276" s="29"/>
      <c r="I10276" s="29"/>
      <c r="J10276" s="29"/>
      <c r="K10276" s="29"/>
    </row>
    <row r="10277" spans="6:11" x14ac:dyDescent="0.3">
      <c r="F10277" s="29"/>
      <c r="G10277" s="29"/>
      <c r="H10277" s="29"/>
      <c r="I10277" s="29"/>
      <c r="J10277" s="29"/>
      <c r="K10277" s="29"/>
    </row>
    <row r="10278" spans="6:11" x14ac:dyDescent="0.3">
      <c r="F10278" s="29"/>
      <c r="G10278" s="29"/>
      <c r="H10278" s="29"/>
      <c r="I10278" s="29"/>
      <c r="J10278" s="29"/>
      <c r="K10278" s="29"/>
    </row>
    <row r="10279" spans="6:11" x14ac:dyDescent="0.3">
      <c r="F10279" s="29"/>
      <c r="G10279" s="29"/>
      <c r="H10279" s="29"/>
      <c r="I10279" s="29"/>
      <c r="J10279" s="29"/>
      <c r="K10279" s="29"/>
    </row>
    <row r="10280" spans="6:11" x14ac:dyDescent="0.3">
      <c r="F10280" s="29"/>
      <c r="G10280" s="29"/>
      <c r="H10280" s="29"/>
      <c r="I10280" s="29"/>
      <c r="J10280" s="29"/>
      <c r="K10280" s="29"/>
    </row>
    <row r="10281" spans="6:11" x14ac:dyDescent="0.3">
      <c r="F10281" s="29"/>
      <c r="G10281" s="29"/>
      <c r="H10281" s="29"/>
      <c r="I10281" s="29"/>
      <c r="J10281" s="29"/>
      <c r="K10281" s="29"/>
    </row>
    <row r="10282" spans="6:11" x14ac:dyDescent="0.3">
      <c r="F10282" s="29"/>
      <c r="G10282" s="29"/>
      <c r="H10282" s="29"/>
      <c r="I10282" s="29"/>
      <c r="J10282" s="29"/>
      <c r="K10282" s="29"/>
    </row>
    <row r="10283" spans="6:11" x14ac:dyDescent="0.3">
      <c r="F10283" s="29"/>
      <c r="G10283" s="29"/>
      <c r="H10283" s="29"/>
      <c r="I10283" s="29"/>
      <c r="J10283" s="29"/>
      <c r="K10283" s="29"/>
    </row>
    <row r="10284" spans="6:11" x14ac:dyDescent="0.3">
      <c r="F10284" s="29"/>
      <c r="G10284" s="29"/>
      <c r="H10284" s="29"/>
      <c r="I10284" s="29"/>
      <c r="J10284" s="29"/>
      <c r="K10284" s="29"/>
    </row>
    <row r="10285" spans="6:11" x14ac:dyDescent="0.3">
      <c r="F10285" s="29"/>
      <c r="G10285" s="29"/>
      <c r="H10285" s="29"/>
      <c r="I10285" s="29"/>
      <c r="J10285" s="29"/>
      <c r="K10285" s="29"/>
    </row>
    <row r="10286" spans="6:11" x14ac:dyDescent="0.3">
      <c r="F10286" s="29"/>
      <c r="G10286" s="29"/>
      <c r="H10286" s="29"/>
      <c r="I10286" s="29"/>
      <c r="J10286" s="29"/>
      <c r="K10286" s="29"/>
    </row>
    <row r="10287" spans="6:11" x14ac:dyDescent="0.3">
      <c r="F10287" s="29"/>
      <c r="G10287" s="29"/>
      <c r="H10287" s="29"/>
      <c r="I10287" s="29"/>
      <c r="J10287" s="29"/>
      <c r="K10287" s="29"/>
    </row>
    <row r="10288" spans="6:11" x14ac:dyDescent="0.3">
      <c r="F10288" s="29"/>
      <c r="G10288" s="29"/>
      <c r="H10288" s="29"/>
      <c r="I10288" s="29"/>
      <c r="J10288" s="29"/>
      <c r="K10288" s="29"/>
    </row>
    <row r="10289" spans="6:11" x14ac:dyDescent="0.3">
      <c r="F10289" s="29"/>
      <c r="G10289" s="29"/>
      <c r="H10289" s="29"/>
      <c r="I10289" s="29"/>
      <c r="J10289" s="29"/>
      <c r="K10289" s="29"/>
    </row>
    <row r="10290" spans="6:11" x14ac:dyDescent="0.3">
      <c r="F10290" s="29"/>
      <c r="G10290" s="29"/>
      <c r="H10290" s="29"/>
      <c r="I10290" s="29"/>
      <c r="J10290" s="29"/>
      <c r="K10290" s="29"/>
    </row>
    <row r="10291" spans="6:11" x14ac:dyDescent="0.3">
      <c r="F10291" s="29"/>
      <c r="G10291" s="29"/>
      <c r="H10291" s="29"/>
      <c r="I10291" s="29"/>
      <c r="J10291" s="29"/>
      <c r="K10291" s="29"/>
    </row>
    <row r="10292" spans="6:11" x14ac:dyDescent="0.3">
      <c r="F10292" s="29"/>
      <c r="G10292" s="29"/>
      <c r="H10292" s="29"/>
      <c r="I10292" s="29"/>
      <c r="J10292" s="29"/>
      <c r="K10292" s="29"/>
    </row>
    <row r="10293" spans="6:11" x14ac:dyDescent="0.3">
      <c r="F10293" s="29"/>
      <c r="G10293" s="29"/>
      <c r="H10293" s="29"/>
      <c r="I10293" s="29"/>
      <c r="J10293" s="29"/>
      <c r="K10293" s="29"/>
    </row>
    <row r="10294" spans="6:11" x14ac:dyDescent="0.3">
      <c r="F10294" s="29"/>
      <c r="G10294" s="29"/>
      <c r="H10294" s="29"/>
      <c r="I10294" s="29"/>
      <c r="J10294" s="29"/>
      <c r="K10294" s="29"/>
    </row>
    <row r="10295" spans="6:11" x14ac:dyDescent="0.3">
      <c r="F10295" s="29"/>
      <c r="G10295" s="29"/>
      <c r="H10295" s="29"/>
      <c r="I10295" s="29"/>
      <c r="J10295" s="29"/>
      <c r="K10295" s="29"/>
    </row>
    <row r="10296" spans="6:11" x14ac:dyDescent="0.3">
      <c r="F10296" s="29"/>
      <c r="G10296" s="29"/>
      <c r="H10296" s="29"/>
      <c r="I10296" s="29"/>
      <c r="J10296" s="29"/>
      <c r="K10296" s="29"/>
    </row>
    <row r="10297" spans="6:11" x14ac:dyDescent="0.3">
      <c r="F10297" s="29"/>
      <c r="G10297" s="29"/>
      <c r="H10297" s="29"/>
      <c r="I10297" s="29"/>
      <c r="J10297" s="29"/>
      <c r="K10297" s="29"/>
    </row>
    <row r="10298" spans="6:11" x14ac:dyDescent="0.3">
      <c r="F10298" s="29"/>
      <c r="G10298" s="29"/>
      <c r="H10298" s="29"/>
      <c r="I10298" s="29"/>
      <c r="J10298" s="29"/>
      <c r="K10298" s="29"/>
    </row>
    <row r="10299" spans="6:11" x14ac:dyDescent="0.3">
      <c r="F10299" s="29"/>
      <c r="G10299" s="29"/>
      <c r="H10299" s="29"/>
      <c r="I10299" s="29"/>
      <c r="J10299" s="29"/>
      <c r="K10299" s="29"/>
    </row>
    <row r="10300" spans="6:11" x14ac:dyDescent="0.3">
      <c r="F10300" s="29"/>
      <c r="G10300" s="29"/>
      <c r="H10300" s="29"/>
      <c r="I10300" s="29"/>
      <c r="J10300" s="29"/>
      <c r="K10300" s="29"/>
    </row>
    <row r="10301" spans="6:11" x14ac:dyDescent="0.3">
      <c r="F10301" s="29"/>
      <c r="G10301" s="29"/>
      <c r="H10301" s="29"/>
      <c r="I10301" s="29"/>
      <c r="J10301" s="29"/>
      <c r="K10301" s="29"/>
    </row>
    <row r="10302" spans="6:11" x14ac:dyDescent="0.3">
      <c r="F10302" s="29"/>
      <c r="G10302" s="29"/>
      <c r="H10302" s="29"/>
      <c r="I10302" s="29"/>
      <c r="J10302" s="29"/>
      <c r="K10302" s="29"/>
    </row>
    <row r="10303" spans="6:11" x14ac:dyDescent="0.3">
      <c r="F10303" s="29"/>
      <c r="G10303" s="29"/>
      <c r="H10303" s="29"/>
      <c r="I10303" s="29"/>
      <c r="J10303" s="29"/>
      <c r="K10303" s="29"/>
    </row>
    <row r="10304" spans="6:11" x14ac:dyDescent="0.3">
      <c r="F10304" s="29"/>
      <c r="G10304" s="29"/>
      <c r="H10304" s="29"/>
      <c r="I10304" s="29"/>
      <c r="J10304" s="29"/>
      <c r="K10304" s="29"/>
    </row>
    <row r="10305" spans="6:11" x14ac:dyDescent="0.3">
      <c r="F10305" s="29"/>
      <c r="G10305" s="29"/>
      <c r="H10305" s="29"/>
      <c r="I10305" s="29"/>
      <c r="J10305" s="29"/>
      <c r="K10305" s="29"/>
    </row>
    <row r="10306" spans="6:11" x14ac:dyDescent="0.3">
      <c r="F10306" s="29"/>
      <c r="G10306" s="29"/>
      <c r="H10306" s="29"/>
      <c r="I10306" s="29"/>
      <c r="J10306" s="29"/>
      <c r="K10306" s="29"/>
    </row>
    <row r="10307" spans="6:11" x14ac:dyDescent="0.3">
      <c r="F10307" s="29"/>
      <c r="G10307" s="29"/>
      <c r="H10307" s="29"/>
      <c r="I10307" s="29"/>
      <c r="J10307" s="29"/>
      <c r="K10307" s="29"/>
    </row>
    <row r="10308" spans="6:11" x14ac:dyDescent="0.3">
      <c r="F10308" s="29"/>
      <c r="G10308" s="29"/>
      <c r="H10308" s="29"/>
      <c r="I10308" s="29"/>
      <c r="J10308" s="29"/>
      <c r="K10308" s="29"/>
    </row>
    <row r="10309" spans="6:11" x14ac:dyDescent="0.3">
      <c r="F10309" s="29"/>
      <c r="G10309" s="29"/>
      <c r="H10309" s="29"/>
      <c r="I10309" s="29"/>
      <c r="J10309" s="29"/>
      <c r="K10309" s="29"/>
    </row>
    <row r="10310" spans="6:11" x14ac:dyDescent="0.3">
      <c r="F10310" s="29"/>
      <c r="G10310" s="29"/>
      <c r="H10310" s="29"/>
      <c r="I10310" s="29"/>
      <c r="J10310" s="29"/>
      <c r="K10310" s="29"/>
    </row>
    <row r="10311" spans="6:11" x14ac:dyDescent="0.3">
      <c r="F10311" s="29"/>
      <c r="G10311" s="29"/>
      <c r="H10311" s="29"/>
      <c r="I10311" s="29"/>
      <c r="J10311" s="29"/>
      <c r="K10311" s="29"/>
    </row>
    <row r="10312" spans="6:11" x14ac:dyDescent="0.3">
      <c r="F10312" s="29"/>
      <c r="G10312" s="29"/>
      <c r="H10312" s="29"/>
      <c r="I10312" s="29"/>
      <c r="J10312" s="29"/>
      <c r="K10312" s="29"/>
    </row>
    <row r="10313" spans="6:11" x14ac:dyDescent="0.3">
      <c r="F10313" s="29"/>
      <c r="G10313" s="29"/>
      <c r="H10313" s="29"/>
      <c r="I10313" s="29"/>
      <c r="J10313" s="29"/>
      <c r="K10313" s="29"/>
    </row>
    <row r="10314" spans="6:11" x14ac:dyDescent="0.3">
      <c r="F10314" s="29"/>
      <c r="G10314" s="29"/>
      <c r="H10314" s="29"/>
      <c r="I10314" s="29"/>
      <c r="J10314" s="29"/>
      <c r="K10314" s="29"/>
    </row>
    <row r="10315" spans="6:11" x14ac:dyDescent="0.3">
      <c r="F10315" s="29"/>
      <c r="G10315" s="29"/>
      <c r="H10315" s="29"/>
      <c r="I10315" s="29"/>
      <c r="J10315" s="29"/>
      <c r="K10315" s="29"/>
    </row>
    <row r="10316" spans="6:11" x14ac:dyDescent="0.3">
      <c r="F10316" s="29"/>
      <c r="G10316" s="29"/>
      <c r="H10316" s="29"/>
      <c r="I10316" s="29"/>
      <c r="J10316" s="29"/>
      <c r="K10316" s="29"/>
    </row>
    <row r="10317" spans="6:11" x14ac:dyDescent="0.3">
      <c r="F10317" s="29"/>
      <c r="G10317" s="29"/>
      <c r="H10317" s="29"/>
      <c r="I10317" s="29"/>
      <c r="J10317" s="29"/>
      <c r="K10317" s="29"/>
    </row>
    <row r="10318" spans="6:11" x14ac:dyDescent="0.3">
      <c r="F10318" s="29"/>
      <c r="G10318" s="29"/>
      <c r="H10318" s="29"/>
      <c r="I10318" s="29"/>
      <c r="J10318" s="29"/>
      <c r="K10318" s="29"/>
    </row>
    <row r="10319" spans="6:11" x14ac:dyDescent="0.3">
      <c r="F10319" s="29"/>
      <c r="G10319" s="29"/>
      <c r="H10319" s="29"/>
      <c r="I10319" s="29"/>
      <c r="J10319" s="29"/>
      <c r="K10319" s="29"/>
    </row>
    <row r="10320" spans="6:11" x14ac:dyDescent="0.3">
      <c r="F10320" s="29"/>
      <c r="G10320" s="29"/>
      <c r="H10320" s="29"/>
      <c r="I10320" s="29"/>
      <c r="J10320" s="29"/>
      <c r="K10320" s="29"/>
    </row>
    <row r="10321" spans="6:11" x14ac:dyDescent="0.3">
      <c r="F10321" s="29"/>
      <c r="G10321" s="29"/>
      <c r="H10321" s="29"/>
      <c r="I10321" s="29"/>
      <c r="J10321" s="29"/>
      <c r="K10321" s="29"/>
    </row>
    <row r="10322" spans="6:11" x14ac:dyDescent="0.3">
      <c r="F10322" s="29"/>
      <c r="G10322" s="29"/>
      <c r="H10322" s="29"/>
      <c r="I10322" s="29"/>
      <c r="J10322" s="29"/>
      <c r="K10322" s="29"/>
    </row>
    <row r="10323" spans="6:11" x14ac:dyDescent="0.3">
      <c r="F10323" s="29"/>
      <c r="G10323" s="29"/>
      <c r="H10323" s="29"/>
      <c r="I10323" s="29"/>
      <c r="J10323" s="29"/>
      <c r="K10323" s="29"/>
    </row>
    <row r="10324" spans="6:11" x14ac:dyDescent="0.3">
      <c r="F10324" s="29"/>
      <c r="G10324" s="29"/>
      <c r="H10324" s="29"/>
      <c r="I10324" s="29"/>
      <c r="J10324" s="29"/>
      <c r="K10324" s="29"/>
    </row>
    <row r="10325" spans="6:11" x14ac:dyDescent="0.3">
      <c r="F10325" s="29"/>
      <c r="G10325" s="29"/>
      <c r="H10325" s="29"/>
      <c r="I10325" s="29"/>
      <c r="J10325" s="29"/>
      <c r="K10325" s="29"/>
    </row>
    <row r="10326" spans="6:11" x14ac:dyDescent="0.3">
      <c r="F10326" s="29"/>
      <c r="G10326" s="29"/>
      <c r="H10326" s="29"/>
      <c r="I10326" s="29"/>
      <c r="J10326" s="29"/>
      <c r="K10326" s="29"/>
    </row>
    <row r="10327" spans="6:11" x14ac:dyDescent="0.3">
      <c r="F10327" s="29"/>
      <c r="G10327" s="29"/>
      <c r="H10327" s="29"/>
      <c r="I10327" s="29"/>
      <c r="J10327" s="29"/>
      <c r="K10327" s="29"/>
    </row>
    <row r="10328" spans="6:11" x14ac:dyDescent="0.3">
      <c r="F10328" s="29"/>
      <c r="G10328" s="29"/>
      <c r="H10328" s="29"/>
      <c r="I10328" s="29"/>
      <c r="J10328" s="29"/>
      <c r="K10328" s="29"/>
    </row>
    <row r="10329" spans="6:11" x14ac:dyDescent="0.3">
      <c r="F10329" s="29"/>
      <c r="G10329" s="29"/>
      <c r="H10329" s="29"/>
      <c r="I10329" s="29"/>
      <c r="J10329" s="29"/>
      <c r="K10329" s="29"/>
    </row>
    <row r="10330" spans="6:11" x14ac:dyDescent="0.3">
      <c r="F10330" s="29"/>
      <c r="G10330" s="29"/>
      <c r="H10330" s="29"/>
      <c r="I10330" s="29"/>
      <c r="J10330" s="29"/>
      <c r="K10330" s="29"/>
    </row>
    <row r="10331" spans="6:11" x14ac:dyDescent="0.3">
      <c r="F10331" s="29"/>
      <c r="G10331" s="29"/>
      <c r="H10331" s="29"/>
      <c r="I10331" s="29"/>
      <c r="J10331" s="29"/>
      <c r="K10331" s="29"/>
    </row>
    <row r="10332" spans="6:11" x14ac:dyDescent="0.3">
      <c r="F10332" s="29"/>
      <c r="G10332" s="29"/>
      <c r="H10332" s="29"/>
      <c r="I10332" s="29"/>
      <c r="J10332" s="29"/>
      <c r="K10332" s="29"/>
    </row>
    <row r="10333" spans="6:11" x14ac:dyDescent="0.3">
      <c r="F10333" s="29"/>
      <c r="G10333" s="29"/>
      <c r="H10333" s="29"/>
      <c r="I10333" s="29"/>
      <c r="J10333" s="29"/>
      <c r="K10333" s="29"/>
    </row>
    <row r="10334" spans="6:11" x14ac:dyDescent="0.3">
      <c r="F10334" s="29"/>
      <c r="G10334" s="29"/>
      <c r="H10334" s="29"/>
      <c r="I10334" s="29"/>
      <c r="J10334" s="29"/>
      <c r="K10334" s="29"/>
    </row>
    <row r="10335" spans="6:11" x14ac:dyDescent="0.3">
      <c r="F10335" s="29"/>
      <c r="G10335" s="29"/>
      <c r="H10335" s="29"/>
      <c r="I10335" s="29"/>
      <c r="J10335" s="29"/>
      <c r="K10335" s="29"/>
    </row>
    <row r="10336" spans="6:11" x14ac:dyDescent="0.3">
      <c r="F10336" s="29"/>
      <c r="G10336" s="29"/>
      <c r="H10336" s="29"/>
      <c r="I10336" s="29"/>
      <c r="J10336" s="29"/>
      <c r="K10336" s="29"/>
    </row>
    <row r="10337" spans="6:11" x14ac:dyDescent="0.3">
      <c r="F10337" s="29"/>
      <c r="G10337" s="29"/>
      <c r="H10337" s="29"/>
      <c r="I10337" s="29"/>
      <c r="J10337" s="29"/>
      <c r="K10337" s="29"/>
    </row>
    <row r="10338" spans="6:11" x14ac:dyDescent="0.3">
      <c r="F10338" s="29"/>
      <c r="G10338" s="29"/>
      <c r="H10338" s="29"/>
      <c r="I10338" s="29"/>
      <c r="J10338" s="29"/>
      <c r="K10338" s="29"/>
    </row>
    <row r="10339" spans="6:11" x14ac:dyDescent="0.3">
      <c r="F10339" s="29"/>
      <c r="G10339" s="29"/>
      <c r="H10339" s="29"/>
      <c r="I10339" s="29"/>
      <c r="J10339" s="29"/>
      <c r="K10339" s="29"/>
    </row>
    <row r="10340" spans="6:11" x14ac:dyDescent="0.3">
      <c r="F10340" s="29"/>
      <c r="G10340" s="29"/>
      <c r="H10340" s="29"/>
      <c r="I10340" s="29"/>
      <c r="J10340" s="29"/>
      <c r="K10340" s="29"/>
    </row>
    <row r="10341" spans="6:11" x14ac:dyDescent="0.3">
      <c r="F10341" s="29"/>
      <c r="G10341" s="29"/>
      <c r="H10341" s="29"/>
      <c r="I10341" s="29"/>
      <c r="J10341" s="29"/>
      <c r="K10341" s="29"/>
    </row>
    <row r="10342" spans="6:11" x14ac:dyDescent="0.3">
      <c r="F10342" s="29"/>
      <c r="G10342" s="29"/>
      <c r="H10342" s="29"/>
      <c r="I10342" s="29"/>
      <c r="J10342" s="29"/>
      <c r="K10342" s="29"/>
    </row>
    <row r="10343" spans="6:11" x14ac:dyDescent="0.3">
      <c r="F10343" s="29"/>
      <c r="G10343" s="29"/>
      <c r="H10343" s="29"/>
      <c r="I10343" s="29"/>
      <c r="J10343" s="29"/>
      <c r="K10343" s="29"/>
    </row>
    <row r="10344" spans="6:11" x14ac:dyDescent="0.3">
      <c r="F10344" s="29"/>
      <c r="G10344" s="29"/>
      <c r="H10344" s="29"/>
      <c r="I10344" s="29"/>
      <c r="J10344" s="29"/>
      <c r="K10344" s="29"/>
    </row>
    <row r="10345" spans="6:11" x14ac:dyDescent="0.3">
      <c r="F10345" s="29"/>
      <c r="G10345" s="29"/>
      <c r="H10345" s="29"/>
      <c r="I10345" s="29"/>
      <c r="J10345" s="29"/>
      <c r="K10345" s="29"/>
    </row>
    <row r="10346" spans="6:11" x14ac:dyDescent="0.3">
      <c r="F10346" s="29"/>
      <c r="G10346" s="29"/>
      <c r="H10346" s="29"/>
      <c r="I10346" s="29"/>
      <c r="J10346" s="29"/>
      <c r="K10346" s="29"/>
    </row>
    <row r="10347" spans="6:11" x14ac:dyDescent="0.3">
      <c r="F10347" s="29"/>
      <c r="G10347" s="29"/>
      <c r="H10347" s="29"/>
      <c r="I10347" s="29"/>
      <c r="J10347" s="29"/>
      <c r="K10347" s="29"/>
    </row>
    <row r="10348" spans="6:11" x14ac:dyDescent="0.3">
      <c r="F10348" s="29"/>
      <c r="G10348" s="29"/>
      <c r="H10348" s="29"/>
      <c r="I10348" s="29"/>
      <c r="J10348" s="29"/>
      <c r="K10348" s="29"/>
    </row>
    <row r="10349" spans="6:11" x14ac:dyDescent="0.3">
      <c r="F10349" s="29"/>
      <c r="G10349" s="29"/>
      <c r="H10349" s="29"/>
      <c r="I10349" s="29"/>
      <c r="J10349" s="29"/>
      <c r="K10349" s="29"/>
    </row>
    <row r="10350" spans="6:11" x14ac:dyDescent="0.3">
      <c r="F10350" s="29"/>
      <c r="G10350" s="29"/>
      <c r="H10350" s="29"/>
      <c r="I10350" s="29"/>
      <c r="J10350" s="29"/>
      <c r="K10350" s="29"/>
    </row>
    <row r="10351" spans="6:11" x14ac:dyDescent="0.3">
      <c r="F10351" s="29"/>
      <c r="G10351" s="29"/>
      <c r="H10351" s="29"/>
      <c r="I10351" s="29"/>
      <c r="J10351" s="29"/>
      <c r="K10351" s="29"/>
    </row>
    <row r="10352" spans="6:11" x14ac:dyDescent="0.3">
      <c r="F10352" s="29"/>
      <c r="G10352" s="29"/>
      <c r="H10352" s="29"/>
      <c r="I10352" s="29"/>
      <c r="J10352" s="29"/>
      <c r="K10352" s="29"/>
    </row>
    <row r="10353" spans="6:11" x14ac:dyDescent="0.3">
      <c r="F10353" s="29"/>
      <c r="G10353" s="29"/>
      <c r="H10353" s="29"/>
      <c r="I10353" s="29"/>
      <c r="J10353" s="29"/>
      <c r="K10353" s="29"/>
    </row>
    <row r="10354" spans="6:11" x14ac:dyDescent="0.3">
      <c r="F10354" s="29"/>
      <c r="G10354" s="29"/>
      <c r="H10354" s="29"/>
      <c r="I10354" s="29"/>
      <c r="J10354" s="29"/>
      <c r="K10354" s="29"/>
    </row>
    <row r="10355" spans="6:11" x14ac:dyDescent="0.3">
      <c r="F10355" s="29"/>
      <c r="G10355" s="29"/>
      <c r="H10355" s="29"/>
      <c r="I10355" s="29"/>
      <c r="J10355" s="29"/>
      <c r="K10355" s="29"/>
    </row>
    <row r="10356" spans="6:11" x14ac:dyDescent="0.3">
      <c r="F10356" s="29"/>
      <c r="G10356" s="29"/>
      <c r="H10356" s="29"/>
      <c r="I10356" s="29"/>
      <c r="J10356" s="29"/>
      <c r="K10356" s="29"/>
    </row>
    <row r="10357" spans="6:11" x14ac:dyDescent="0.3">
      <c r="F10357" s="29"/>
      <c r="G10357" s="29"/>
      <c r="H10357" s="29"/>
      <c r="I10357" s="29"/>
      <c r="J10357" s="29"/>
      <c r="K10357" s="29"/>
    </row>
    <row r="10358" spans="6:11" x14ac:dyDescent="0.3">
      <c r="F10358" s="29"/>
      <c r="G10358" s="29"/>
      <c r="H10358" s="29"/>
      <c r="I10358" s="29"/>
      <c r="J10358" s="29"/>
      <c r="K10358" s="29"/>
    </row>
    <row r="10359" spans="6:11" x14ac:dyDescent="0.3">
      <c r="F10359" s="29"/>
      <c r="G10359" s="29"/>
      <c r="H10359" s="29"/>
      <c r="I10359" s="29"/>
      <c r="J10359" s="29"/>
      <c r="K10359" s="29"/>
    </row>
    <row r="10360" spans="6:11" x14ac:dyDescent="0.3">
      <c r="F10360" s="29"/>
      <c r="G10360" s="29"/>
      <c r="H10360" s="29"/>
      <c r="I10360" s="29"/>
      <c r="J10360" s="29"/>
      <c r="K10360" s="29"/>
    </row>
    <row r="10361" spans="6:11" x14ac:dyDescent="0.3">
      <c r="F10361" s="29"/>
      <c r="G10361" s="29"/>
      <c r="H10361" s="29"/>
      <c r="I10361" s="29"/>
      <c r="J10361" s="29"/>
      <c r="K10361" s="29"/>
    </row>
    <row r="10362" spans="6:11" x14ac:dyDescent="0.3">
      <c r="F10362" s="29"/>
      <c r="G10362" s="29"/>
      <c r="H10362" s="29"/>
      <c r="I10362" s="29"/>
      <c r="J10362" s="29"/>
      <c r="K10362" s="29"/>
    </row>
    <row r="10363" spans="6:11" x14ac:dyDescent="0.3">
      <c r="F10363" s="29"/>
      <c r="G10363" s="29"/>
      <c r="H10363" s="29"/>
      <c r="I10363" s="29"/>
      <c r="J10363" s="29"/>
      <c r="K10363" s="29"/>
    </row>
    <row r="10364" spans="6:11" x14ac:dyDescent="0.3">
      <c r="F10364" s="29"/>
      <c r="G10364" s="29"/>
      <c r="H10364" s="29"/>
      <c r="I10364" s="29"/>
      <c r="J10364" s="29"/>
      <c r="K10364" s="29"/>
    </row>
    <row r="10365" spans="6:11" x14ac:dyDescent="0.3">
      <c r="F10365" s="29"/>
      <c r="G10365" s="29"/>
      <c r="H10365" s="29"/>
      <c r="I10365" s="29"/>
      <c r="J10365" s="29"/>
      <c r="K10365" s="29"/>
    </row>
    <row r="10366" spans="6:11" x14ac:dyDescent="0.3">
      <c r="F10366" s="29"/>
      <c r="G10366" s="29"/>
      <c r="H10366" s="29"/>
      <c r="I10366" s="29"/>
      <c r="J10366" s="29"/>
      <c r="K10366" s="29"/>
    </row>
    <row r="10367" spans="6:11" x14ac:dyDescent="0.3">
      <c r="F10367" s="29"/>
      <c r="G10367" s="29"/>
      <c r="H10367" s="29"/>
      <c r="I10367" s="29"/>
      <c r="J10367" s="29"/>
      <c r="K10367" s="29"/>
    </row>
    <row r="10368" spans="6:11" x14ac:dyDescent="0.3">
      <c r="F10368" s="29"/>
      <c r="G10368" s="29"/>
      <c r="H10368" s="29"/>
      <c r="I10368" s="29"/>
      <c r="J10368" s="29"/>
      <c r="K10368" s="29"/>
    </row>
    <row r="10369" spans="6:11" x14ac:dyDescent="0.3">
      <c r="F10369" s="29"/>
      <c r="G10369" s="29"/>
      <c r="H10369" s="29"/>
      <c r="I10369" s="29"/>
      <c r="J10369" s="29"/>
      <c r="K10369" s="29"/>
    </row>
    <row r="10370" spans="6:11" x14ac:dyDescent="0.3">
      <c r="F10370" s="29"/>
      <c r="G10370" s="29"/>
      <c r="H10370" s="29"/>
      <c r="I10370" s="29"/>
      <c r="J10370" s="29"/>
      <c r="K10370" s="29"/>
    </row>
    <row r="10371" spans="6:11" x14ac:dyDescent="0.3">
      <c r="F10371" s="29"/>
      <c r="G10371" s="29"/>
      <c r="H10371" s="29"/>
      <c r="I10371" s="29"/>
      <c r="J10371" s="29"/>
      <c r="K10371" s="29"/>
    </row>
    <row r="10372" spans="6:11" x14ac:dyDescent="0.3">
      <c r="F10372" s="29"/>
      <c r="G10372" s="29"/>
      <c r="H10372" s="29"/>
      <c r="I10372" s="29"/>
      <c r="J10372" s="29"/>
      <c r="K10372" s="29"/>
    </row>
    <row r="10373" spans="6:11" x14ac:dyDescent="0.3">
      <c r="F10373" s="29"/>
      <c r="G10373" s="29"/>
      <c r="H10373" s="29"/>
      <c r="I10373" s="29"/>
      <c r="J10373" s="29"/>
      <c r="K10373" s="29"/>
    </row>
    <row r="10374" spans="6:11" x14ac:dyDescent="0.3">
      <c r="F10374" s="29"/>
      <c r="G10374" s="29"/>
      <c r="H10374" s="29"/>
      <c r="I10374" s="29"/>
      <c r="J10374" s="29"/>
      <c r="K10374" s="29"/>
    </row>
    <row r="10375" spans="6:11" x14ac:dyDescent="0.3">
      <c r="F10375" s="29"/>
      <c r="G10375" s="29"/>
      <c r="H10375" s="29"/>
      <c r="I10375" s="29"/>
      <c r="J10375" s="29"/>
      <c r="K10375" s="29"/>
    </row>
    <row r="10376" spans="6:11" x14ac:dyDescent="0.3">
      <c r="F10376" s="29"/>
      <c r="G10376" s="29"/>
      <c r="H10376" s="29"/>
      <c r="I10376" s="29"/>
      <c r="J10376" s="29"/>
      <c r="K10376" s="29"/>
    </row>
    <row r="10377" spans="6:11" x14ac:dyDescent="0.3">
      <c r="F10377" s="29"/>
      <c r="G10377" s="29"/>
      <c r="H10377" s="29"/>
      <c r="I10377" s="29"/>
      <c r="J10377" s="29"/>
      <c r="K10377" s="29"/>
    </row>
    <row r="10378" spans="6:11" x14ac:dyDescent="0.3">
      <c r="F10378" s="29"/>
      <c r="G10378" s="29"/>
      <c r="H10378" s="29"/>
      <c r="I10378" s="29"/>
      <c r="J10378" s="29"/>
      <c r="K10378" s="29"/>
    </row>
    <row r="10379" spans="6:11" x14ac:dyDescent="0.3">
      <c r="F10379" s="29"/>
      <c r="G10379" s="29"/>
      <c r="H10379" s="29"/>
      <c r="I10379" s="29"/>
      <c r="J10379" s="29"/>
      <c r="K10379" s="29"/>
    </row>
    <row r="10380" spans="6:11" x14ac:dyDescent="0.3">
      <c r="F10380" s="29"/>
      <c r="G10380" s="29"/>
      <c r="H10380" s="29"/>
      <c r="I10380" s="29"/>
      <c r="J10380" s="29"/>
      <c r="K10380" s="29"/>
    </row>
    <row r="10381" spans="6:11" x14ac:dyDescent="0.3">
      <c r="F10381" s="29"/>
      <c r="G10381" s="29"/>
      <c r="H10381" s="29"/>
      <c r="I10381" s="29"/>
      <c r="J10381" s="29"/>
      <c r="K10381" s="29"/>
    </row>
    <row r="10382" spans="6:11" x14ac:dyDescent="0.3">
      <c r="F10382" s="29"/>
      <c r="G10382" s="29"/>
      <c r="H10382" s="29"/>
      <c r="I10382" s="29"/>
      <c r="J10382" s="29"/>
      <c r="K10382" s="29"/>
    </row>
    <row r="10383" spans="6:11" x14ac:dyDescent="0.3">
      <c r="F10383" s="29"/>
      <c r="G10383" s="29"/>
      <c r="H10383" s="29"/>
      <c r="I10383" s="29"/>
      <c r="J10383" s="29"/>
      <c r="K10383" s="29"/>
    </row>
    <row r="10384" spans="6:11" x14ac:dyDescent="0.3">
      <c r="F10384" s="29"/>
      <c r="G10384" s="29"/>
      <c r="H10384" s="29"/>
      <c r="I10384" s="29"/>
      <c r="J10384" s="29"/>
      <c r="K10384" s="29"/>
    </row>
    <row r="10385" spans="6:11" x14ac:dyDescent="0.3">
      <c r="F10385" s="29"/>
      <c r="G10385" s="29"/>
      <c r="H10385" s="29"/>
      <c r="I10385" s="29"/>
      <c r="J10385" s="29"/>
      <c r="K10385" s="29"/>
    </row>
    <row r="10386" spans="6:11" x14ac:dyDescent="0.3">
      <c r="F10386" s="29"/>
      <c r="G10386" s="29"/>
      <c r="H10386" s="29"/>
      <c r="I10386" s="29"/>
      <c r="J10386" s="29"/>
      <c r="K10386" s="29"/>
    </row>
    <row r="10387" spans="6:11" x14ac:dyDescent="0.3">
      <c r="F10387" s="29"/>
      <c r="G10387" s="29"/>
      <c r="H10387" s="29"/>
      <c r="I10387" s="29"/>
      <c r="J10387" s="29"/>
      <c r="K10387" s="29"/>
    </row>
    <row r="10388" spans="6:11" x14ac:dyDescent="0.3">
      <c r="F10388" s="29"/>
      <c r="G10388" s="29"/>
      <c r="H10388" s="29"/>
      <c r="I10388" s="29"/>
      <c r="J10388" s="29"/>
      <c r="K10388" s="29"/>
    </row>
    <row r="10389" spans="6:11" x14ac:dyDescent="0.3">
      <c r="F10389" s="29"/>
      <c r="G10389" s="29"/>
      <c r="H10389" s="29"/>
      <c r="I10389" s="29"/>
      <c r="J10389" s="29"/>
      <c r="K10389" s="29"/>
    </row>
    <row r="10390" spans="6:11" x14ac:dyDescent="0.3">
      <c r="F10390" s="29"/>
      <c r="G10390" s="29"/>
      <c r="H10390" s="29"/>
      <c r="I10390" s="29"/>
      <c r="J10390" s="29"/>
      <c r="K10390" s="29"/>
    </row>
    <row r="10391" spans="6:11" x14ac:dyDescent="0.3">
      <c r="F10391" s="29"/>
      <c r="G10391" s="29"/>
      <c r="H10391" s="29"/>
      <c r="I10391" s="29"/>
      <c r="J10391" s="29"/>
      <c r="K10391" s="29"/>
    </row>
    <row r="10392" spans="6:11" x14ac:dyDescent="0.3">
      <c r="F10392" s="29"/>
      <c r="G10392" s="29"/>
      <c r="H10392" s="29"/>
      <c r="I10392" s="29"/>
      <c r="J10392" s="29"/>
      <c r="K10392" s="29"/>
    </row>
    <row r="10393" spans="6:11" x14ac:dyDescent="0.3">
      <c r="F10393" s="29"/>
      <c r="G10393" s="29"/>
      <c r="H10393" s="29"/>
      <c r="I10393" s="29"/>
      <c r="J10393" s="29"/>
      <c r="K10393" s="29"/>
    </row>
    <row r="10394" spans="6:11" x14ac:dyDescent="0.3">
      <c r="F10394" s="29"/>
      <c r="G10394" s="29"/>
      <c r="H10394" s="29"/>
      <c r="I10394" s="29"/>
      <c r="J10394" s="29"/>
      <c r="K10394" s="29"/>
    </row>
    <row r="10395" spans="6:11" x14ac:dyDescent="0.3">
      <c r="F10395" s="29"/>
      <c r="G10395" s="29"/>
      <c r="H10395" s="29"/>
      <c r="I10395" s="29"/>
      <c r="J10395" s="29"/>
      <c r="K10395" s="29"/>
    </row>
    <row r="10396" spans="6:11" x14ac:dyDescent="0.3">
      <c r="F10396" s="29"/>
      <c r="G10396" s="29"/>
      <c r="H10396" s="29"/>
      <c r="I10396" s="29"/>
      <c r="J10396" s="29"/>
      <c r="K10396" s="29"/>
    </row>
    <row r="10397" spans="6:11" x14ac:dyDescent="0.3">
      <c r="F10397" s="29"/>
      <c r="G10397" s="29"/>
      <c r="H10397" s="29"/>
      <c r="I10397" s="29"/>
      <c r="J10397" s="29"/>
      <c r="K10397" s="29"/>
    </row>
    <row r="10398" spans="6:11" x14ac:dyDescent="0.3">
      <c r="F10398" s="29"/>
      <c r="G10398" s="29"/>
      <c r="H10398" s="29"/>
      <c r="I10398" s="29"/>
      <c r="J10398" s="29"/>
      <c r="K10398" s="29"/>
    </row>
    <row r="10399" spans="6:11" x14ac:dyDescent="0.3">
      <c r="F10399" s="29"/>
      <c r="G10399" s="29"/>
      <c r="H10399" s="29"/>
      <c r="I10399" s="29"/>
      <c r="J10399" s="29"/>
      <c r="K10399" s="29"/>
    </row>
    <row r="10400" spans="6:11" x14ac:dyDescent="0.3">
      <c r="F10400" s="29"/>
      <c r="G10400" s="29"/>
      <c r="H10400" s="29"/>
      <c r="I10400" s="29"/>
      <c r="J10400" s="29"/>
      <c r="K10400" s="29"/>
    </row>
    <row r="10401" spans="6:11" x14ac:dyDescent="0.3">
      <c r="F10401" s="29"/>
      <c r="G10401" s="29"/>
      <c r="H10401" s="29"/>
      <c r="I10401" s="29"/>
      <c r="J10401" s="29"/>
      <c r="K10401" s="29"/>
    </row>
    <row r="10402" spans="6:11" x14ac:dyDescent="0.3">
      <c r="F10402" s="29"/>
      <c r="G10402" s="29"/>
      <c r="H10402" s="29"/>
      <c r="I10402" s="29"/>
      <c r="J10402" s="29"/>
      <c r="K10402" s="29"/>
    </row>
    <row r="10403" spans="6:11" x14ac:dyDescent="0.3">
      <c r="F10403" s="29"/>
      <c r="G10403" s="29"/>
      <c r="H10403" s="29"/>
      <c r="I10403" s="29"/>
      <c r="J10403" s="29"/>
      <c r="K10403" s="29"/>
    </row>
    <row r="10404" spans="6:11" x14ac:dyDescent="0.3">
      <c r="F10404" s="29"/>
      <c r="G10404" s="29"/>
      <c r="H10404" s="29"/>
      <c r="I10404" s="29"/>
      <c r="J10404" s="29"/>
      <c r="K10404" s="29"/>
    </row>
    <row r="10405" spans="6:11" x14ac:dyDescent="0.3">
      <c r="F10405" s="29"/>
      <c r="G10405" s="29"/>
      <c r="H10405" s="29"/>
      <c r="I10405" s="29"/>
      <c r="J10405" s="29"/>
      <c r="K10405" s="29"/>
    </row>
    <row r="10406" spans="6:11" x14ac:dyDescent="0.3">
      <c r="F10406" s="29"/>
      <c r="G10406" s="29"/>
      <c r="H10406" s="29"/>
      <c r="I10406" s="29"/>
      <c r="J10406" s="29"/>
      <c r="K10406" s="29"/>
    </row>
    <row r="10407" spans="6:11" x14ac:dyDescent="0.3">
      <c r="F10407" s="29"/>
      <c r="G10407" s="29"/>
      <c r="H10407" s="29"/>
      <c r="I10407" s="29"/>
      <c r="J10407" s="29"/>
      <c r="K10407" s="29"/>
    </row>
    <row r="10408" spans="6:11" x14ac:dyDescent="0.3">
      <c r="F10408" s="29"/>
      <c r="G10408" s="29"/>
      <c r="H10408" s="29"/>
      <c r="I10408" s="29"/>
      <c r="J10408" s="29"/>
      <c r="K10408" s="29"/>
    </row>
    <row r="10409" spans="6:11" x14ac:dyDescent="0.3">
      <c r="F10409" s="29"/>
      <c r="G10409" s="29"/>
      <c r="H10409" s="29"/>
      <c r="I10409" s="29"/>
      <c r="J10409" s="29"/>
      <c r="K10409" s="29"/>
    </row>
    <row r="10410" spans="6:11" x14ac:dyDescent="0.3">
      <c r="F10410" s="29"/>
      <c r="G10410" s="29"/>
      <c r="H10410" s="29"/>
      <c r="I10410" s="29"/>
      <c r="J10410" s="29"/>
      <c r="K10410" s="29"/>
    </row>
    <row r="10411" spans="6:11" x14ac:dyDescent="0.3">
      <c r="F10411" s="29"/>
      <c r="G10411" s="29"/>
      <c r="H10411" s="29"/>
      <c r="I10411" s="29"/>
      <c r="J10411" s="29"/>
      <c r="K10411" s="29"/>
    </row>
    <row r="10412" spans="6:11" x14ac:dyDescent="0.3">
      <c r="F10412" s="29"/>
      <c r="G10412" s="29"/>
      <c r="H10412" s="29"/>
      <c r="I10412" s="29"/>
      <c r="J10412" s="29"/>
      <c r="K10412" s="29"/>
    </row>
    <row r="10413" spans="6:11" x14ac:dyDescent="0.3">
      <c r="F10413" s="29"/>
      <c r="G10413" s="29"/>
      <c r="H10413" s="29"/>
      <c r="I10413" s="29"/>
      <c r="J10413" s="29"/>
      <c r="K10413" s="29"/>
    </row>
    <row r="10414" spans="6:11" x14ac:dyDescent="0.3">
      <c r="F10414" s="29"/>
      <c r="G10414" s="29"/>
      <c r="H10414" s="29"/>
      <c r="I10414" s="29"/>
      <c r="J10414" s="29"/>
      <c r="K10414" s="29"/>
    </row>
    <row r="10415" spans="6:11" x14ac:dyDescent="0.3">
      <c r="F10415" s="29"/>
      <c r="G10415" s="29"/>
      <c r="H10415" s="29"/>
      <c r="I10415" s="29"/>
      <c r="J10415" s="29"/>
      <c r="K10415" s="29"/>
    </row>
    <row r="10416" spans="6:11" x14ac:dyDescent="0.3">
      <c r="F10416" s="29"/>
      <c r="G10416" s="29"/>
      <c r="H10416" s="29"/>
      <c r="I10416" s="29"/>
      <c r="J10416" s="29"/>
      <c r="K10416" s="29"/>
    </row>
    <row r="10417" spans="6:11" x14ac:dyDescent="0.3">
      <c r="F10417" s="29"/>
      <c r="G10417" s="29"/>
      <c r="H10417" s="29"/>
      <c r="I10417" s="29"/>
      <c r="J10417" s="29"/>
      <c r="K10417" s="29"/>
    </row>
    <row r="10418" spans="6:11" x14ac:dyDescent="0.3">
      <c r="F10418" s="29"/>
      <c r="G10418" s="29"/>
      <c r="H10418" s="29"/>
      <c r="I10418" s="29"/>
      <c r="J10418" s="29"/>
      <c r="K10418" s="29"/>
    </row>
    <row r="10419" spans="6:11" x14ac:dyDescent="0.3">
      <c r="F10419" s="29"/>
      <c r="G10419" s="29"/>
      <c r="H10419" s="29"/>
      <c r="I10419" s="29"/>
      <c r="J10419" s="29"/>
      <c r="K10419" s="29"/>
    </row>
    <row r="10420" spans="6:11" x14ac:dyDescent="0.3">
      <c r="F10420" s="29"/>
      <c r="G10420" s="29"/>
      <c r="H10420" s="29"/>
      <c r="I10420" s="29"/>
      <c r="J10420" s="29"/>
      <c r="K10420" s="29"/>
    </row>
    <row r="10421" spans="6:11" x14ac:dyDescent="0.3">
      <c r="F10421" s="29"/>
      <c r="G10421" s="29"/>
      <c r="H10421" s="29"/>
      <c r="I10421" s="29"/>
      <c r="J10421" s="29"/>
      <c r="K10421" s="29"/>
    </row>
    <row r="10422" spans="6:11" x14ac:dyDescent="0.3">
      <c r="F10422" s="29"/>
      <c r="G10422" s="29"/>
      <c r="H10422" s="29"/>
      <c r="I10422" s="29"/>
      <c r="J10422" s="29"/>
      <c r="K10422" s="29"/>
    </row>
    <row r="10423" spans="6:11" x14ac:dyDescent="0.3">
      <c r="F10423" s="29"/>
      <c r="G10423" s="29"/>
      <c r="H10423" s="29"/>
      <c r="I10423" s="29"/>
      <c r="J10423" s="29"/>
      <c r="K10423" s="29"/>
    </row>
    <row r="10424" spans="6:11" x14ac:dyDescent="0.3">
      <c r="F10424" s="29"/>
      <c r="G10424" s="29"/>
      <c r="H10424" s="29"/>
      <c r="I10424" s="29"/>
      <c r="J10424" s="29"/>
      <c r="K10424" s="29"/>
    </row>
    <row r="10425" spans="6:11" x14ac:dyDescent="0.3">
      <c r="F10425" s="29"/>
      <c r="G10425" s="29"/>
      <c r="H10425" s="29"/>
      <c r="I10425" s="29"/>
      <c r="J10425" s="29"/>
      <c r="K10425" s="29"/>
    </row>
    <row r="10426" spans="6:11" x14ac:dyDescent="0.3">
      <c r="F10426" s="29"/>
      <c r="G10426" s="29"/>
      <c r="H10426" s="29"/>
      <c r="I10426" s="29"/>
      <c r="J10426" s="29"/>
      <c r="K10426" s="29"/>
    </row>
    <row r="10427" spans="6:11" x14ac:dyDescent="0.3">
      <c r="F10427" s="29"/>
      <c r="G10427" s="29"/>
      <c r="H10427" s="29"/>
      <c r="I10427" s="29"/>
      <c r="J10427" s="29"/>
      <c r="K10427" s="29"/>
    </row>
    <row r="10428" spans="6:11" x14ac:dyDescent="0.3">
      <c r="F10428" s="29"/>
      <c r="G10428" s="29"/>
      <c r="H10428" s="29"/>
      <c r="I10428" s="29"/>
      <c r="J10428" s="29"/>
      <c r="K10428" s="29"/>
    </row>
    <row r="10429" spans="6:11" x14ac:dyDescent="0.3">
      <c r="F10429" s="29"/>
      <c r="G10429" s="29"/>
      <c r="H10429" s="29"/>
      <c r="I10429" s="29"/>
      <c r="J10429" s="29"/>
      <c r="K10429" s="29"/>
    </row>
    <row r="10430" spans="6:11" x14ac:dyDescent="0.3">
      <c r="F10430" s="29"/>
      <c r="G10430" s="29"/>
      <c r="H10430" s="29"/>
      <c r="I10430" s="29"/>
      <c r="J10430" s="29"/>
      <c r="K10430" s="29"/>
    </row>
    <row r="10431" spans="6:11" x14ac:dyDescent="0.3">
      <c r="F10431" s="29"/>
      <c r="G10431" s="29"/>
      <c r="H10431" s="29"/>
      <c r="I10431" s="29"/>
      <c r="J10431" s="29"/>
      <c r="K10431" s="29"/>
    </row>
    <row r="10432" spans="6:11" x14ac:dyDescent="0.3">
      <c r="F10432" s="29"/>
      <c r="G10432" s="29"/>
      <c r="H10432" s="29"/>
      <c r="I10432" s="29"/>
      <c r="J10432" s="29"/>
      <c r="K10432" s="29"/>
    </row>
    <row r="10433" spans="6:11" x14ac:dyDescent="0.3">
      <c r="F10433" s="29"/>
      <c r="G10433" s="29"/>
      <c r="H10433" s="29"/>
      <c r="I10433" s="29"/>
      <c r="J10433" s="29"/>
      <c r="K10433" s="29"/>
    </row>
    <row r="10434" spans="6:11" x14ac:dyDescent="0.3">
      <c r="F10434" s="29"/>
      <c r="G10434" s="29"/>
      <c r="H10434" s="29"/>
      <c r="I10434" s="29"/>
      <c r="J10434" s="29"/>
      <c r="K10434" s="29"/>
    </row>
    <row r="10435" spans="6:11" x14ac:dyDescent="0.3">
      <c r="F10435" s="29"/>
      <c r="G10435" s="29"/>
      <c r="H10435" s="29"/>
      <c r="I10435" s="29"/>
      <c r="J10435" s="29"/>
      <c r="K10435" s="29"/>
    </row>
    <row r="10436" spans="6:11" x14ac:dyDescent="0.3">
      <c r="F10436" s="29"/>
      <c r="G10436" s="29"/>
      <c r="H10436" s="29"/>
      <c r="I10436" s="29"/>
      <c r="J10436" s="29"/>
      <c r="K10436" s="29"/>
    </row>
    <row r="10437" spans="6:11" x14ac:dyDescent="0.3">
      <c r="F10437" s="29"/>
      <c r="G10437" s="29"/>
      <c r="H10437" s="29"/>
      <c r="I10437" s="29"/>
      <c r="J10437" s="29"/>
      <c r="K10437" s="29"/>
    </row>
    <row r="10438" spans="6:11" x14ac:dyDescent="0.3">
      <c r="F10438" s="29"/>
      <c r="G10438" s="29"/>
      <c r="H10438" s="29"/>
      <c r="I10438" s="29"/>
      <c r="J10438" s="29"/>
      <c r="K10438" s="29"/>
    </row>
    <row r="10439" spans="6:11" x14ac:dyDescent="0.3">
      <c r="F10439" s="29"/>
      <c r="G10439" s="29"/>
      <c r="H10439" s="29"/>
      <c r="I10439" s="29"/>
      <c r="J10439" s="29"/>
      <c r="K10439" s="29"/>
    </row>
    <row r="10440" spans="6:11" x14ac:dyDescent="0.3">
      <c r="F10440" s="29"/>
      <c r="G10440" s="29"/>
      <c r="H10440" s="29"/>
      <c r="I10440" s="29"/>
      <c r="J10440" s="29"/>
      <c r="K10440" s="29"/>
    </row>
    <row r="10441" spans="6:11" x14ac:dyDescent="0.3">
      <c r="F10441" s="29"/>
      <c r="G10441" s="29"/>
      <c r="H10441" s="29"/>
      <c r="I10441" s="29"/>
      <c r="J10441" s="29"/>
      <c r="K10441" s="29"/>
    </row>
    <row r="10442" spans="6:11" x14ac:dyDescent="0.3">
      <c r="F10442" s="29"/>
      <c r="G10442" s="29"/>
      <c r="H10442" s="29"/>
      <c r="I10442" s="29"/>
      <c r="J10442" s="29"/>
      <c r="K10442" s="29"/>
    </row>
    <row r="10443" spans="6:11" x14ac:dyDescent="0.3">
      <c r="F10443" s="29"/>
      <c r="G10443" s="29"/>
      <c r="H10443" s="29"/>
      <c r="I10443" s="29"/>
      <c r="J10443" s="29"/>
      <c r="K10443" s="29"/>
    </row>
    <row r="10444" spans="6:11" x14ac:dyDescent="0.3">
      <c r="F10444" s="29"/>
      <c r="G10444" s="29"/>
      <c r="H10444" s="29"/>
      <c r="I10444" s="29"/>
      <c r="J10444" s="29"/>
      <c r="K10444" s="29"/>
    </row>
    <row r="10445" spans="6:11" x14ac:dyDescent="0.3">
      <c r="F10445" s="29"/>
      <c r="G10445" s="29"/>
      <c r="H10445" s="29"/>
      <c r="I10445" s="29"/>
      <c r="J10445" s="29"/>
      <c r="K10445" s="29"/>
    </row>
    <row r="10446" spans="6:11" x14ac:dyDescent="0.3">
      <c r="F10446" s="29"/>
      <c r="G10446" s="29"/>
      <c r="H10446" s="29"/>
      <c r="I10446" s="29"/>
      <c r="J10446" s="29"/>
      <c r="K10446" s="29"/>
    </row>
    <row r="10447" spans="6:11" x14ac:dyDescent="0.3">
      <c r="F10447" s="29"/>
      <c r="G10447" s="29"/>
      <c r="H10447" s="29"/>
      <c r="I10447" s="29"/>
      <c r="J10447" s="29"/>
      <c r="K10447" s="29"/>
    </row>
    <row r="10448" spans="6:11" x14ac:dyDescent="0.3">
      <c r="F10448" s="29"/>
      <c r="G10448" s="29"/>
      <c r="H10448" s="29"/>
      <c r="I10448" s="29"/>
      <c r="J10448" s="29"/>
      <c r="K10448" s="29"/>
    </row>
    <row r="10449" spans="6:11" x14ac:dyDescent="0.3">
      <c r="F10449" s="29"/>
      <c r="G10449" s="29"/>
      <c r="H10449" s="29"/>
      <c r="I10449" s="29"/>
      <c r="J10449" s="29"/>
      <c r="K10449" s="29"/>
    </row>
    <row r="10450" spans="6:11" x14ac:dyDescent="0.3">
      <c r="F10450" s="29"/>
      <c r="G10450" s="29"/>
      <c r="H10450" s="29"/>
      <c r="I10450" s="29"/>
      <c r="J10450" s="29"/>
      <c r="K10450" s="29"/>
    </row>
    <row r="10451" spans="6:11" x14ac:dyDescent="0.3">
      <c r="F10451" s="29"/>
      <c r="G10451" s="29"/>
      <c r="H10451" s="29"/>
      <c r="I10451" s="29"/>
      <c r="J10451" s="29"/>
      <c r="K10451" s="29"/>
    </row>
    <row r="10452" spans="6:11" x14ac:dyDescent="0.3">
      <c r="F10452" s="29"/>
      <c r="G10452" s="29"/>
      <c r="H10452" s="29"/>
      <c r="I10452" s="29"/>
      <c r="J10452" s="29"/>
      <c r="K10452" s="29"/>
    </row>
    <row r="10453" spans="6:11" x14ac:dyDescent="0.3">
      <c r="F10453" s="29"/>
      <c r="G10453" s="29"/>
      <c r="H10453" s="29"/>
      <c r="I10453" s="29"/>
      <c r="J10453" s="29"/>
      <c r="K10453" s="29"/>
    </row>
    <row r="10454" spans="6:11" x14ac:dyDescent="0.3">
      <c r="F10454" s="29"/>
      <c r="G10454" s="29"/>
      <c r="H10454" s="29"/>
      <c r="I10454" s="29"/>
      <c r="J10454" s="29"/>
      <c r="K10454" s="29"/>
    </row>
    <row r="10455" spans="6:11" x14ac:dyDescent="0.3">
      <c r="F10455" s="29"/>
      <c r="G10455" s="29"/>
      <c r="H10455" s="29"/>
      <c r="I10455" s="29"/>
      <c r="J10455" s="29"/>
      <c r="K10455" s="29"/>
    </row>
    <row r="10456" spans="6:11" x14ac:dyDescent="0.3">
      <c r="F10456" s="29"/>
      <c r="G10456" s="29"/>
      <c r="H10456" s="29"/>
      <c r="I10456" s="29"/>
      <c r="J10456" s="29"/>
      <c r="K10456" s="29"/>
    </row>
    <row r="10457" spans="6:11" x14ac:dyDescent="0.3">
      <c r="F10457" s="29"/>
      <c r="G10457" s="29"/>
      <c r="H10457" s="29"/>
      <c r="I10457" s="29"/>
      <c r="J10457" s="29"/>
      <c r="K10457" s="29"/>
    </row>
    <row r="10458" spans="6:11" x14ac:dyDescent="0.3">
      <c r="F10458" s="29"/>
      <c r="G10458" s="29"/>
      <c r="H10458" s="29"/>
      <c r="I10458" s="29"/>
      <c r="J10458" s="29"/>
      <c r="K10458" s="29"/>
    </row>
    <row r="10459" spans="6:11" x14ac:dyDescent="0.3">
      <c r="F10459" s="29"/>
      <c r="G10459" s="29"/>
      <c r="H10459" s="29"/>
      <c r="I10459" s="29"/>
      <c r="J10459" s="29"/>
      <c r="K10459" s="29"/>
    </row>
    <row r="10460" spans="6:11" x14ac:dyDescent="0.3">
      <c r="F10460" s="29"/>
      <c r="G10460" s="29"/>
      <c r="H10460" s="29"/>
      <c r="I10460" s="29"/>
      <c r="J10460" s="29"/>
      <c r="K10460" s="29"/>
    </row>
    <row r="10461" spans="6:11" x14ac:dyDescent="0.3">
      <c r="F10461" s="29"/>
      <c r="G10461" s="29"/>
      <c r="H10461" s="29"/>
      <c r="I10461" s="29"/>
      <c r="J10461" s="29"/>
      <c r="K10461" s="29"/>
    </row>
    <row r="10462" spans="6:11" x14ac:dyDescent="0.3">
      <c r="F10462" s="29"/>
      <c r="G10462" s="29"/>
      <c r="H10462" s="29"/>
      <c r="I10462" s="29"/>
      <c r="J10462" s="29"/>
      <c r="K10462" s="29"/>
    </row>
    <row r="10463" spans="6:11" x14ac:dyDescent="0.3">
      <c r="F10463" s="29"/>
      <c r="G10463" s="29"/>
      <c r="H10463" s="29"/>
      <c r="I10463" s="29"/>
      <c r="J10463" s="29"/>
      <c r="K10463" s="29"/>
    </row>
    <row r="10464" spans="6:11" x14ac:dyDescent="0.3">
      <c r="F10464" s="29"/>
      <c r="G10464" s="29"/>
      <c r="H10464" s="29"/>
      <c r="I10464" s="29"/>
      <c r="J10464" s="29"/>
      <c r="K10464" s="29"/>
    </row>
    <row r="10465" spans="6:11" x14ac:dyDescent="0.3">
      <c r="F10465" s="29"/>
      <c r="G10465" s="29"/>
      <c r="H10465" s="29"/>
      <c r="I10465" s="29"/>
      <c r="J10465" s="29"/>
      <c r="K10465" s="29"/>
    </row>
    <row r="10466" spans="6:11" x14ac:dyDescent="0.3">
      <c r="F10466" s="29"/>
      <c r="G10466" s="29"/>
      <c r="H10466" s="29"/>
      <c r="I10466" s="29"/>
      <c r="J10466" s="29"/>
      <c r="K10466" s="29"/>
    </row>
    <row r="10467" spans="6:11" x14ac:dyDescent="0.3">
      <c r="F10467" s="29"/>
      <c r="G10467" s="29"/>
      <c r="H10467" s="29"/>
      <c r="I10467" s="29"/>
      <c r="J10467" s="29"/>
      <c r="K10467" s="29"/>
    </row>
    <row r="10468" spans="6:11" x14ac:dyDescent="0.3">
      <c r="F10468" s="29"/>
      <c r="G10468" s="29"/>
      <c r="H10468" s="29"/>
      <c r="I10468" s="29"/>
      <c r="J10468" s="29"/>
      <c r="K10468" s="29"/>
    </row>
    <row r="10469" spans="6:11" x14ac:dyDescent="0.3">
      <c r="F10469" s="29"/>
      <c r="G10469" s="29"/>
      <c r="H10469" s="29"/>
      <c r="I10469" s="29"/>
      <c r="J10469" s="29"/>
      <c r="K10469" s="29"/>
    </row>
    <row r="10470" spans="6:11" x14ac:dyDescent="0.3">
      <c r="F10470" s="29"/>
      <c r="G10470" s="29"/>
      <c r="H10470" s="29"/>
      <c r="I10470" s="29"/>
      <c r="J10470" s="29"/>
      <c r="K10470" s="29"/>
    </row>
    <row r="10471" spans="6:11" x14ac:dyDescent="0.3">
      <c r="F10471" s="29"/>
      <c r="G10471" s="29"/>
      <c r="H10471" s="29"/>
      <c r="I10471" s="29"/>
      <c r="J10471" s="29"/>
      <c r="K10471" s="29"/>
    </row>
    <row r="10472" spans="6:11" x14ac:dyDescent="0.3">
      <c r="F10472" s="29"/>
      <c r="G10472" s="29"/>
      <c r="H10472" s="29"/>
      <c r="I10472" s="29"/>
      <c r="J10472" s="29"/>
      <c r="K10472" s="29"/>
    </row>
    <row r="10473" spans="6:11" x14ac:dyDescent="0.3">
      <c r="F10473" s="29"/>
      <c r="G10473" s="29"/>
      <c r="H10473" s="29"/>
      <c r="I10473" s="29"/>
      <c r="J10473" s="29"/>
      <c r="K10473" s="29"/>
    </row>
    <row r="10474" spans="6:11" x14ac:dyDescent="0.3">
      <c r="F10474" s="29"/>
      <c r="G10474" s="29"/>
      <c r="H10474" s="29"/>
      <c r="I10474" s="29"/>
      <c r="J10474" s="29"/>
      <c r="K10474" s="29"/>
    </row>
    <row r="10475" spans="6:11" x14ac:dyDescent="0.3">
      <c r="F10475" s="29"/>
      <c r="G10475" s="29"/>
      <c r="H10475" s="29"/>
      <c r="I10475" s="29"/>
      <c r="J10475" s="29"/>
      <c r="K10475" s="29"/>
    </row>
    <row r="10476" spans="6:11" x14ac:dyDescent="0.3">
      <c r="F10476" s="29"/>
      <c r="G10476" s="29"/>
      <c r="H10476" s="29"/>
      <c r="I10476" s="29"/>
      <c r="J10476" s="29"/>
      <c r="K10476" s="29"/>
    </row>
    <row r="10477" spans="6:11" x14ac:dyDescent="0.3">
      <c r="F10477" s="29"/>
      <c r="G10477" s="29"/>
      <c r="H10477" s="29"/>
      <c r="I10477" s="29"/>
      <c r="J10477" s="29"/>
      <c r="K10477" s="29"/>
    </row>
    <row r="10478" spans="6:11" x14ac:dyDescent="0.3">
      <c r="F10478" s="29"/>
      <c r="G10478" s="29"/>
      <c r="H10478" s="29"/>
      <c r="I10478" s="29"/>
      <c r="J10478" s="29"/>
      <c r="K10478" s="29"/>
    </row>
    <row r="10479" spans="6:11" x14ac:dyDescent="0.3">
      <c r="F10479" s="29"/>
      <c r="G10479" s="29"/>
      <c r="H10479" s="29"/>
      <c r="I10479" s="29"/>
      <c r="J10479" s="29"/>
      <c r="K10479" s="29"/>
    </row>
    <row r="10480" spans="6:11" x14ac:dyDescent="0.3">
      <c r="F10480" s="29"/>
      <c r="G10480" s="29"/>
      <c r="H10480" s="29"/>
      <c r="I10480" s="29"/>
      <c r="J10480" s="29"/>
      <c r="K10480" s="29"/>
    </row>
    <row r="10481" spans="6:11" x14ac:dyDescent="0.3">
      <c r="F10481" s="29"/>
      <c r="G10481" s="29"/>
      <c r="H10481" s="29"/>
      <c r="I10481" s="29"/>
      <c r="J10481" s="29"/>
      <c r="K10481" s="29"/>
    </row>
    <row r="10482" spans="6:11" x14ac:dyDescent="0.3">
      <c r="F10482" s="29"/>
      <c r="G10482" s="29"/>
      <c r="H10482" s="29"/>
      <c r="I10482" s="29"/>
      <c r="J10482" s="29"/>
      <c r="K10482" s="29"/>
    </row>
    <row r="10483" spans="6:11" x14ac:dyDescent="0.3">
      <c r="F10483" s="29"/>
      <c r="G10483" s="29"/>
      <c r="H10483" s="29"/>
      <c r="I10483" s="29"/>
      <c r="J10483" s="29"/>
      <c r="K10483" s="29"/>
    </row>
    <row r="10484" spans="6:11" x14ac:dyDescent="0.3">
      <c r="F10484" s="29"/>
      <c r="G10484" s="29"/>
      <c r="H10484" s="29"/>
      <c r="I10484" s="29"/>
      <c r="J10484" s="29"/>
      <c r="K10484" s="29"/>
    </row>
    <row r="10485" spans="6:11" x14ac:dyDescent="0.3">
      <c r="F10485" s="29"/>
      <c r="G10485" s="29"/>
      <c r="H10485" s="29"/>
      <c r="I10485" s="29"/>
      <c r="J10485" s="29"/>
      <c r="K10485" s="29"/>
    </row>
    <row r="10486" spans="6:11" x14ac:dyDescent="0.3">
      <c r="F10486" s="29"/>
      <c r="G10486" s="29"/>
      <c r="H10486" s="29"/>
      <c r="I10486" s="29"/>
      <c r="J10486" s="29"/>
      <c r="K10486" s="29"/>
    </row>
    <row r="10487" spans="6:11" x14ac:dyDescent="0.3">
      <c r="F10487" s="29"/>
      <c r="G10487" s="29"/>
      <c r="H10487" s="29"/>
      <c r="I10487" s="29"/>
      <c r="J10487" s="29"/>
      <c r="K10487" s="29"/>
    </row>
    <row r="10488" spans="6:11" x14ac:dyDescent="0.3">
      <c r="F10488" s="29"/>
      <c r="G10488" s="29"/>
      <c r="H10488" s="29"/>
      <c r="I10488" s="29"/>
      <c r="J10488" s="29"/>
      <c r="K10488" s="29"/>
    </row>
    <row r="10489" spans="6:11" x14ac:dyDescent="0.3">
      <c r="F10489" s="29"/>
      <c r="G10489" s="29"/>
      <c r="H10489" s="29"/>
      <c r="I10489" s="29"/>
      <c r="J10489" s="29"/>
      <c r="K10489" s="29"/>
    </row>
    <row r="10490" spans="6:11" x14ac:dyDescent="0.3">
      <c r="F10490" s="29"/>
      <c r="G10490" s="29"/>
      <c r="H10490" s="29"/>
      <c r="I10490" s="29"/>
      <c r="J10490" s="29"/>
      <c r="K10490" s="29"/>
    </row>
    <row r="10491" spans="6:11" x14ac:dyDescent="0.3">
      <c r="F10491" s="29"/>
      <c r="G10491" s="29"/>
      <c r="H10491" s="29"/>
      <c r="I10491" s="29"/>
      <c r="J10491" s="29"/>
      <c r="K10491" s="29"/>
    </row>
    <row r="10492" spans="6:11" x14ac:dyDescent="0.3">
      <c r="F10492" s="29"/>
      <c r="G10492" s="29"/>
      <c r="H10492" s="29"/>
      <c r="I10492" s="29"/>
      <c r="J10492" s="29"/>
      <c r="K10492" s="29"/>
    </row>
    <row r="10493" spans="6:11" x14ac:dyDescent="0.3">
      <c r="F10493" s="29"/>
      <c r="G10493" s="29"/>
      <c r="H10493" s="29"/>
      <c r="I10493" s="29"/>
      <c r="J10493" s="29"/>
      <c r="K10493" s="29"/>
    </row>
    <row r="10494" spans="6:11" x14ac:dyDescent="0.3">
      <c r="F10494" s="29"/>
      <c r="G10494" s="29"/>
      <c r="H10494" s="29"/>
      <c r="I10494" s="29"/>
      <c r="J10494" s="29"/>
      <c r="K10494" s="29"/>
    </row>
    <row r="10495" spans="6:11" x14ac:dyDescent="0.3">
      <c r="F10495" s="29"/>
      <c r="G10495" s="29"/>
      <c r="H10495" s="29"/>
      <c r="I10495" s="29"/>
      <c r="J10495" s="29"/>
      <c r="K10495" s="29"/>
    </row>
    <row r="10496" spans="6:11" x14ac:dyDescent="0.3">
      <c r="F10496" s="29"/>
      <c r="G10496" s="29"/>
      <c r="H10496" s="29"/>
      <c r="I10496" s="29"/>
      <c r="J10496" s="29"/>
      <c r="K10496" s="29"/>
    </row>
    <row r="10497" spans="6:11" x14ac:dyDescent="0.3">
      <c r="F10497" s="29"/>
      <c r="G10497" s="29"/>
      <c r="H10497" s="29"/>
      <c r="I10497" s="29"/>
      <c r="J10497" s="29"/>
      <c r="K10497" s="29"/>
    </row>
    <row r="10498" spans="6:11" x14ac:dyDescent="0.3">
      <c r="F10498" s="29"/>
      <c r="G10498" s="29"/>
      <c r="H10498" s="29"/>
      <c r="I10498" s="29"/>
      <c r="J10498" s="29"/>
      <c r="K10498" s="29"/>
    </row>
    <row r="10499" spans="6:11" x14ac:dyDescent="0.3">
      <c r="F10499" s="29"/>
      <c r="G10499" s="29"/>
      <c r="H10499" s="29"/>
      <c r="I10499" s="29"/>
      <c r="J10499" s="29"/>
      <c r="K10499" s="29"/>
    </row>
    <row r="10500" spans="6:11" x14ac:dyDescent="0.3">
      <c r="F10500" s="29"/>
      <c r="G10500" s="29"/>
      <c r="H10500" s="29"/>
      <c r="I10500" s="29"/>
      <c r="J10500" s="29"/>
      <c r="K10500" s="29"/>
    </row>
    <row r="10501" spans="6:11" x14ac:dyDescent="0.3">
      <c r="F10501" s="29"/>
      <c r="G10501" s="29"/>
      <c r="H10501" s="29"/>
      <c r="I10501" s="29"/>
      <c r="J10501" s="29"/>
      <c r="K10501" s="29"/>
    </row>
    <row r="10502" spans="6:11" x14ac:dyDescent="0.3">
      <c r="F10502" s="29"/>
      <c r="G10502" s="29"/>
      <c r="H10502" s="29"/>
      <c r="I10502" s="29"/>
      <c r="J10502" s="29"/>
      <c r="K10502" s="29"/>
    </row>
    <row r="10503" spans="6:11" x14ac:dyDescent="0.3">
      <c r="F10503" s="29"/>
      <c r="G10503" s="29"/>
      <c r="H10503" s="29"/>
      <c r="I10503" s="29"/>
      <c r="J10503" s="29"/>
      <c r="K10503" s="29"/>
    </row>
    <row r="10504" spans="6:11" x14ac:dyDescent="0.3">
      <c r="F10504" s="29"/>
      <c r="G10504" s="29"/>
      <c r="H10504" s="29"/>
      <c r="I10504" s="29"/>
      <c r="J10504" s="29"/>
      <c r="K10504" s="29"/>
    </row>
    <row r="10505" spans="6:11" x14ac:dyDescent="0.3">
      <c r="F10505" s="29"/>
      <c r="G10505" s="29"/>
      <c r="H10505" s="29"/>
      <c r="I10505" s="29"/>
      <c r="J10505" s="29"/>
      <c r="K10505" s="29"/>
    </row>
    <row r="10506" spans="6:11" x14ac:dyDescent="0.3">
      <c r="F10506" s="29"/>
      <c r="G10506" s="29"/>
      <c r="H10506" s="29"/>
      <c r="I10506" s="29"/>
      <c r="J10506" s="29"/>
      <c r="K10506" s="29"/>
    </row>
    <row r="10507" spans="6:11" x14ac:dyDescent="0.3">
      <c r="F10507" s="29"/>
      <c r="G10507" s="29"/>
      <c r="H10507" s="29"/>
      <c r="I10507" s="29"/>
      <c r="J10507" s="29"/>
      <c r="K10507" s="29"/>
    </row>
    <row r="10508" spans="6:11" x14ac:dyDescent="0.3">
      <c r="F10508" s="29"/>
      <c r="G10508" s="29"/>
      <c r="H10508" s="29"/>
      <c r="I10508" s="29"/>
      <c r="J10508" s="29"/>
      <c r="K10508" s="29"/>
    </row>
    <row r="10509" spans="6:11" x14ac:dyDescent="0.3">
      <c r="F10509" s="29"/>
      <c r="G10509" s="29"/>
      <c r="H10509" s="29"/>
      <c r="I10509" s="29"/>
      <c r="J10509" s="29"/>
      <c r="K10509" s="29"/>
    </row>
    <row r="10510" spans="6:11" x14ac:dyDescent="0.3">
      <c r="F10510" s="29"/>
      <c r="G10510" s="29"/>
      <c r="H10510" s="29"/>
      <c r="I10510" s="29"/>
      <c r="J10510" s="29"/>
      <c r="K10510" s="29"/>
    </row>
    <row r="10511" spans="6:11" x14ac:dyDescent="0.3">
      <c r="F10511" s="29"/>
      <c r="G10511" s="29"/>
      <c r="H10511" s="29"/>
      <c r="I10511" s="29"/>
      <c r="J10511" s="29"/>
      <c r="K10511" s="29"/>
    </row>
    <row r="10512" spans="6:11" x14ac:dyDescent="0.3">
      <c r="F10512" s="29"/>
      <c r="G10512" s="29"/>
      <c r="H10512" s="29"/>
      <c r="I10512" s="29"/>
      <c r="J10512" s="29"/>
      <c r="K10512" s="29"/>
    </row>
    <row r="10513" spans="6:11" x14ac:dyDescent="0.3">
      <c r="F10513" s="29"/>
      <c r="G10513" s="29"/>
      <c r="H10513" s="29"/>
      <c r="I10513" s="29"/>
      <c r="J10513" s="29"/>
      <c r="K10513" s="29"/>
    </row>
    <row r="10514" spans="6:11" x14ac:dyDescent="0.3">
      <c r="F10514" s="29"/>
      <c r="G10514" s="29"/>
      <c r="H10514" s="29"/>
      <c r="I10514" s="29"/>
      <c r="J10514" s="29"/>
      <c r="K10514" s="29"/>
    </row>
    <row r="10515" spans="6:11" x14ac:dyDescent="0.3">
      <c r="F10515" s="29"/>
      <c r="G10515" s="29"/>
      <c r="H10515" s="29"/>
      <c r="I10515" s="29"/>
      <c r="J10515" s="29"/>
      <c r="K10515" s="29"/>
    </row>
    <row r="10516" spans="6:11" x14ac:dyDescent="0.3">
      <c r="F10516" s="29"/>
      <c r="G10516" s="29"/>
      <c r="H10516" s="29"/>
      <c r="I10516" s="29"/>
      <c r="J10516" s="29"/>
      <c r="K10516" s="29"/>
    </row>
    <row r="10517" spans="6:11" x14ac:dyDescent="0.3">
      <c r="F10517" s="29"/>
      <c r="G10517" s="29"/>
      <c r="H10517" s="29"/>
      <c r="I10517" s="29"/>
      <c r="J10517" s="29"/>
      <c r="K10517" s="29"/>
    </row>
    <row r="10518" spans="6:11" x14ac:dyDescent="0.3">
      <c r="F10518" s="29"/>
      <c r="G10518" s="29"/>
      <c r="H10518" s="29"/>
      <c r="I10518" s="29"/>
      <c r="J10518" s="29"/>
      <c r="K10518" s="29"/>
    </row>
    <row r="10519" spans="6:11" x14ac:dyDescent="0.3">
      <c r="F10519" s="29"/>
      <c r="G10519" s="29"/>
      <c r="H10519" s="29"/>
      <c r="I10519" s="29"/>
      <c r="J10519" s="29"/>
      <c r="K10519" s="29"/>
    </row>
    <row r="10520" spans="6:11" x14ac:dyDescent="0.3">
      <c r="F10520" s="29"/>
      <c r="G10520" s="29"/>
      <c r="H10520" s="29"/>
      <c r="I10520" s="29"/>
      <c r="J10520" s="29"/>
      <c r="K10520" s="29"/>
    </row>
    <row r="10521" spans="6:11" x14ac:dyDescent="0.3">
      <c r="F10521" s="29"/>
      <c r="G10521" s="29"/>
      <c r="H10521" s="29"/>
      <c r="I10521" s="29"/>
      <c r="J10521" s="29"/>
      <c r="K10521" s="29"/>
    </row>
    <row r="10522" spans="6:11" x14ac:dyDescent="0.3">
      <c r="F10522" s="29"/>
      <c r="G10522" s="29"/>
      <c r="H10522" s="29"/>
      <c r="I10522" s="29"/>
      <c r="J10522" s="29"/>
      <c r="K10522" s="29"/>
    </row>
    <row r="10523" spans="6:11" x14ac:dyDescent="0.3">
      <c r="F10523" s="29"/>
      <c r="G10523" s="29"/>
      <c r="H10523" s="29"/>
      <c r="I10523" s="29"/>
      <c r="J10523" s="29"/>
      <c r="K10523" s="29"/>
    </row>
    <row r="10524" spans="6:11" x14ac:dyDescent="0.3">
      <c r="F10524" s="29"/>
      <c r="G10524" s="29"/>
      <c r="H10524" s="29"/>
      <c r="I10524" s="29"/>
      <c r="J10524" s="29"/>
      <c r="K10524" s="29"/>
    </row>
    <row r="10525" spans="6:11" x14ac:dyDescent="0.3">
      <c r="F10525" s="29"/>
      <c r="G10525" s="29"/>
      <c r="H10525" s="29"/>
      <c r="I10525" s="29"/>
      <c r="J10525" s="29"/>
      <c r="K10525" s="29"/>
    </row>
    <row r="10526" spans="6:11" x14ac:dyDescent="0.3">
      <c r="F10526" s="29"/>
      <c r="G10526" s="29"/>
      <c r="H10526" s="29"/>
      <c r="I10526" s="29"/>
      <c r="J10526" s="29"/>
      <c r="K10526" s="29"/>
    </row>
    <row r="10527" spans="6:11" x14ac:dyDescent="0.3">
      <c r="F10527" s="29"/>
      <c r="G10527" s="29"/>
      <c r="H10527" s="29"/>
      <c r="I10527" s="29"/>
      <c r="J10527" s="29"/>
      <c r="K10527" s="29"/>
    </row>
    <row r="10528" spans="6:11" x14ac:dyDescent="0.3">
      <c r="F10528" s="29"/>
      <c r="G10528" s="29"/>
      <c r="H10528" s="29"/>
      <c r="I10528" s="29"/>
      <c r="J10528" s="29"/>
      <c r="K10528" s="29"/>
    </row>
    <row r="10529" spans="6:11" x14ac:dyDescent="0.3">
      <c r="F10529" s="29"/>
      <c r="G10529" s="29"/>
      <c r="H10529" s="29"/>
      <c r="I10529" s="29"/>
      <c r="J10529" s="29"/>
      <c r="K10529" s="29"/>
    </row>
    <row r="10530" spans="6:11" x14ac:dyDescent="0.3">
      <c r="F10530" s="29"/>
      <c r="G10530" s="29"/>
      <c r="H10530" s="29"/>
      <c r="I10530" s="29"/>
      <c r="J10530" s="29"/>
      <c r="K10530" s="29"/>
    </row>
    <row r="10531" spans="6:11" x14ac:dyDescent="0.3">
      <c r="F10531" s="29"/>
      <c r="G10531" s="29"/>
      <c r="H10531" s="29"/>
      <c r="I10531" s="29"/>
      <c r="J10531" s="29"/>
      <c r="K10531" s="29"/>
    </row>
    <row r="10532" spans="6:11" x14ac:dyDescent="0.3">
      <c r="F10532" s="29"/>
      <c r="G10532" s="29"/>
      <c r="H10532" s="29"/>
      <c r="I10532" s="29"/>
      <c r="J10532" s="29"/>
      <c r="K10532" s="29"/>
    </row>
    <row r="10533" spans="6:11" x14ac:dyDescent="0.3">
      <c r="F10533" s="29"/>
      <c r="G10533" s="29"/>
      <c r="H10533" s="29"/>
      <c r="I10533" s="29"/>
      <c r="J10533" s="29"/>
      <c r="K10533" s="29"/>
    </row>
    <row r="10534" spans="6:11" x14ac:dyDescent="0.3">
      <c r="F10534" s="29"/>
      <c r="G10534" s="29"/>
      <c r="H10534" s="29"/>
      <c r="I10534" s="29"/>
      <c r="J10534" s="29"/>
      <c r="K10534" s="29"/>
    </row>
    <row r="10535" spans="6:11" x14ac:dyDescent="0.3">
      <c r="F10535" s="29"/>
      <c r="G10535" s="29"/>
      <c r="H10535" s="29"/>
      <c r="I10535" s="29"/>
      <c r="J10535" s="29"/>
      <c r="K10535" s="29"/>
    </row>
    <row r="10536" spans="6:11" x14ac:dyDescent="0.3">
      <c r="F10536" s="29"/>
      <c r="G10536" s="29"/>
      <c r="H10536" s="29"/>
      <c r="I10536" s="29"/>
      <c r="J10536" s="29"/>
      <c r="K10536" s="29"/>
    </row>
    <row r="10537" spans="6:11" x14ac:dyDescent="0.3">
      <c r="F10537" s="29"/>
      <c r="G10537" s="29"/>
      <c r="H10537" s="29"/>
      <c r="I10537" s="29"/>
      <c r="J10537" s="29"/>
      <c r="K10537" s="29"/>
    </row>
    <row r="10538" spans="6:11" x14ac:dyDescent="0.3">
      <c r="F10538" s="29"/>
      <c r="G10538" s="29"/>
      <c r="H10538" s="29"/>
      <c r="I10538" s="29"/>
      <c r="J10538" s="29"/>
      <c r="K10538" s="29"/>
    </row>
    <row r="10539" spans="6:11" x14ac:dyDescent="0.3">
      <c r="F10539" s="29"/>
      <c r="G10539" s="29"/>
      <c r="H10539" s="29"/>
      <c r="I10539" s="29"/>
      <c r="J10539" s="29"/>
      <c r="K10539" s="29"/>
    </row>
    <row r="10540" spans="6:11" x14ac:dyDescent="0.3">
      <c r="F10540" s="29"/>
      <c r="G10540" s="29"/>
      <c r="H10540" s="29"/>
      <c r="I10540" s="29"/>
      <c r="J10540" s="29"/>
      <c r="K10540" s="29"/>
    </row>
    <row r="10541" spans="6:11" x14ac:dyDescent="0.3">
      <c r="F10541" s="29"/>
      <c r="G10541" s="29"/>
      <c r="H10541" s="29"/>
      <c r="I10541" s="29"/>
      <c r="J10541" s="29"/>
      <c r="K10541" s="29"/>
    </row>
    <row r="10542" spans="6:11" x14ac:dyDescent="0.3">
      <c r="F10542" s="29"/>
      <c r="G10542" s="29"/>
      <c r="H10542" s="29"/>
      <c r="I10542" s="29"/>
      <c r="J10542" s="29"/>
      <c r="K10542" s="29"/>
    </row>
    <row r="10543" spans="6:11" x14ac:dyDescent="0.3">
      <c r="F10543" s="29"/>
      <c r="G10543" s="29"/>
      <c r="H10543" s="29"/>
      <c r="I10543" s="29"/>
      <c r="J10543" s="29"/>
      <c r="K10543" s="29"/>
    </row>
    <row r="10544" spans="6:11" x14ac:dyDescent="0.3">
      <c r="F10544" s="29"/>
      <c r="G10544" s="29"/>
      <c r="H10544" s="29"/>
      <c r="I10544" s="29"/>
      <c r="J10544" s="29"/>
      <c r="K10544" s="29"/>
    </row>
    <row r="10545" spans="6:11" x14ac:dyDescent="0.3">
      <c r="F10545" s="29"/>
      <c r="G10545" s="29"/>
      <c r="H10545" s="29"/>
      <c r="I10545" s="29"/>
      <c r="J10545" s="29"/>
      <c r="K10545" s="29"/>
    </row>
    <row r="10546" spans="6:11" x14ac:dyDescent="0.3">
      <c r="F10546" s="29"/>
      <c r="G10546" s="29"/>
      <c r="H10546" s="29"/>
      <c r="I10546" s="29"/>
      <c r="J10546" s="29"/>
      <c r="K10546" s="29"/>
    </row>
    <row r="10547" spans="6:11" x14ac:dyDescent="0.3">
      <c r="F10547" s="29"/>
      <c r="G10547" s="29"/>
      <c r="H10547" s="29"/>
      <c r="I10547" s="29"/>
      <c r="J10547" s="29"/>
      <c r="K10547" s="29"/>
    </row>
    <row r="10548" spans="6:11" x14ac:dyDescent="0.3">
      <c r="F10548" s="29"/>
      <c r="G10548" s="29"/>
      <c r="H10548" s="29"/>
      <c r="I10548" s="29"/>
      <c r="J10548" s="29"/>
      <c r="K10548" s="29"/>
    </row>
    <row r="10549" spans="6:11" x14ac:dyDescent="0.3">
      <c r="F10549" s="29"/>
      <c r="G10549" s="29"/>
      <c r="H10549" s="29"/>
      <c r="I10549" s="29"/>
      <c r="J10549" s="29"/>
      <c r="K10549" s="29"/>
    </row>
    <row r="10550" spans="6:11" x14ac:dyDescent="0.3">
      <c r="F10550" s="29"/>
      <c r="G10550" s="29"/>
      <c r="H10550" s="29"/>
      <c r="I10550" s="29"/>
      <c r="J10550" s="29"/>
      <c r="K10550" s="29"/>
    </row>
    <row r="10551" spans="6:11" x14ac:dyDescent="0.3">
      <c r="F10551" s="29"/>
      <c r="G10551" s="29"/>
      <c r="H10551" s="29"/>
      <c r="I10551" s="29"/>
      <c r="J10551" s="29"/>
      <c r="K10551" s="29"/>
    </row>
    <row r="10552" spans="6:11" x14ac:dyDescent="0.3">
      <c r="F10552" s="29"/>
      <c r="G10552" s="29"/>
      <c r="H10552" s="29"/>
      <c r="I10552" s="29"/>
      <c r="J10552" s="29"/>
      <c r="K10552" s="29"/>
    </row>
    <row r="10553" spans="6:11" x14ac:dyDescent="0.3">
      <c r="F10553" s="29"/>
      <c r="G10553" s="29"/>
      <c r="H10553" s="29"/>
      <c r="I10553" s="29"/>
      <c r="J10553" s="29"/>
      <c r="K10553" s="29"/>
    </row>
    <row r="10554" spans="6:11" x14ac:dyDescent="0.3">
      <c r="F10554" s="29"/>
      <c r="G10554" s="29"/>
      <c r="H10554" s="29"/>
      <c r="I10554" s="29"/>
      <c r="J10554" s="29"/>
      <c r="K10554" s="29"/>
    </row>
    <row r="10555" spans="6:11" x14ac:dyDescent="0.3">
      <c r="F10555" s="29"/>
      <c r="G10555" s="29"/>
      <c r="H10555" s="29"/>
      <c r="I10555" s="29"/>
      <c r="J10555" s="29"/>
      <c r="K10555" s="29"/>
    </row>
    <row r="10556" spans="6:11" x14ac:dyDescent="0.3">
      <c r="F10556" s="29"/>
      <c r="G10556" s="29"/>
      <c r="H10556" s="29"/>
      <c r="I10556" s="29"/>
      <c r="J10556" s="29"/>
      <c r="K10556" s="29"/>
    </row>
    <row r="10557" spans="6:11" x14ac:dyDescent="0.3">
      <c r="F10557" s="29"/>
      <c r="G10557" s="29"/>
      <c r="H10557" s="29"/>
      <c r="I10557" s="29"/>
      <c r="J10557" s="29"/>
      <c r="K10557" s="29"/>
    </row>
    <row r="10558" spans="6:11" x14ac:dyDescent="0.3">
      <c r="F10558" s="29"/>
      <c r="G10558" s="29"/>
      <c r="H10558" s="29"/>
      <c r="I10558" s="29"/>
      <c r="J10558" s="29"/>
      <c r="K10558" s="29"/>
    </row>
    <row r="10559" spans="6:11" x14ac:dyDescent="0.3">
      <c r="F10559" s="29"/>
      <c r="G10559" s="29"/>
      <c r="H10559" s="29"/>
      <c r="I10559" s="29"/>
      <c r="J10559" s="29"/>
      <c r="K10559" s="29"/>
    </row>
    <row r="10560" spans="6:11" x14ac:dyDescent="0.3">
      <c r="F10560" s="29"/>
      <c r="G10560" s="29"/>
      <c r="H10560" s="29"/>
      <c r="I10560" s="29"/>
      <c r="J10560" s="29"/>
      <c r="K10560" s="29"/>
    </row>
    <row r="10561" spans="6:11" x14ac:dyDescent="0.3">
      <c r="F10561" s="29"/>
      <c r="G10561" s="29"/>
      <c r="H10561" s="29"/>
      <c r="I10561" s="29"/>
      <c r="J10561" s="29"/>
      <c r="K10561" s="29"/>
    </row>
    <row r="10562" spans="6:11" x14ac:dyDescent="0.3">
      <c r="F10562" s="29"/>
      <c r="G10562" s="29"/>
      <c r="H10562" s="29"/>
      <c r="I10562" s="29"/>
      <c r="J10562" s="29"/>
      <c r="K10562" s="29"/>
    </row>
    <row r="10563" spans="6:11" x14ac:dyDescent="0.3">
      <c r="F10563" s="29"/>
      <c r="G10563" s="29"/>
      <c r="H10563" s="29"/>
      <c r="I10563" s="29"/>
      <c r="J10563" s="29"/>
      <c r="K10563" s="29"/>
    </row>
    <row r="10564" spans="6:11" x14ac:dyDescent="0.3">
      <c r="F10564" s="29"/>
      <c r="G10564" s="29"/>
      <c r="H10564" s="29"/>
      <c r="I10564" s="29"/>
      <c r="J10564" s="29"/>
      <c r="K10564" s="29"/>
    </row>
    <row r="10565" spans="6:11" x14ac:dyDescent="0.3">
      <c r="F10565" s="29"/>
      <c r="G10565" s="29"/>
      <c r="H10565" s="29"/>
      <c r="I10565" s="29"/>
      <c r="J10565" s="29"/>
      <c r="K10565" s="29"/>
    </row>
    <row r="10566" spans="6:11" x14ac:dyDescent="0.3">
      <c r="F10566" s="29"/>
      <c r="G10566" s="29"/>
      <c r="H10566" s="29"/>
      <c r="I10566" s="29"/>
      <c r="J10566" s="29"/>
      <c r="K10566" s="29"/>
    </row>
    <row r="10567" spans="6:11" x14ac:dyDescent="0.3">
      <c r="F10567" s="29"/>
      <c r="G10567" s="29"/>
      <c r="H10567" s="29"/>
      <c r="I10567" s="29"/>
      <c r="J10567" s="29"/>
      <c r="K10567" s="29"/>
    </row>
    <row r="10568" spans="6:11" x14ac:dyDescent="0.3">
      <c r="F10568" s="29"/>
      <c r="G10568" s="29"/>
      <c r="H10568" s="29"/>
      <c r="I10568" s="29"/>
      <c r="J10568" s="29"/>
      <c r="K10568" s="29"/>
    </row>
    <row r="10569" spans="6:11" x14ac:dyDescent="0.3">
      <c r="F10569" s="29"/>
      <c r="G10569" s="29"/>
      <c r="H10569" s="29"/>
      <c r="I10569" s="29"/>
      <c r="J10569" s="29"/>
      <c r="K10569" s="29"/>
    </row>
    <row r="10570" spans="6:11" x14ac:dyDescent="0.3">
      <c r="F10570" s="29"/>
      <c r="G10570" s="29"/>
      <c r="H10570" s="29"/>
      <c r="I10570" s="29"/>
      <c r="J10570" s="29"/>
      <c r="K10570" s="29"/>
    </row>
    <row r="10571" spans="6:11" x14ac:dyDescent="0.3">
      <c r="F10571" s="29"/>
      <c r="G10571" s="29"/>
      <c r="H10571" s="29"/>
      <c r="I10571" s="29"/>
      <c r="J10571" s="29"/>
      <c r="K10571" s="29"/>
    </row>
    <row r="10572" spans="6:11" x14ac:dyDescent="0.3">
      <c r="F10572" s="29"/>
      <c r="G10572" s="29"/>
      <c r="H10572" s="29"/>
      <c r="I10572" s="29"/>
      <c r="J10572" s="29"/>
      <c r="K10572" s="29"/>
    </row>
    <row r="10573" spans="6:11" x14ac:dyDescent="0.3">
      <c r="F10573" s="29"/>
      <c r="G10573" s="29"/>
      <c r="H10573" s="29"/>
      <c r="I10573" s="29"/>
      <c r="J10573" s="29"/>
      <c r="K10573" s="29"/>
    </row>
    <row r="10574" spans="6:11" x14ac:dyDescent="0.3">
      <c r="F10574" s="29"/>
      <c r="G10574" s="29"/>
      <c r="H10574" s="29"/>
      <c r="I10574" s="29"/>
      <c r="J10574" s="29"/>
      <c r="K10574" s="29"/>
    </row>
    <row r="10575" spans="6:11" x14ac:dyDescent="0.3">
      <c r="F10575" s="29"/>
      <c r="G10575" s="29"/>
      <c r="H10575" s="29"/>
      <c r="I10575" s="29"/>
      <c r="J10575" s="29"/>
      <c r="K10575" s="29"/>
    </row>
    <row r="10576" spans="6:11" x14ac:dyDescent="0.3">
      <c r="F10576" s="29"/>
      <c r="G10576" s="29"/>
      <c r="H10576" s="29"/>
      <c r="I10576" s="29"/>
      <c r="J10576" s="29"/>
      <c r="K10576" s="29"/>
    </row>
    <row r="10577" spans="6:11" x14ac:dyDescent="0.3">
      <c r="F10577" s="29"/>
      <c r="G10577" s="29"/>
      <c r="H10577" s="29"/>
      <c r="I10577" s="29"/>
      <c r="J10577" s="29"/>
      <c r="K10577" s="29"/>
    </row>
    <row r="10578" spans="6:11" x14ac:dyDescent="0.3">
      <c r="F10578" s="29"/>
      <c r="G10578" s="29"/>
      <c r="H10578" s="29"/>
      <c r="I10578" s="29"/>
      <c r="J10578" s="29"/>
      <c r="K10578" s="29"/>
    </row>
    <row r="10579" spans="6:11" x14ac:dyDescent="0.3">
      <c r="F10579" s="29"/>
      <c r="G10579" s="29"/>
      <c r="H10579" s="29"/>
      <c r="I10579" s="29"/>
      <c r="J10579" s="29"/>
      <c r="K10579" s="29"/>
    </row>
    <row r="10580" spans="6:11" x14ac:dyDescent="0.3">
      <c r="F10580" s="29"/>
      <c r="G10580" s="29"/>
      <c r="H10580" s="29"/>
      <c r="I10580" s="29"/>
      <c r="J10580" s="29"/>
      <c r="K10580" s="29"/>
    </row>
    <row r="10581" spans="6:11" x14ac:dyDescent="0.3">
      <c r="F10581" s="29"/>
      <c r="G10581" s="29"/>
      <c r="H10581" s="29"/>
      <c r="I10581" s="29"/>
      <c r="J10581" s="29"/>
      <c r="K10581" s="29"/>
    </row>
    <row r="10582" spans="6:11" x14ac:dyDescent="0.3">
      <c r="F10582" s="29"/>
      <c r="G10582" s="29"/>
      <c r="H10582" s="29"/>
      <c r="I10582" s="29"/>
      <c r="J10582" s="29"/>
      <c r="K10582" s="29"/>
    </row>
    <row r="10583" spans="6:11" x14ac:dyDescent="0.3">
      <c r="F10583" s="29"/>
      <c r="G10583" s="29"/>
      <c r="H10583" s="29"/>
      <c r="I10583" s="29"/>
      <c r="J10583" s="29"/>
      <c r="K10583" s="29"/>
    </row>
    <row r="10584" spans="6:11" x14ac:dyDescent="0.3">
      <c r="F10584" s="29"/>
      <c r="G10584" s="29"/>
      <c r="H10584" s="29"/>
      <c r="I10584" s="29"/>
      <c r="J10584" s="29"/>
      <c r="K10584" s="29"/>
    </row>
    <row r="10585" spans="6:11" x14ac:dyDescent="0.3">
      <c r="F10585" s="29"/>
      <c r="G10585" s="29"/>
      <c r="H10585" s="29"/>
      <c r="I10585" s="29"/>
      <c r="J10585" s="29"/>
      <c r="K10585" s="29"/>
    </row>
    <row r="10586" spans="6:11" x14ac:dyDescent="0.3">
      <c r="F10586" s="29"/>
      <c r="G10586" s="29"/>
      <c r="H10586" s="29"/>
      <c r="I10586" s="29"/>
      <c r="J10586" s="29"/>
      <c r="K10586" s="29"/>
    </row>
    <row r="10587" spans="6:11" x14ac:dyDescent="0.3">
      <c r="F10587" s="29"/>
      <c r="G10587" s="29"/>
      <c r="H10587" s="29"/>
      <c r="I10587" s="29"/>
      <c r="J10587" s="29"/>
      <c r="K10587" s="29"/>
    </row>
    <row r="10588" spans="6:11" x14ac:dyDescent="0.3">
      <c r="F10588" s="29"/>
      <c r="G10588" s="29"/>
      <c r="H10588" s="29"/>
      <c r="I10588" s="29"/>
      <c r="J10588" s="29"/>
      <c r="K10588" s="29"/>
    </row>
    <row r="10589" spans="6:11" x14ac:dyDescent="0.3">
      <c r="F10589" s="29"/>
      <c r="G10589" s="29"/>
      <c r="H10589" s="29"/>
      <c r="I10589" s="29"/>
      <c r="J10589" s="29"/>
      <c r="K10589" s="29"/>
    </row>
    <row r="10590" spans="6:11" x14ac:dyDescent="0.3">
      <c r="F10590" s="29"/>
      <c r="G10590" s="29"/>
      <c r="H10590" s="29"/>
      <c r="I10590" s="29"/>
      <c r="J10590" s="29"/>
      <c r="K10590" s="29"/>
    </row>
    <row r="10591" spans="6:11" x14ac:dyDescent="0.3">
      <c r="F10591" s="29"/>
      <c r="G10591" s="29"/>
      <c r="H10591" s="29"/>
      <c r="I10591" s="29"/>
      <c r="J10591" s="29"/>
      <c r="K10591" s="29"/>
    </row>
    <row r="10592" spans="6:11" x14ac:dyDescent="0.3">
      <c r="F10592" s="29"/>
      <c r="G10592" s="29"/>
      <c r="H10592" s="29"/>
      <c r="I10592" s="29"/>
      <c r="J10592" s="29"/>
      <c r="K10592" s="29"/>
    </row>
    <row r="10593" spans="6:11" x14ac:dyDescent="0.3">
      <c r="F10593" s="29"/>
      <c r="G10593" s="29"/>
      <c r="H10593" s="29"/>
      <c r="I10593" s="29"/>
      <c r="J10593" s="29"/>
      <c r="K10593" s="29"/>
    </row>
    <row r="10594" spans="6:11" x14ac:dyDescent="0.3">
      <c r="F10594" s="29"/>
      <c r="G10594" s="29"/>
      <c r="H10594" s="29"/>
      <c r="I10594" s="29"/>
      <c r="J10594" s="29"/>
      <c r="K10594" s="29"/>
    </row>
    <row r="10595" spans="6:11" x14ac:dyDescent="0.3">
      <c r="F10595" s="29"/>
      <c r="G10595" s="29"/>
      <c r="H10595" s="29"/>
      <c r="I10595" s="29"/>
      <c r="J10595" s="29"/>
      <c r="K10595" s="29"/>
    </row>
    <row r="10596" spans="6:11" x14ac:dyDescent="0.3">
      <c r="F10596" s="29"/>
      <c r="G10596" s="29"/>
      <c r="H10596" s="29"/>
      <c r="I10596" s="29"/>
      <c r="J10596" s="29"/>
      <c r="K10596" s="29"/>
    </row>
    <row r="10597" spans="6:11" x14ac:dyDescent="0.3">
      <c r="F10597" s="29"/>
      <c r="G10597" s="29"/>
      <c r="H10597" s="29"/>
      <c r="I10597" s="29"/>
      <c r="J10597" s="29"/>
      <c r="K10597" s="29"/>
    </row>
    <row r="10598" spans="6:11" x14ac:dyDescent="0.3">
      <c r="F10598" s="29"/>
      <c r="G10598" s="29"/>
      <c r="H10598" s="29"/>
      <c r="I10598" s="29"/>
      <c r="J10598" s="29"/>
      <c r="K10598" s="29"/>
    </row>
    <row r="10599" spans="6:11" x14ac:dyDescent="0.3">
      <c r="F10599" s="29"/>
      <c r="G10599" s="29"/>
      <c r="H10599" s="29"/>
      <c r="I10599" s="29"/>
      <c r="J10599" s="29"/>
      <c r="K10599" s="29"/>
    </row>
    <row r="10600" spans="6:11" x14ac:dyDescent="0.3">
      <c r="F10600" s="29"/>
      <c r="G10600" s="29"/>
      <c r="H10600" s="29"/>
      <c r="I10600" s="29"/>
      <c r="J10600" s="29"/>
      <c r="K10600" s="29"/>
    </row>
    <row r="10601" spans="6:11" x14ac:dyDescent="0.3">
      <c r="F10601" s="29"/>
      <c r="G10601" s="29"/>
      <c r="H10601" s="29"/>
      <c r="I10601" s="29"/>
      <c r="J10601" s="29"/>
      <c r="K10601" s="29"/>
    </row>
    <row r="10602" spans="6:11" x14ac:dyDescent="0.3">
      <c r="F10602" s="29"/>
      <c r="G10602" s="29"/>
      <c r="H10602" s="29"/>
      <c r="I10602" s="29"/>
      <c r="J10602" s="29"/>
      <c r="K10602" s="29"/>
    </row>
    <row r="10603" spans="6:11" x14ac:dyDescent="0.3">
      <c r="F10603" s="29"/>
      <c r="G10603" s="29"/>
      <c r="H10603" s="29"/>
      <c r="I10603" s="29"/>
      <c r="J10603" s="29"/>
      <c r="K10603" s="29"/>
    </row>
    <row r="10604" spans="6:11" x14ac:dyDescent="0.3">
      <c r="F10604" s="29"/>
      <c r="G10604" s="29"/>
      <c r="H10604" s="29"/>
      <c r="I10604" s="29"/>
      <c r="J10604" s="29"/>
      <c r="K10604" s="29"/>
    </row>
    <row r="10605" spans="6:11" x14ac:dyDescent="0.3">
      <c r="F10605" s="29"/>
      <c r="G10605" s="29"/>
      <c r="H10605" s="29"/>
      <c r="I10605" s="29"/>
      <c r="J10605" s="29"/>
      <c r="K10605" s="29"/>
    </row>
    <row r="10606" spans="6:11" x14ac:dyDescent="0.3">
      <c r="F10606" s="29"/>
      <c r="G10606" s="29"/>
      <c r="H10606" s="29"/>
      <c r="I10606" s="29"/>
      <c r="J10606" s="29"/>
      <c r="K10606" s="29"/>
    </row>
    <row r="10607" spans="6:11" x14ac:dyDescent="0.3">
      <c r="F10607" s="29"/>
      <c r="G10607" s="29"/>
      <c r="H10607" s="29"/>
      <c r="I10607" s="29"/>
      <c r="J10607" s="29"/>
      <c r="K10607" s="29"/>
    </row>
    <row r="10608" spans="6:11" x14ac:dyDescent="0.3">
      <c r="F10608" s="29"/>
      <c r="G10608" s="29"/>
      <c r="H10608" s="29"/>
      <c r="I10608" s="29"/>
      <c r="J10608" s="29"/>
      <c r="K10608" s="29"/>
    </row>
    <row r="10609" spans="6:11" x14ac:dyDescent="0.3">
      <c r="F10609" s="29"/>
      <c r="G10609" s="29"/>
      <c r="H10609" s="29"/>
      <c r="I10609" s="29"/>
      <c r="J10609" s="29"/>
      <c r="K10609" s="29"/>
    </row>
    <row r="10610" spans="6:11" x14ac:dyDescent="0.3">
      <c r="F10610" s="29"/>
      <c r="G10610" s="29"/>
      <c r="H10610" s="29"/>
      <c r="I10610" s="29"/>
      <c r="J10610" s="29"/>
      <c r="K10610" s="29"/>
    </row>
    <row r="10611" spans="6:11" x14ac:dyDescent="0.3">
      <c r="F10611" s="29"/>
      <c r="G10611" s="29"/>
      <c r="H10611" s="29"/>
      <c r="I10611" s="29"/>
      <c r="J10611" s="29"/>
      <c r="K10611" s="29"/>
    </row>
    <row r="10612" spans="6:11" x14ac:dyDescent="0.3">
      <c r="F10612" s="29"/>
      <c r="G10612" s="29"/>
      <c r="H10612" s="29"/>
      <c r="I10612" s="29"/>
      <c r="J10612" s="29"/>
      <c r="K10612" s="29"/>
    </row>
    <row r="10613" spans="6:11" x14ac:dyDescent="0.3">
      <c r="F10613" s="29"/>
      <c r="G10613" s="29"/>
      <c r="H10613" s="29"/>
      <c r="I10613" s="29"/>
      <c r="J10613" s="29"/>
      <c r="K10613" s="29"/>
    </row>
    <row r="10614" spans="6:11" x14ac:dyDescent="0.3">
      <c r="F10614" s="29"/>
      <c r="G10614" s="29"/>
      <c r="H10614" s="29"/>
      <c r="I10614" s="29"/>
      <c r="J10614" s="29"/>
      <c r="K10614" s="29"/>
    </row>
    <row r="10615" spans="6:11" x14ac:dyDescent="0.3">
      <c r="F10615" s="29"/>
      <c r="G10615" s="29"/>
      <c r="H10615" s="29"/>
      <c r="I10615" s="29"/>
      <c r="J10615" s="29"/>
      <c r="K10615" s="29"/>
    </row>
    <row r="10616" spans="6:11" x14ac:dyDescent="0.3">
      <c r="F10616" s="29"/>
      <c r="G10616" s="29"/>
      <c r="H10616" s="29"/>
      <c r="I10616" s="29"/>
      <c r="J10616" s="29"/>
      <c r="K10616" s="29"/>
    </row>
    <row r="10617" spans="6:11" x14ac:dyDescent="0.3">
      <c r="F10617" s="29"/>
      <c r="G10617" s="29"/>
      <c r="H10617" s="29"/>
      <c r="I10617" s="29"/>
      <c r="J10617" s="29"/>
      <c r="K10617" s="29"/>
    </row>
    <row r="10618" spans="6:11" x14ac:dyDescent="0.3">
      <c r="F10618" s="29"/>
      <c r="G10618" s="29"/>
      <c r="H10618" s="29"/>
      <c r="I10618" s="29"/>
      <c r="J10618" s="29"/>
      <c r="K10618" s="29"/>
    </row>
    <row r="10619" spans="6:11" x14ac:dyDescent="0.3">
      <c r="F10619" s="29"/>
      <c r="G10619" s="29"/>
      <c r="H10619" s="29"/>
      <c r="I10619" s="29"/>
      <c r="J10619" s="29"/>
      <c r="K10619" s="29"/>
    </row>
    <row r="10620" spans="6:11" x14ac:dyDescent="0.3">
      <c r="F10620" s="29"/>
      <c r="G10620" s="29"/>
      <c r="H10620" s="29"/>
      <c r="I10620" s="29"/>
      <c r="J10620" s="29"/>
      <c r="K10620" s="29"/>
    </row>
    <row r="10621" spans="6:11" x14ac:dyDescent="0.3">
      <c r="F10621" s="29"/>
      <c r="G10621" s="29"/>
      <c r="H10621" s="29"/>
      <c r="I10621" s="29"/>
      <c r="J10621" s="29"/>
      <c r="K10621" s="29"/>
    </row>
    <row r="10622" spans="6:11" x14ac:dyDescent="0.3">
      <c r="F10622" s="29"/>
      <c r="G10622" s="29"/>
      <c r="H10622" s="29"/>
      <c r="I10622" s="29"/>
      <c r="J10622" s="29"/>
      <c r="K10622" s="29"/>
    </row>
    <row r="10623" spans="6:11" x14ac:dyDescent="0.3">
      <c r="F10623" s="29"/>
      <c r="G10623" s="29"/>
      <c r="H10623" s="29"/>
      <c r="I10623" s="29"/>
      <c r="J10623" s="29"/>
      <c r="K10623" s="29"/>
    </row>
    <row r="10624" spans="6:11" x14ac:dyDescent="0.3">
      <c r="F10624" s="29"/>
      <c r="G10624" s="29"/>
      <c r="H10624" s="29"/>
      <c r="I10624" s="29"/>
      <c r="J10624" s="29"/>
      <c r="K10624" s="29"/>
    </row>
    <row r="10625" spans="6:11" x14ac:dyDescent="0.3">
      <c r="F10625" s="29"/>
      <c r="G10625" s="29"/>
      <c r="H10625" s="29"/>
      <c r="I10625" s="29"/>
      <c r="J10625" s="29"/>
      <c r="K10625" s="29"/>
    </row>
    <row r="10626" spans="6:11" x14ac:dyDescent="0.3">
      <c r="F10626" s="29"/>
      <c r="G10626" s="29"/>
      <c r="H10626" s="29"/>
      <c r="I10626" s="29"/>
      <c r="J10626" s="29"/>
      <c r="K10626" s="29"/>
    </row>
    <row r="10627" spans="6:11" x14ac:dyDescent="0.3">
      <c r="F10627" s="29"/>
      <c r="G10627" s="29"/>
      <c r="H10627" s="29"/>
      <c r="I10627" s="29"/>
      <c r="J10627" s="29"/>
      <c r="K10627" s="29"/>
    </row>
    <row r="10628" spans="6:11" x14ac:dyDescent="0.3">
      <c r="F10628" s="29"/>
      <c r="G10628" s="29"/>
      <c r="H10628" s="29"/>
      <c r="I10628" s="29"/>
      <c r="J10628" s="29"/>
      <c r="K10628" s="29"/>
    </row>
    <row r="10629" spans="6:11" x14ac:dyDescent="0.3">
      <c r="F10629" s="29"/>
      <c r="G10629" s="29"/>
      <c r="H10629" s="29"/>
      <c r="I10629" s="29"/>
      <c r="J10629" s="29"/>
      <c r="K10629" s="29"/>
    </row>
    <row r="10630" spans="6:11" x14ac:dyDescent="0.3">
      <c r="F10630" s="29"/>
      <c r="G10630" s="29"/>
      <c r="H10630" s="29"/>
      <c r="I10630" s="29"/>
      <c r="J10630" s="29"/>
      <c r="K10630" s="29"/>
    </row>
    <row r="10631" spans="6:11" x14ac:dyDescent="0.3">
      <c r="F10631" s="29"/>
      <c r="G10631" s="29"/>
      <c r="H10631" s="29"/>
      <c r="I10631" s="29"/>
      <c r="J10631" s="29"/>
      <c r="K10631" s="29"/>
    </row>
    <row r="10632" spans="6:11" x14ac:dyDescent="0.3">
      <c r="F10632" s="29"/>
      <c r="G10632" s="29"/>
      <c r="H10632" s="29"/>
      <c r="I10632" s="29"/>
      <c r="J10632" s="29"/>
      <c r="K10632" s="29"/>
    </row>
    <row r="10633" spans="6:11" x14ac:dyDescent="0.3">
      <c r="F10633" s="29"/>
      <c r="G10633" s="29"/>
      <c r="H10633" s="29"/>
      <c r="I10633" s="29"/>
      <c r="J10633" s="29"/>
      <c r="K10633" s="29"/>
    </row>
    <row r="10634" spans="6:11" x14ac:dyDescent="0.3">
      <c r="F10634" s="29"/>
      <c r="G10634" s="29"/>
      <c r="H10634" s="29"/>
      <c r="I10634" s="29"/>
      <c r="J10634" s="29"/>
      <c r="K10634" s="29"/>
    </row>
    <row r="10635" spans="6:11" x14ac:dyDescent="0.3">
      <c r="F10635" s="29"/>
      <c r="G10635" s="29"/>
      <c r="H10635" s="29"/>
      <c r="I10635" s="29"/>
      <c r="J10635" s="29"/>
      <c r="K10635" s="29"/>
    </row>
    <row r="10636" spans="6:11" x14ac:dyDescent="0.3">
      <c r="F10636" s="29"/>
      <c r="G10636" s="29"/>
      <c r="H10636" s="29"/>
      <c r="I10636" s="29"/>
      <c r="J10636" s="29"/>
      <c r="K10636" s="29"/>
    </row>
    <row r="10637" spans="6:11" x14ac:dyDescent="0.3">
      <c r="F10637" s="29"/>
      <c r="G10637" s="29"/>
      <c r="H10637" s="29"/>
      <c r="I10637" s="29"/>
      <c r="J10637" s="29"/>
      <c r="K10637" s="29"/>
    </row>
    <row r="10638" spans="6:11" x14ac:dyDescent="0.3">
      <c r="F10638" s="29"/>
      <c r="G10638" s="29"/>
      <c r="H10638" s="29"/>
      <c r="I10638" s="29"/>
      <c r="J10638" s="29"/>
      <c r="K10638" s="29"/>
    </row>
    <row r="10639" spans="6:11" x14ac:dyDescent="0.3">
      <c r="F10639" s="29"/>
      <c r="G10639" s="29"/>
      <c r="H10639" s="29"/>
      <c r="I10639" s="29"/>
      <c r="J10639" s="29"/>
      <c r="K10639" s="29"/>
    </row>
    <row r="10640" spans="6:11" x14ac:dyDescent="0.3">
      <c r="F10640" s="29"/>
      <c r="G10640" s="29"/>
      <c r="H10640" s="29"/>
      <c r="I10640" s="29"/>
      <c r="J10640" s="29"/>
      <c r="K10640" s="29"/>
    </row>
    <row r="10641" spans="6:11" x14ac:dyDescent="0.3">
      <c r="F10641" s="29"/>
      <c r="G10641" s="29"/>
      <c r="H10641" s="29"/>
      <c r="I10641" s="29"/>
      <c r="J10641" s="29"/>
      <c r="K10641" s="29"/>
    </row>
    <row r="10642" spans="6:11" x14ac:dyDescent="0.3">
      <c r="F10642" s="29"/>
      <c r="G10642" s="29"/>
      <c r="H10642" s="29"/>
      <c r="I10642" s="29"/>
      <c r="J10642" s="29"/>
      <c r="K10642" s="29"/>
    </row>
    <row r="10643" spans="6:11" x14ac:dyDescent="0.3">
      <c r="F10643" s="29"/>
      <c r="G10643" s="29"/>
      <c r="H10643" s="29"/>
      <c r="I10643" s="29"/>
      <c r="J10643" s="29"/>
      <c r="K10643" s="29"/>
    </row>
    <row r="10644" spans="6:11" x14ac:dyDescent="0.3">
      <c r="F10644" s="29"/>
      <c r="G10644" s="29"/>
      <c r="H10644" s="29"/>
      <c r="I10644" s="29"/>
      <c r="J10644" s="29"/>
      <c r="K10644" s="29"/>
    </row>
    <row r="10645" spans="6:11" x14ac:dyDescent="0.3">
      <c r="F10645" s="29"/>
      <c r="G10645" s="29"/>
      <c r="H10645" s="29"/>
      <c r="I10645" s="29"/>
      <c r="J10645" s="29"/>
      <c r="K10645" s="29"/>
    </row>
    <row r="10646" spans="6:11" x14ac:dyDescent="0.3">
      <c r="F10646" s="29"/>
      <c r="G10646" s="29"/>
      <c r="H10646" s="29"/>
      <c r="I10646" s="29"/>
      <c r="J10646" s="29"/>
      <c r="K10646" s="29"/>
    </row>
    <row r="10647" spans="6:11" x14ac:dyDescent="0.3">
      <c r="F10647" s="29"/>
      <c r="G10647" s="29"/>
      <c r="H10647" s="29"/>
      <c r="I10647" s="29"/>
      <c r="J10647" s="29"/>
      <c r="K10647" s="29"/>
    </row>
    <row r="10648" spans="6:11" x14ac:dyDescent="0.3">
      <c r="F10648" s="29"/>
      <c r="G10648" s="29"/>
      <c r="H10648" s="29"/>
      <c r="I10648" s="29"/>
      <c r="J10648" s="29"/>
      <c r="K10648" s="29"/>
    </row>
    <row r="10649" spans="6:11" x14ac:dyDescent="0.3">
      <c r="F10649" s="29"/>
      <c r="G10649" s="29"/>
      <c r="H10649" s="29"/>
      <c r="I10649" s="29"/>
      <c r="J10649" s="29"/>
      <c r="K10649" s="29"/>
    </row>
    <row r="10650" spans="6:11" x14ac:dyDescent="0.3">
      <c r="F10650" s="29"/>
      <c r="G10650" s="29"/>
      <c r="H10650" s="29"/>
      <c r="I10650" s="29"/>
      <c r="J10650" s="29"/>
      <c r="K10650" s="29"/>
    </row>
    <row r="10651" spans="6:11" x14ac:dyDescent="0.3">
      <c r="F10651" s="29"/>
      <c r="G10651" s="29"/>
      <c r="H10651" s="29"/>
      <c r="I10651" s="29"/>
      <c r="J10651" s="29"/>
      <c r="K10651" s="29"/>
    </row>
    <row r="10652" spans="6:11" x14ac:dyDescent="0.3">
      <c r="F10652" s="29"/>
      <c r="G10652" s="29"/>
      <c r="H10652" s="29"/>
      <c r="I10652" s="29"/>
      <c r="J10652" s="29"/>
      <c r="K10652" s="29"/>
    </row>
    <row r="10653" spans="6:11" x14ac:dyDescent="0.3">
      <c r="F10653" s="29"/>
      <c r="G10653" s="29"/>
      <c r="H10653" s="29"/>
      <c r="I10653" s="29"/>
      <c r="J10653" s="29"/>
      <c r="K10653" s="29"/>
    </row>
    <row r="10654" spans="6:11" x14ac:dyDescent="0.3">
      <c r="F10654" s="29"/>
      <c r="G10654" s="29"/>
      <c r="H10654" s="29"/>
      <c r="I10654" s="29"/>
      <c r="J10654" s="29"/>
      <c r="K10654" s="29"/>
    </row>
    <row r="10655" spans="6:11" x14ac:dyDescent="0.3">
      <c r="F10655" s="29"/>
      <c r="G10655" s="29"/>
      <c r="H10655" s="29"/>
      <c r="I10655" s="29"/>
      <c r="J10655" s="29"/>
      <c r="K10655" s="29"/>
    </row>
    <row r="10656" spans="6:11" x14ac:dyDescent="0.3">
      <c r="F10656" s="29"/>
      <c r="G10656" s="29"/>
      <c r="H10656" s="29"/>
      <c r="I10656" s="29"/>
      <c r="J10656" s="29"/>
      <c r="K10656" s="29"/>
    </row>
    <row r="10657" spans="6:11" x14ac:dyDescent="0.3">
      <c r="F10657" s="29"/>
      <c r="G10657" s="29"/>
      <c r="H10657" s="29"/>
      <c r="I10657" s="29"/>
      <c r="J10657" s="29"/>
      <c r="K10657" s="29"/>
    </row>
    <row r="10658" spans="6:11" x14ac:dyDescent="0.3">
      <c r="F10658" s="29"/>
      <c r="G10658" s="29"/>
      <c r="H10658" s="29"/>
      <c r="I10658" s="29"/>
      <c r="J10658" s="29"/>
      <c r="K10658" s="29"/>
    </row>
    <row r="10659" spans="6:11" x14ac:dyDescent="0.3">
      <c r="F10659" s="29"/>
      <c r="G10659" s="29"/>
      <c r="H10659" s="29"/>
      <c r="I10659" s="29"/>
      <c r="J10659" s="29"/>
      <c r="K10659" s="29"/>
    </row>
    <row r="10660" spans="6:11" x14ac:dyDescent="0.3">
      <c r="F10660" s="29"/>
      <c r="G10660" s="29"/>
      <c r="H10660" s="29"/>
      <c r="I10660" s="29"/>
      <c r="J10660" s="29"/>
      <c r="K10660" s="29"/>
    </row>
    <row r="10661" spans="6:11" x14ac:dyDescent="0.3">
      <c r="F10661" s="29"/>
      <c r="G10661" s="29"/>
      <c r="H10661" s="29"/>
      <c r="I10661" s="29"/>
      <c r="J10661" s="29"/>
      <c r="K10661" s="29"/>
    </row>
    <row r="10662" spans="6:11" x14ac:dyDescent="0.3">
      <c r="F10662" s="29"/>
      <c r="G10662" s="29"/>
      <c r="H10662" s="29"/>
      <c r="I10662" s="29"/>
      <c r="J10662" s="29"/>
      <c r="K10662" s="29"/>
    </row>
    <row r="10663" spans="6:11" x14ac:dyDescent="0.3">
      <c r="F10663" s="29"/>
      <c r="G10663" s="29"/>
      <c r="H10663" s="29"/>
      <c r="I10663" s="29"/>
      <c r="J10663" s="29"/>
      <c r="K10663" s="29"/>
    </row>
    <row r="10664" spans="6:11" x14ac:dyDescent="0.3">
      <c r="F10664" s="29"/>
      <c r="G10664" s="29"/>
      <c r="H10664" s="29"/>
      <c r="I10664" s="29"/>
      <c r="J10664" s="29"/>
      <c r="K10664" s="29"/>
    </row>
    <row r="10665" spans="6:11" x14ac:dyDescent="0.3">
      <c r="F10665" s="29"/>
      <c r="G10665" s="29"/>
      <c r="H10665" s="29"/>
      <c r="I10665" s="29"/>
      <c r="J10665" s="29"/>
      <c r="K10665" s="29"/>
    </row>
    <row r="10666" spans="6:11" x14ac:dyDescent="0.3">
      <c r="F10666" s="29"/>
      <c r="G10666" s="29"/>
      <c r="H10666" s="29"/>
      <c r="I10666" s="29"/>
      <c r="J10666" s="29"/>
      <c r="K10666" s="29"/>
    </row>
    <row r="10667" spans="6:11" x14ac:dyDescent="0.3">
      <c r="F10667" s="29"/>
      <c r="G10667" s="29"/>
      <c r="H10667" s="29"/>
      <c r="I10667" s="29"/>
      <c r="J10667" s="29"/>
      <c r="K10667" s="29"/>
    </row>
    <row r="10668" spans="6:11" x14ac:dyDescent="0.3">
      <c r="F10668" s="29"/>
      <c r="G10668" s="29"/>
      <c r="H10668" s="29"/>
      <c r="I10668" s="29"/>
      <c r="J10668" s="29"/>
      <c r="K10668" s="29"/>
    </row>
    <row r="10669" spans="6:11" x14ac:dyDescent="0.3">
      <c r="F10669" s="29"/>
      <c r="G10669" s="29"/>
      <c r="H10669" s="29"/>
      <c r="I10669" s="29"/>
      <c r="J10669" s="29"/>
      <c r="K10669" s="29"/>
    </row>
    <row r="10670" spans="6:11" x14ac:dyDescent="0.3">
      <c r="F10670" s="29"/>
      <c r="G10670" s="29"/>
      <c r="H10670" s="29"/>
      <c r="I10670" s="29"/>
      <c r="J10670" s="29"/>
      <c r="K10670" s="29"/>
    </row>
    <row r="10671" spans="6:11" x14ac:dyDescent="0.3">
      <c r="F10671" s="29"/>
      <c r="G10671" s="29"/>
      <c r="H10671" s="29"/>
      <c r="I10671" s="29"/>
      <c r="J10671" s="29"/>
      <c r="K10671" s="29"/>
    </row>
    <row r="10672" spans="6:11" x14ac:dyDescent="0.3">
      <c r="F10672" s="29"/>
      <c r="G10672" s="29"/>
      <c r="H10672" s="29"/>
      <c r="I10672" s="29"/>
      <c r="J10672" s="29"/>
      <c r="K10672" s="29"/>
    </row>
    <row r="10673" spans="6:11" x14ac:dyDescent="0.3">
      <c r="F10673" s="29"/>
      <c r="G10673" s="29"/>
      <c r="H10673" s="29"/>
      <c r="I10673" s="29"/>
      <c r="J10673" s="29"/>
      <c r="K10673" s="29"/>
    </row>
    <row r="10674" spans="6:11" x14ac:dyDescent="0.3">
      <c r="F10674" s="29"/>
      <c r="G10674" s="29"/>
      <c r="H10674" s="29"/>
      <c r="I10674" s="29"/>
      <c r="J10674" s="29"/>
      <c r="K10674" s="29"/>
    </row>
    <row r="10675" spans="6:11" x14ac:dyDescent="0.3">
      <c r="F10675" s="29"/>
      <c r="G10675" s="29"/>
      <c r="H10675" s="29"/>
      <c r="I10675" s="29"/>
      <c r="J10675" s="29"/>
      <c r="K10675" s="29"/>
    </row>
    <row r="10676" spans="6:11" x14ac:dyDescent="0.3">
      <c r="F10676" s="29"/>
      <c r="G10676" s="29"/>
      <c r="H10676" s="29"/>
      <c r="I10676" s="29"/>
      <c r="J10676" s="29"/>
      <c r="K10676" s="29"/>
    </row>
    <row r="10677" spans="6:11" x14ac:dyDescent="0.3">
      <c r="F10677" s="29"/>
      <c r="G10677" s="29"/>
      <c r="H10677" s="29"/>
      <c r="I10677" s="29"/>
      <c r="J10677" s="29"/>
      <c r="K10677" s="29"/>
    </row>
    <row r="10678" spans="6:11" x14ac:dyDescent="0.3">
      <c r="F10678" s="29"/>
      <c r="G10678" s="29"/>
      <c r="H10678" s="29"/>
      <c r="I10678" s="29"/>
      <c r="J10678" s="29"/>
      <c r="K10678" s="29"/>
    </row>
    <row r="10679" spans="6:11" x14ac:dyDescent="0.3">
      <c r="F10679" s="29"/>
      <c r="G10679" s="29"/>
      <c r="H10679" s="29"/>
      <c r="I10679" s="29"/>
      <c r="J10679" s="29"/>
      <c r="K10679" s="29"/>
    </row>
    <row r="10680" spans="6:11" x14ac:dyDescent="0.3">
      <c r="F10680" s="29"/>
      <c r="G10680" s="29"/>
      <c r="H10680" s="29"/>
      <c r="I10680" s="29"/>
      <c r="J10680" s="29"/>
      <c r="K10680" s="29"/>
    </row>
    <row r="10681" spans="6:11" x14ac:dyDescent="0.3">
      <c r="F10681" s="29"/>
      <c r="G10681" s="29"/>
      <c r="H10681" s="29"/>
      <c r="I10681" s="29"/>
      <c r="J10681" s="29"/>
      <c r="K10681" s="29"/>
    </row>
    <row r="10682" spans="6:11" x14ac:dyDescent="0.3">
      <c r="F10682" s="29"/>
      <c r="G10682" s="29"/>
      <c r="H10682" s="29"/>
      <c r="I10682" s="29"/>
      <c r="J10682" s="29"/>
      <c r="K10682" s="29"/>
    </row>
    <row r="10683" spans="6:11" x14ac:dyDescent="0.3">
      <c r="F10683" s="29"/>
      <c r="G10683" s="29"/>
      <c r="H10683" s="29"/>
      <c r="I10683" s="29"/>
      <c r="J10683" s="29"/>
      <c r="K10683" s="29"/>
    </row>
    <row r="10684" spans="6:11" x14ac:dyDescent="0.3">
      <c r="F10684" s="29"/>
      <c r="G10684" s="29"/>
      <c r="H10684" s="29"/>
      <c r="I10684" s="29"/>
      <c r="J10684" s="29"/>
      <c r="K10684" s="29"/>
    </row>
    <row r="10685" spans="6:11" x14ac:dyDescent="0.3">
      <c r="F10685" s="29"/>
      <c r="G10685" s="29"/>
      <c r="H10685" s="29"/>
      <c r="I10685" s="29"/>
      <c r="J10685" s="29"/>
      <c r="K10685" s="29"/>
    </row>
    <row r="10686" spans="6:11" x14ac:dyDescent="0.3">
      <c r="F10686" s="29"/>
      <c r="G10686" s="29"/>
      <c r="H10686" s="29"/>
      <c r="I10686" s="29"/>
      <c r="J10686" s="29"/>
      <c r="K10686" s="29"/>
    </row>
    <row r="10687" spans="6:11" x14ac:dyDescent="0.3">
      <c r="F10687" s="29"/>
      <c r="G10687" s="29"/>
      <c r="H10687" s="29"/>
      <c r="I10687" s="29"/>
      <c r="J10687" s="29"/>
      <c r="K10687" s="29"/>
    </row>
    <row r="10688" spans="6:11" x14ac:dyDescent="0.3">
      <c r="F10688" s="29"/>
      <c r="G10688" s="29"/>
      <c r="H10688" s="29"/>
      <c r="I10688" s="29"/>
      <c r="J10688" s="29"/>
      <c r="K10688" s="29"/>
    </row>
    <row r="10689" spans="6:11" x14ac:dyDescent="0.3">
      <c r="F10689" s="29"/>
      <c r="G10689" s="29"/>
      <c r="H10689" s="29"/>
      <c r="I10689" s="29"/>
      <c r="J10689" s="29"/>
      <c r="K10689" s="29"/>
    </row>
    <row r="10690" spans="6:11" x14ac:dyDescent="0.3">
      <c r="F10690" s="29"/>
      <c r="G10690" s="29"/>
      <c r="H10690" s="29"/>
      <c r="I10690" s="29"/>
      <c r="J10690" s="29"/>
      <c r="K10690" s="29"/>
    </row>
    <row r="10691" spans="6:11" x14ac:dyDescent="0.3">
      <c r="F10691" s="29"/>
      <c r="G10691" s="29"/>
      <c r="H10691" s="29"/>
      <c r="I10691" s="29"/>
      <c r="J10691" s="29"/>
      <c r="K10691" s="29"/>
    </row>
    <row r="10692" spans="6:11" x14ac:dyDescent="0.3">
      <c r="F10692" s="29"/>
      <c r="G10692" s="29"/>
      <c r="H10692" s="29"/>
      <c r="I10692" s="29"/>
      <c r="J10692" s="29"/>
      <c r="K10692" s="29"/>
    </row>
    <row r="10693" spans="6:11" x14ac:dyDescent="0.3">
      <c r="F10693" s="29"/>
      <c r="G10693" s="29"/>
      <c r="H10693" s="29"/>
      <c r="I10693" s="29"/>
      <c r="J10693" s="29"/>
      <c r="K10693" s="29"/>
    </row>
    <row r="10694" spans="6:11" x14ac:dyDescent="0.3">
      <c r="F10694" s="29"/>
      <c r="G10694" s="29"/>
      <c r="H10694" s="29"/>
      <c r="I10694" s="29"/>
      <c r="J10694" s="29"/>
      <c r="K10694" s="29"/>
    </row>
    <row r="10695" spans="6:11" x14ac:dyDescent="0.3">
      <c r="F10695" s="29"/>
      <c r="G10695" s="29"/>
      <c r="H10695" s="29"/>
      <c r="I10695" s="29"/>
      <c r="J10695" s="29"/>
      <c r="K10695" s="29"/>
    </row>
    <row r="10696" spans="6:11" x14ac:dyDescent="0.3">
      <c r="F10696" s="29"/>
      <c r="G10696" s="29"/>
      <c r="H10696" s="29"/>
      <c r="I10696" s="29"/>
      <c r="J10696" s="29"/>
      <c r="K10696" s="29"/>
    </row>
    <row r="10697" spans="6:11" x14ac:dyDescent="0.3">
      <c r="F10697" s="29"/>
      <c r="G10697" s="29"/>
      <c r="H10697" s="29"/>
      <c r="I10697" s="29"/>
      <c r="J10697" s="29"/>
      <c r="K10697" s="29"/>
    </row>
    <row r="10698" spans="6:11" x14ac:dyDescent="0.3">
      <c r="F10698" s="29"/>
      <c r="G10698" s="29"/>
      <c r="H10698" s="29"/>
      <c r="I10698" s="29"/>
      <c r="J10698" s="29"/>
      <c r="K10698" s="29"/>
    </row>
    <row r="10699" spans="6:11" x14ac:dyDescent="0.3">
      <c r="F10699" s="29"/>
      <c r="G10699" s="29"/>
      <c r="H10699" s="29"/>
      <c r="I10699" s="29"/>
      <c r="J10699" s="29"/>
      <c r="K10699" s="29"/>
    </row>
    <row r="10700" spans="6:11" x14ac:dyDescent="0.3">
      <c r="F10700" s="29"/>
      <c r="G10700" s="29"/>
      <c r="H10700" s="29"/>
      <c r="I10700" s="29"/>
      <c r="J10700" s="29"/>
      <c r="K10700" s="29"/>
    </row>
    <row r="10701" spans="6:11" x14ac:dyDescent="0.3">
      <c r="F10701" s="29"/>
      <c r="G10701" s="29"/>
      <c r="H10701" s="29"/>
      <c r="I10701" s="29"/>
      <c r="J10701" s="29"/>
      <c r="K10701" s="29"/>
    </row>
    <row r="10702" spans="6:11" x14ac:dyDescent="0.3">
      <c r="F10702" s="29"/>
      <c r="G10702" s="29"/>
      <c r="H10702" s="29"/>
      <c r="I10702" s="29"/>
      <c r="J10702" s="29"/>
      <c r="K10702" s="29"/>
    </row>
    <row r="10703" spans="6:11" x14ac:dyDescent="0.3">
      <c r="F10703" s="29"/>
      <c r="G10703" s="29"/>
      <c r="H10703" s="29"/>
      <c r="I10703" s="29"/>
      <c r="J10703" s="29"/>
      <c r="K10703" s="29"/>
    </row>
    <row r="10704" spans="6:11" x14ac:dyDescent="0.3">
      <c r="F10704" s="29"/>
      <c r="G10704" s="29"/>
      <c r="H10704" s="29"/>
      <c r="I10704" s="29"/>
      <c r="J10704" s="29"/>
      <c r="K10704" s="29"/>
    </row>
    <row r="10705" spans="6:11" x14ac:dyDescent="0.3">
      <c r="F10705" s="29"/>
      <c r="G10705" s="29"/>
      <c r="H10705" s="29"/>
      <c r="I10705" s="29"/>
      <c r="J10705" s="29"/>
      <c r="K10705" s="29"/>
    </row>
    <row r="10706" spans="6:11" x14ac:dyDescent="0.3">
      <c r="F10706" s="29"/>
      <c r="G10706" s="29"/>
      <c r="H10706" s="29"/>
      <c r="I10706" s="29"/>
      <c r="J10706" s="29"/>
      <c r="K10706" s="29"/>
    </row>
    <row r="10707" spans="6:11" x14ac:dyDescent="0.3">
      <c r="F10707" s="29"/>
      <c r="G10707" s="29"/>
      <c r="H10707" s="29"/>
      <c r="I10707" s="29"/>
      <c r="J10707" s="29"/>
      <c r="K10707" s="29"/>
    </row>
    <row r="10708" spans="6:11" x14ac:dyDescent="0.3">
      <c r="F10708" s="29"/>
      <c r="G10708" s="29"/>
      <c r="H10708" s="29"/>
      <c r="I10708" s="29"/>
      <c r="J10708" s="29"/>
      <c r="K10708" s="29"/>
    </row>
    <row r="10709" spans="6:11" x14ac:dyDescent="0.3">
      <c r="F10709" s="29"/>
      <c r="G10709" s="29"/>
      <c r="H10709" s="29"/>
      <c r="I10709" s="29"/>
      <c r="J10709" s="29"/>
      <c r="K10709" s="29"/>
    </row>
    <row r="10710" spans="6:11" x14ac:dyDescent="0.3">
      <c r="F10710" s="29"/>
      <c r="G10710" s="29"/>
      <c r="H10710" s="29"/>
      <c r="I10710" s="29"/>
      <c r="J10710" s="29"/>
      <c r="K10710" s="29"/>
    </row>
    <row r="10711" spans="6:11" x14ac:dyDescent="0.3">
      <c r="F10711" s="29"/>
      <c r="G10711" s="29"/>
      <c r="H10711" s="29"/>
      <c r="I10711" s="29"/>
      <c r="J10711" s="29"/>
      <c r="K10711" s="29"/>
    </row>
    <row r="10712" spans="6:11" x14ac:dyDescent="0.3">
      <c r="F10712" s="29"/>
      <c r="G10712" s="29"/>
      <c r="H10712" s="29"/>
      <c r="I10712" s="29"/>
      <c r="J10712" s="29"/>
      <c r="K10712" s="29"/>
    </row>
    <row r="10713" spans="6:11" x14ac:dyDescent="0.3">
      <c r="F10713" s="29"/>
      <c r="G10713" s="29"/>
      <c r="H10713" s="29"/>
      <c r="I10713" s="29"/>
      <c r="J10713" s="29"/>
      <c r="K10713" s="29"/>
    </row>
    <row r="10714" spans="6:11" x14ac:dyDescent="0.3">
      <c r="F10714" s="29"/>
      <c r="G10714" s="29"/>
      <c r="H10714" s="29"/>
      <c r="I10714" s="29"/>
      <c r="J10714" s="29"/>
      <c r="K10714" s="29"/>
    </row>
    <row r="10715" spans="6:11" x14ac:dyDescent="0.3">
      <c r="F10715" s="29"/>
      <c r="G10715" s="29"/>
      <c r="H10715" s="29"/>
      <c r="I10715" s="29"/>
      <c r="J10715" s="29"/>
      <c r="K10715" s="29"/>
    </row>
    <row r="10716" spans="6:11" x14ac:dyDescent="0.3">
      <c r="F10716" s="29"/>
      <c r="G10716" s="29"/>
      <c r="H10716" s="29"/>
      <c r="I10716" s="29"/>
      <c r="J10716" s="29"/>
      <c r="K10716" s="29"/>
    </row>
    <row r="10717" spans="6:11" x14ac:dyDescent="0.3">
      <c r="F10717" s="29"/>
      <c r="G10717" s="29"/>
      <c r="H10717" s="29"/>
      <c r="I10717" s="29"/>
      <c r="J10717" s="29"/>
      <c r="K10717" s="29"/>
    </row>
    <row r="10718" spans="6:11" x14ac:dyDescent="0.3">
      <c r="F10718" s="29"/>
      <c r="G10718" s="29"/>
      <c r="H10718" s="29"/>
      <c r="I10718" s="29"/>
      <c r="J10718" s="29"/>
      <c r="K10718" s="29"/>
    </row>
    <row r="10719" spans="6:11" x14ac:dyDescent="0.3">
      <c r="F10719" s="29"/>
      <c r="G10719" s="29"/>
      <c r="H10719" s="29"/>
      <c r="I10719" s="29"/>
      <c r="J10719" s="29"/>
      <c r="K10719" s="29"/>
    </row>
    <row r="10720" spans="6:11" x14ac:dyDescent="0.3">
      <c r="F10720" s="29"/>
      <c r="G10720" s="29"/>
      <c r="H10720" s="29"/>
      <c r="I10720" s="29"/>
      <c r="J10720" s="29"/>
      <c r="K10720" s="29"/>
    </row>
    <row r="10721" spans="6:11" x14ac:dyDescent="0.3">
      <c r="F10721" s="29"/>
      <c r="G10721" s="29"/>
      <c r="H10721" s="29"/>
      <c r="I10721" s="29"/>
      <c r="J10721" s="29"/>
      <c r="K10721" s="29"/>
    </row>
    <row r="10722" spans="6:11" x14ac:dyDescent="0.3">
      <c r="F10722" s="29"/>
      <c r="G10722" s="29"/>
      <c r="H10722" s="29"/>
      <c r="I10722" s="29"/>
      <c r="J10722" s="29"/>
      <c r="K10722" s="29"/>
    </row>
    <row r="10723" spans="6:11" x14ac:dyDescent="0.3">
      <c r="F10723" s="29"/>
      <c r="G10723" s="29"/>
      <c r="H10723" s="29"/>
      <c r="I10723" s="29"/>
      <c r="J10723" s="29"/>
      <c r="K10723" s="29"/>
    </row>
    <row r="10724" spans="6:11" x14ac:dyDescent="0.3">
      <c r="F10724" s="29"/>
      <c r="G10724" s="29"/>
      <c r="H10724" s="29"/>
      <c r="I10724" s="29"/>
      <c r="J10724" s="29"/>
      <c r="K10724" s="29"/>
    </row>
    <row r="10725" spans="6:11" x14ac:dyDescent="0.3">
      <c r="F10725" s="29"/>
      <c r="G10725" s="29"/>
      <c r="H10725" s="29"/>
      <c r="I10725" s="29"/>
      <c r="J10725" s="29"/>
      <c r="K10725" s="29"/>
    </row>
    <row r="10726" spans="6:11" x14ac:dyDescent="0.3">
      <c r="F10726" s="29"/>
      <c r="G10726" s="29"/>
      <c r="H10726" s="29"/>
      <c r="I10726" s="29"/>
      <c r="J10726" s="29"/>
      <c r="K10726" s="29"/>
    </row>
    <row r="10727" spans="6:11" x14ac:dyDescent="0.3">
      <c r="F10727" s="29"/>
      <c r="G10727" s="29"/>
      <c r="H10727" s="29"/>
      <c r="I10727" s="29"/>
      <c r="J10727" s="29"/>
      <c r="K10727" s="29"/>
    </row>
    <row r="10728" spans="6:11" x14ac:dyDescent="0.3">
      <c r="F10728" s="29"/>
      <c r="G10728" s="29"/>
      <c r="H10728" s="29"/>
      <c r="I10728" s="29"/>
      <c r="J10728" s="29"/>
      <c r="K10728" s="29"/>
    </row>
    <row r="10729" spans="6:11" x14ac:dyDescent="0.3">
      <c r="F10729" s="29"/>
      <c r="G10729" s="29"/>
      <c r="H10729" s="29"/>
      <c r="I10729" s="29"/>
      <c r="J10729" s="29"/>
      <c r="K10729" s="29"/>
    </row>
    <row r="10730" spans="6:11" x14ac:dyDescent="0.3">
      <c r="F10730" s="29"/>
      <c r="G10730" s="29"/>
      <c r="H10730" s="29"/>
      <c r="I10730" s="29"/>
      <c r="J10730" s="29"/>
      <c r="K10730" s="29"/>
    </row>
    <row r="10731" spans="6:11" x14ac:dyDescent="0.3">
      <c r="F10731" s="29"/>
      <c r="G10731" s="29"/>
      <c r="H10731" s="29"/>
      <c r="I10731" s="29"/>
      <c r="J10731" s="29"/>
      <c r="K10731" s="29"/>
    </row>
    <row r="10732" spans="6:11" x14ac:dyDescent="0.3">
      <c r="F10732" s="29"/>
      <c r="G10732" s="29"/>
      <c r="H10732" s="29"/>
      <c r="I10732" s="29"/>
      <c r="J10732" s="29"/>
      <c r="K10732" s="29"/>
    </row>
    <row r="10733" spans="6:11" x14ac:dyDescent="0.3">
      <c r="F10733" s="29"/>
      <c r="G10733" s="29"/>
      <c r="H10733" s="29"/>
      <c r="I10733" s="29"/>
      <c r="J10733" s="29"/>
      <c r="K10733" s="29"/>
    </row>
    <row r="10734" spans="6:11" x14ac:dyDescent="0.3">
      <c r="F10734" s="29"/>
      <c r="G10734" s="29"/>
      <c r="H10734" s="29"/>
      <c r="I10734" s="29"/>
      <c r="J10734" s="29"/>
      <c r="K10734" s="29"/>
    </row>
    <row r="10735" spans="6:11" x14ac:dyDescent="0.3">
      <c r="F10735" s="29"/>
      <c r="G10735" s="29"/>
      <c r="H10735" s="29"/>
      <c r="I10735" s="29"/>
      <c r="J10735" s="29"/>
      <c r="K10735" s="29"/>
    </row>
    <row r="10736" spans="6:11" x14ac:dyDescent="0.3">
      <c r="F10736" s="29"/>
      <c r="G10736" s="29"/>
      <c r="H10736" s="29"/>
      <c r="I10736" s="29"/>
      <c r="J10736" s="29"/>
      <c r="K10736" s="29"/>
    </row>
    <row r="10737" spans="6:11" x14ac:dyDescent="0.3">
      <c r="F10737" s="29"/>
      <c r="G10737" s="29"/>
      <c r="H10737" s="29"/>
      <c r="I10737" s="29"/>
      <c r="J10737" s="29"/>
      <c r="K10737" s="29"/>
    </row>
    <row r="10738" spans="6:11" x14ac:dyDescent="0.3">
      <c r="F10738" s="29"/>
      <c r="G10738" s="29"/>
      <c r="H10738" s="29"/>
      <c r="I10738" s="29"/>
      <c r="J10738" s="29"/>
      <c r="K10738" s="29"/>
    </row>
    <row r="10739" spans="6:11" x14ac:dyDescent="0.3">
      <c r="F10739" s="29"/>
      <c r="G10739" s="29"/>
      <c r="H10739" s="29"/>
      <c r="I10739" s="29"/>
      <c r="J10739" s="29"/>
      <c r="K10739" s="29"/>
    </row>
    <row r="10740" spans="6:11" x14ac:dyDescent="0.3">
      <c r="F10740" s="29"/>
      <c r="G10740" s="29"/>
      <c r="H10740" s="29"/>
      <c r="I10740" s="29"/>
      <c r="J10740" s="29"/>
      <c r="K10740" s="29"/>
    </row>
    <row r="10741" spans="6:11" x14ac:dyDescent="0.3">
      <c r="F10741" s="29"/>
      <c r="G10741" s="29"/>
      <c r="H10741" s="29"/>
      <c r="I10741" s="29"/>
      <c r="J10741" s="29"/>
      <c r="K10741" s="29"/>
    </row>
    <row r="10742" spans="6:11" x14ac:dyDescent="0.3">
      <c r="F10742" s="29"/>
      <c r="G10742" s="29"/>
      <c r="H10742" s="29"/>
      <c r="I10742" s="29"/>
      <c r="J10742" s="29"/>
      <c r="K10742" s="29"/>
    </row>
    <row r="10743" spans="6:11" x14ac:dyDescent="0.3">
      <c r="F10743" s="29"/>
      <c r="G10743" s="29"/>
      <c r="H10743" s="29"/>
      <c r="I10743" s="29"/>
      <c r="J10743" s="29"/>
      <c r="K10743" s="29"/>
    </row>
    <row r="10744" spans="6:11" x14ac:dyDescent="0.3">
      <c r="F10744" s="29"/>
      <c r="G10744" s="29"/>
      <c r="H10744" s="29"/>
      <c r="I10744" s="29"/>
      <c r="J10744" s="29"/>
      <c r="K10744" s="29"/>
    </row>
    <row r="10745" spans="6:11" x14ac:dyDescent="0.3">
      <c r="F10745" s="29"/>
      <c r="G10745" s="29"/>
      <c r="H10745" s="29"/>
      <c r="I10745" s="29"/>
      <c r="J10745" s="29"/>
      <c r="K10745" s="29"/>
    </row>
    <row r="10746" spans="6:11" x14ac:dyDescent="0.3">
      <c r="F10746" s="29"/>
      <c r="G10746" s="29"/>
      <c r="H10746" s="29"/>
      <c r="I10746" s="29"/>
      <c r="J10746" s="29"/>
      <c r="K10746" s="29"/>
    </row>
    <row r="10747" spans="6:11" x14ac:dyDescent="0.3">
      <c r="F10747" s="29"/>
      <c r="G10747" s="29"/>
      <c r="H10747" s="29"/>
      <c r="I10747" s="29"/>
      <c r="J10747" s="29"/>
      <c r="K10747" s="29"/>
    </row>
    <row r="10748" spans="6:11" x14ac:dyDescent="0.3">
      <c r="F10748" s="29"/>
      <c r="G10748" s="29"/>
      <c r="H10748" s="29"/>
      <c r="I10748" s="29"/>
      <c r="J10748" s="29"/>
      <c r="K10748" s="29"/>
    </row>
    <row r="10749" spans="6:11" x14ac:dyDescent="0.3">
      <c r="F10749" s="29"/>
      <c r="G10749" s="29"/>
      <c r="H10749" s="29"/>
      <c r="I10749" s="29"/>
      <c r="J10749" s="29"/>
      <c r="K10749" s="29"/>
    </row>
    <row r="10750" spans="6:11" x14ac:dyDescent="0.3">
      <c r="F10750" s="29"/>
      <c r="G10750" s="29"/>
      <c r="H10750" s="29"/>
      <c r="I10750" s="29"/>
      <c r="J10750" s="29"/>
      <c r="K10750" s="29"/>
    </row>
    <row r="10751" spans="6:11" x14ac:dyDescent="0.3">
      <c r="F10751" s="29"/>
      <c r="G10751" s="29"/>
      <c r="H10751" s="29"/>
      <c r="I10751" s="29"/>
      <c r="J10751" s="29"/>
      <c r="K10751" s="29"/>
    </row>
    <row r="10752" spans="6:11" x14ac:dyDescent="0.3">
      <c r="F10752" s="29"/>
      <c r="G10752" s="29"/>
      <c r="H10752" s="29"/>
      <c r="I10752" s="29"/>
      <c r="J10752" s="29"/>
      <c r="K10752" s="29"/>
    </row>
    <row r="10753" spans="6:11" x14ac:dyDescent="0.3">
      <c r="F10753" s="29"/>
      <c r="G10753" s="29"/>
      <c r="H10753" s="29"/>
      <c r="I10753" s="29"/>
      <c r="J10753" s="29"/>
      <c r="K10753" s="29"/>
    </row>
    <row r="10754" spans="6:11" x14ac:dyDescent="0.3">
      <c r="F10754" s="29"/>
      <c r="G10754" s="29"/>
      <c r="H10754" s="29"/>
      <c r="I10754" s="29"/>
      <c r="J10754" s="29"/>
      <c r="K10754" s="29"/>
    </row>
    <row r="10755" spans="6:11" x14ac:dyDescent="0.3">
      <c r="F10755" s="29"/>
      <c r="G10755" s="29"/>
      <c r="H10755" s="29"/>
      <c r="I10755" s="29"/>
      <c r="J10755" s="29"/>
      <c r="K10755" s="29"/>
    </row>
    <row r="10756" spans="6:11" x14ac:dyDescent="0.3">
      <c r="F10756" s="29"/>
      <c r="G10756" s="29"/>
      <c r="H10756" s="29"/>
      <c r="I10756" s="29"/>
      <c r="J10756" s="29"/>
      <c r="K10756" s="29"/>
    </row>
    <row r="10757" spans="6:11" x14ac:dyDescent="0.3">
      <c r="F10757" s="29"/>
      <c r="G10757" s="29"/>
      <c r="H10757" s="29"/>
      <c r="I10757" s="29"/>
      <c r="J10757" s="29"/>
      <c r="K10757" s="29"/>
    </row>
    <row r="10758" spans="6:11" x14ac:dyDescent="0.3">
      <c r="F10758" s="29"/>
      <c r="G10758" s="29"/>
      <c r="H10758" s="29"/>
      <c r="I10758" s="29"/>
      <c r="J10758" s="29"/>
      <c r="K10758" s="29"/>
    </row>
    <row r="10759" spans="6:11" x14ac:dyDescent="0.3">
      <c r="F10759" s="29"/>
      <c r="G10759" s="29"/>
      <c r="H10759" s="29"/>
      <c r="I10759" s="29"/>
      <c r="J10759" s="29"/>
      <c r="K10759" s="29"/>
    </row>
    <row r="10760" spans="6:11" x14ac:dyDescent="0.3">
      <c r="F10760" s="29"/>
      <c r="G10760" s="29"/>
      <c r="H10760" s="29"/>
      <c r="I10760" s="29"/>
      <c r="J10760" s="29"/>
      <c r="K10760" s="29"/>
    </row>
    <row r="10761" spans="6:11" x14ac:dyDescent="0.3">
      <c r="F10761" s="29"/>
      <c r="G10761" s="29"/>
      <c r="H10761" s="29"/>
      <c r="I10761" s="29"/>
      <c r="J10761" s="29"/>
      <c r="K10761" s="29"/>
    </row>
    <row r="10762" spans="6:11" x14ac:dyDescent="0.3">
      <c r="F10762" s="29"/>
      <c r="G10762" s="29"/>
      <c r="H10762" s="29"/>
      <c r="I10762" s="29"/>
      <c r="J10762" s="29"/>
      <c r="K10762" s="29"/>
    </row>
    <row r="10763" spans="6:11" x14ac:dyDescent="0.3">
      <c r="F10763" s="29"/>
      <c r="G10763" s="29"/>
      <c r="H10763" s="29"/>
      <c r="I10763" s="29"/>
      <c r="J10763" s="29"/>
      <c r="K10763" s="29"/>
    </row>
    <row r="10764" spans="6:11" x14ac:dyDescent="0.3">
      <c r="F10764" s="29"/>
      <c r="G10764" s="29"/>
      <c r="H10764" s="29"/>
      <c r="I10764" s="29"/>
      <c r="J10764" s="29"/>
      <c r="K10764" s="29"/>
    </row>
    <row r="10765" spans="6:11" x14ac:dyDescent="0.3">
      <c r="F10765" s="29"/>
      <c r="G10765" s="29"/>
      <c r="H10765" s="29"/>
      <c r="I10765" s="29"/>
      <c r="J10765" s="29"/>
      <c r="K10765" s="29"/>
    </row>
    <row r="10766" spans="6:11" x14ac:dyDescent="0.3">
      <c r="F10766" s="29"/>
      <c r="G10766" s="29"/>
      <c r="H10766" s="29"/>
      <c r="I10766" s="29"/>
      <c r="J10766" s="29"/>
      <c r="K10766" s="29"/>
    </row>
    <row r="10767" spans="6:11" x14ac:dyDescent="0.3">
      <c r="F10767" s="29"/>
      <c r="G10767" s="29"/>
      <c r="H10767" s="29"/>
      <c r="I10767" s="29"/>
      <c r="J10767" s="29"/>
      <c r="K10767" s="29"/>
    </row>
    <row r="10768" spans="6:11" x14ac:dyDescent="0.3">
      <c r="F10768" s="29"/>
      <c r="G10768" s="29"/>
      <c r="H10768" s="29"/>
      <c r="I10768" s="29"/>
      <c r="J10768" s="29"/>
      <c r="K10768" s="29"/>
    </row>
    <row r="10769" spans="6:11" x14ac:dyDescent="0.3">
      <c r="F10769" s="29"/>
      <c r="G10769" s="29"/>
      <c r="H10769" s="29"/>
      <c r="I10769" s="29"/>
      <c r="J10769" s="29"/>
      <c r="K10769" s="29"/>
    </row>
    <row r="10770" spans="6:11" x14ac:dyDescent="0.3">
      <c r="F10770" s="29"/>
      <c r="G10770" s="29"/>
      <c r="H10770" s="29"/>
      <c r="I10770" s="29"/>
      <c r="J10770" s="29"/>
      <c r="K10770" s="29"/>
    </row>
    <row r="10771" spans="6:11" x14ac:dyDescent="0.3">
      <c r="F10771" s="29"/>
      <c r="G10771" s="29"/>
      <c r="H10771" s="29"/>
      <c r="I10771" s="29"/>
      <c r="J10771" s="29"/>
      <c r="K10771" s="29"/>
    </row>
    <row r="10772" spans="6:11" x14ac:dyDescent="0.3">
      <c r="F10772" s="29"/>
      <c r="G10772" s="29"/>
      <c r="H10772" s="29"/>
      <c r="I10772" s="29"/>
      <c r="J10772" s="29"/>
      <c r="K10772" s="29"/>
    </row>
    <row r="10773" spans="6:11" x14ac:dyDescent="0.3">
      <c r="F10773" s="29"/>
      <c r="G10773" s="29"/>
      <c r="H10773" s="29"/>
      <c r="I10773" s="29"/>
      <c r="J10773" s="29"/>
      <c r="K10773" s="29"/>
    </row>
    <row r="10774" spans="6:11" x14ac:dyDescent="0.3">
      <c r="F10774" s="29"/>
      <c r="G10774" s="29"/>
      <c r="H10774" s="29"/>
      <c r="I10774" s="29"/>
      <c r="J10774" s="29"/>
      <c r="K10774" s="29"/>
    </row>
    <row r="10775" spans="6:11" x14ac:dyDescent="0.3">
      <c r="F10775" s="29"/>
      <c r="G10775" s="29"/>
      <c r="H10775" s="29"/>
      <c r="I10775" s="29"/>
      <c r="J10775" s="29"/>
      <c r="K10775" s="29"/>
    </row>
    <row r="10776" spans="6:11" x14ac:dyDescent="0.3">
      <c r="F10776" s="29"/>
      <c r="G10776" s="29"/>
      <c r="H10776" s="29"/>
      <c r="I10776" s="29"/>
      <c r="J10776" s="29"/>
      <c r="K10776" s="29"/>
    </row>
    <row r="10777" spans="6:11" x14ac:dyDescent="0.3">
      <c r="F10777" s="29"/>
      <c r="G10777" s="29"/>
      <c r="H10777" s="29"/>
      <c r="I10777" s="29"/>
      <c r="J10777" s="29"/>
      <c r="K10777" s="29"/>
    </row>
    <row r="10778" spans="6:11" x14ac:dyDescent="0.3">
      <c r="F10778" s="29"/>
      <c r="G10778" s="29"/>
      <c r="H10778" s="29"/>
      <c r="I10778" s="29"/>
      <c r="J10778" s="29"/>
      <c r="K10778" s="29"/>
    </row>
    <row r="10779" spans="6:11" x14ac:dyDescent="0.3">
      <c r="F10779" s="29"/>
      <c r="G10779" s="29"/>
      <c r="H10779" s="29"/>
      <c r="I10779" s="29"/>
      <c r="J10779" s="29"/>
      <c r="K10779" s="29"/>
    </row>
    <row r="10780" spans="6:11" x14ac:dyDescent="0.3">
      <c r="F10780" s="29"/>
      <c r="G10780" s="29"/>
      <c r="H10780" s="29"/>
      <c r="I10780" s="29"/>
      <c r="J10780" s="29"/>
      <c r="K10780" s="29"/>
    </row>
    <row r="10781" spans="6:11" x14ac:dyDescent="0.3">
      <c r="F10781" s="29"/>
      <c r="G10781" s="29"/>
      <c r="H10781" s="29"/>
      <c r="I10781" s="29"/>
      <c r="J10781" s="29"/>
      <c r="K10781" s="29"/>
    </row>
    <row r="10782" spans="6:11" x14ac:dyDescent="0.3">
      <c r="F10782" s="29"/>
      <c r="G10782" s="29"/>
      <c r="H10782" s="29"/>
      <c r="I10782" s="29"/>
      <c r="J10782" s="29"/>
      <c r="K10782" s="29"/>
    </row>
    <row r="10783" spans="6:11" x14ac:dyDescent="0.3">
      <c r="F10783" s="29"/>
      <c r="G10783" s="29"/>
      <c r="H10783" s="29"/>
      <c r="I10783" s="29"/>
      <c r="J10783" s="29"/>
      <c r="K10783" s="29"/>
    </row>
    <row r="10784" spans="6:11" x14ac:dyDescent="0.3">
      <c r="F10784" s="29"/>
      <c r="G10784" s="29"/>
      <c r="H10784" s="29"/>
      <c r="I10784" s="29"/>
      <c r="J10784" s="29"/>
      <c r="K10784" s="29"/>
    </row>
    <row r="10785" spans="6:11" x14ac:dyDescent="0.3">
      <c r="F10785" s="29"/>
      <c r="G10785" s="29"/>
      <c r="H10785" s="29"/>
      <c r="I10785" s="29"/>
      <c r="J10785" s="29"/>
      <c r="K10785" s="29"/>
    </row>
    <row r="10786" spans="6:11" x14ac:dyDescent="0.3">
      <c r="F10786" s="29"/>
      <c r="G10786" s="29"/>
      <c r="H10786" s="29"/>
      <c r="I10786" s="29"/>
      <c r="J10786" s="29"/>
      <c r="K10786" s="29"/>
    </row>
    <row r="10787" spans="6:11" x14ac:dyDescent="0.3">
      <c r="F10787" s="29"/>
      <c r="G10787" s="29"/>
      <c r="H10787" s="29"/>
      <c r="I10787" s="29"/>
      <c r="J10787" s="29"/>
      <c r="K10787" s="29"/>
    </row>
    <row r="10788" spans="6:11" x14ac:dyDescent="0.3">
      <c r="F10788" s="29"/>
      <c r="G10788" s="29"/>
      <c r="H10788" s="29"/>
      <c r="I10788" s="29"/>
      <c r="J10788" s="29"/>
      <c r="K10788" s="29"/>
    </row>
    <row r="10789" spans="6:11" x14ac:dyDescent="0.3">
      <c r="F10789" s="29"/>
      <c r="G10789" s="29"/>
      <c r="H10789" s="29"/>
      <c r="I10789" s="29"/>
      <c r="J10789" s="29"/>
      <c r="K10789" s="29"/>
    </row>
    <row r="10790" spans="6:11" x14ac:dyDescent="0.3">
      <c r="F10790" s="29"/>
      <c r="G10790" s="29"/>
      <c r="H10790" s="29"/>
      <c r="I10790" s="29"/>
      <c r="J10790" s="29"/>
      <c r="K10790" s="29"/>
    </row>
    <row r="10791" spans="6:11" x14ac:dyDescent="0.3">
      <c r="F10791" s="29"/>
      <c r="G10791" s="29"/>
      <c r="H10791" s="29"/>
      <c r="I10791" s="29"/>
      <c r="J10791" s="29"/>
      <c r="K10791" s="29"/>
    </row>
    <row r="10792" spans="6:11" x14ac:dyDescent="0.3">
      <c r="F10792" s="29"/>
      <c r="G10792" s="29"/>
      <c r="H10792" s="29"/>
      <c r="I10792" s="29"/>
      <c r="J10792" s="29"/>
      <c r="K10792" s="29"/>
    </row>
    <row r="10793" spans="6:11" x14ac:dyDescent="0.3">
      <c r="F10793" s="29"/>
      <c r="G10793" s="29"/>
      <c r="H10793" s="29"/>
      <c r="I10793" s="29"/>
      <c r="J10793" s="29"/>
      <c r="K10793" s="29"/>
    </row>
    <row r="10794" spans="6:11" x14ac:dyDescent="0.3">
      <c r="F10794" s="29"/>
      <c r="G10794" s="29"/>
      <c r="H10794" s="29"/>
      <c r="I10794" s="29"/>
      <c r="J10794" s="29"/>
      <c r="K10794" s="29"/>
    </row>
    <row r="10795" spans="6:11" x14ac:dyDescent="0.3">
      <c r="F10795" s="29"/>
      <c r="G10795" s="29"/>
      <c r="H10795" s="29"/>
      <c r="I10795" s="29"/>
      <c r="J10795" s="29"/>
      <c r="K10795" s="29"/>
    </row>
    <row r="10796" spans="6:11" x14ac:dyDescent="0.3">
      <c r="F10796" s="29"/>
      <c r="G10796" s="29"/>
      <c r="H10796" s="29"/>
      <c r="I10796" s="29"/>
      <c r="J10796" s="29"/>
      <c r="K10796" s="29"/>
    </row>
    <row r="10797" spans="6:11" x14ac:dyDescent="0.3">
      <c r="F10797" s="29"/>
      <c r="G10797" s="29"/>
      <c r="H10797" s="29"/>
      <c r="I10797" s="29"/>
      <c r="J10797" s="29"/>
      <c r="K10797" s="29"/>
    </row>
    <row r="10798" spans="6:11" x14ac:dyDescent="0.3">
      <c r="F10798" s="29"/>
      <c r="G10798" s="29"/>
      <c r="H10798" s="29"/>
      <c r="I10798" s="29"/>
      <c r="J10798" s="29"/>
      <c r="K10798" s="29"/>
    </row>
    <row r="10799" spans="6:11" x14ac:dyDescent="0.3">
      <c r="F10799" s="29"/>
      <c r="G10799" s="29"/>
      <c r="H10799" s="29"/>
      <c r="I10799" s="29"/>
      <c r="J10799" s="29"/>
      <c r="K10799" s="29"/>
    </row>
    <row r="10800" spans="6:11" x14ac:dyDescent="0.3">
      <c r="F10800" s="29"/>
      <c r="G10800" s="29"/>
      <c r="H10800" s="29"/>
      <c r="I10800" s="29"/>
      <c r="J10800" s="29"/>
      <c r="K10800" s="29"/>
    </row>
    <row r="10801" spans="6:11" x14ac:dyDescent="0.3">
      <c r="F10801" s="29"/>
      <c r="G10801" s="29"/>
      <c r="H10801" s="29"/>
      <c r="I10801" s="29"/>
      <c r="J10801" s="29"/>
      <c r="K10801" s="29"/>
    </row>
    <row r="10802" spans="6:11" x14ac:dyDescent="0.3">
      <c r="F10802" s="29"/>
      <c r="G10802" s="29"/>
      <c r="H10802" s="29"/>
      <c r="I10802" s="29"/>
      <c r="J10802" s="29"/>
      <c r="K10802" s="29"/>
    </row>
    <row r="10803" spans="6:11" x14ac:dyDescent="0.3">
      <c r="F10803" s="29"/>
      <c r="G10803" s="29"/>
      <c r="H10803" s="29"/>
      <c r="I10803" s="29"/>
      <c r="J10803" s="29"/>
      <c r="K10803" s="29"/>
    </row>
    <row r="10804" spans="6:11" x14ac:dyDescent="0.3">
      <c r="F10804" s="29"/>
      <c r="G10804" s="29"/>
      <c r="H10804" s="29"/>
      <c r="I10804" s="29"/>
      <c r="J10804" s="29"/>
      <c r="K10804" s="29"/>
    </row>
    <row r="10805" spans="6:11" x14ac:dyDescent="0.3">
      <c r="F10805" s="29"/>
      <c r="G10805" s="29"/>
      <c r="H10805" s="29"/>
      <c r="I10805" s="29"/>
      <c r="J10805" s="29"/>
      <c r="K10805" s="29"/>
    </row>
    <row r="10806" spans="6:11" x14ac:dyDescent="0.3">
      <c r="F10806" s="29"/>
      <c r="G10806" s="29"/>
      <c r="H10806" s="29"/>
      <c r="I10806" s="29"/>
      <c r="J10806" s="29"/>
      <c r="K10806" s="29"/>
    </row>
    <row r="10807" spans="6:11" x14ac:dyDescent="0.3">
      <c r="F10807" s="29"/>
      <c r="G10807" s="29"/>
      <c r="H10807" s="29"/>
      <c r="I10807" s="29"/>
      <c r="J10807" s="29"/>
      <c r="K10807" s="29"/>
    </row>
    <row r="10808" spans="6:11" x14ac:dyDescent="0.3">
      <c r="F10808" s="29"/>
      <c r="G10808" s="29"/>
      <c r="H10808" s="29"/>
      <c r="I10808" s="29"/>
      <c r="J10808" s="29"/>
      <c r="K10808" s="29"/>
    </row>
    <row r="10809" spans="6:11" x14ac:dyDescent="0.3">
      <c r="F10809" s="29"/>
      <c r="G10809" s="29"/>
      <c r="H10809" s="29"/>
      <c r="I10809" s="29"/>
      <c r="J10809" s="29"/>
      <c r="K10809" s="29"/>
    </row>
    <row r="10810" spans="6:11" x14ac:dyDescent="0.3">
      <c r="F10810" s="29"/>
      <c r="G10810" s="29"/>
      <c r="H10810" s="29"/>
      <c r="I10810" s="29"/>
      <c r="J10810" s="29"/>
      <c r="K10810" s="29"/>
    </row>
    <row r="10811" spans="6:11" x14ac:dyDescent="0.3">
      <c r="F10811" s="29"/>
      <c r="G10811" s="29"/>
      <c r="H10811" s="29"/>
      <c r="I10811" s="29"/>
      <c r="J10811" s="29"/>
      <c r="K10811" s="29"/>
    </row>
    <row r="10812" spans="6:11" x14ac:dyDescent="0.3">
      <c r="F10812" s="29"/>
      <c r="G10812" s="29"/>
      <c r="H10812" s="29"/>
      <c r="I10812" s="29"/>
      <c r="J10812" s="29"/>
      <c r="K10812" s="29"/>
    </row>
    <row r="10813" spans="6:11" x14ac:dyDescent="0.3">
      <c r="F10813" s="29"/>
      <c r="G10813" s="29"/>
      <c r="H10813" s="29"/>
      <c r="I10813" s="29"/>
      <c r="J10813" s="29"/>
      <c r="K10813" s="29"/>
    </row>
    <row r="10814" spans="6:11" x14ac:dyDescent="0.3">
      <c r="F10814" s="29"/>
      <c r="G10814" s="29"/>
      <c r="H10814" s="29"/>
      <c r="I10814" s="29"/>
      <c r="J10814" s="29"/>
      <c r="K10814" s="29"/>
    </row>
    <row r="10815" spans="6:11" x14ac:dyDescent="0.3">
      <c r="F10815" s="29"/>
      <c r="G10815" s="29"/>
      <c r="H10815" s="29"/>
      <c r="I10815" s="29"/>
      <c r="J10815" s="29"/>
      <c r="K10815" s="29"/>
    </row>
    <row r="10816" spans="6:11" x14ac:dyDescent="0.3">
      <c r="F10816" s="29"/>
      <c r="G10816" s="29"/>
      <c r="H10816" s="29"/>
      <c r="I10816" s="29"/>
      <c r="J10816" s="29"/>
      <c r="K10816" s="29"/>
    </row>
    <row r="10817" spans="6:11" x14ac:dyDescent="0.3">
      <c r="F10817" s="29"/>
      <c r="G10817" s="29"/>
      <c r="H10817" s="29"/>
      <c r="I10817" s="29"/>
      <c r="J10817" s="29"/>
      <c r="K10817" s="29"/>
    </row>
    <row r="10818" spans="6:11" x14ac:dyDescent="0.3">
      <c r="F10818" s="29"/>
      <c r="G10818" s="29"/>
      <c r="H10818" s="29"/>
      <c r="I10818" s="29"/>
      <c r="J10818" s="29"/>
      <c r="K10818" s="29"/>
    </row>
    <row r="10819" spans="6:11" x14ac:dyDescent="0.3">
      <c r="F10819" s="29"/>
      <c r="G10819" s="29"/>
      <c r="H10819" s="29"/>
      <c r="I10819" s="29"/>
      <c r="J10819" s="29"/>
      <c r="K10819" s="29"/>
    </row>
    <row r="10820" spans="6:11" x14ac:dyDescent="0.3">
      <c r="F10820" s="29"/>
      <c r="G10820" s="29"/>
      <c r="H10820" s="29"/>
      <c r="I10820" s="29"/>
      <c r="J10820" s="29"/>
      <c r="K10820" s="29"/>
    </row>
    <row r="10821" spans="6:11" x14ac:dyDescent="0.3">
      <c r="F10821" s="29"/>
      <c r="G10821" s="29"/>
      <c r="H10821" s="29"/>
      <c r="I10821" s="29"/>
      <c r="J10821" s="29"/>
      <c r="K10821" s="29"/>
    </row>
    <row r="10822" spans="6:11" x14ac:dyDescent="0.3">
      <c r="F10822" s="29"/>
      <c r="G10822" s="29"/>
      <c r="H10822" s="29"/>
      <c r="I10822" s="29"/>
      <c r="J10822" s="29"/>
      <c r="K10822" s="29"/>
    </row>
    <row r="10823" spans="6:11" x14ac:dyDescent="0.3">
      <c r="F10823" s="29"/>
      <c r="G10823" s="29"/>
      <c r="H10823" s="29"/>
      <c r="I10823" s="29"/>
      <c r="J10823" s="29"/>
      <c r="K10823" s="29"/>
    </row>
    <row r="10824" spans="6:11" x14ac:dyDescent="0.3">
      <c r="F10824" s="29"/>
      <c r="G10824" s="29"/>
      <c r="H10824" s="29"/>
      <c r="I10824" s="29"/>
      <c r="J10824" s="29"/>
      <c r="K10824" s="29"/>
    </row>
    <row r="10825" spans="6:11" x14ac:dyDescent="0.3">
      <c r="F10825" s="29"/>
      <c r="G10825" s="29"/>
      <c r="H10825" s="29"/>
      <c r="I10825" s="29"/>
      <c r="J10825" s="29"/>
      <c r="K10825" s="29"/>
    </row>
    <row r="10826" spans="6:11" x14ac:dyDescent="0.3">
      <c r="F10826" s="29"/>
      <c r="G10826" s="29"/>
      <c r="H10826" s="29"/>
      <c r="I10826" s="29"/>
      <c r="J10826" s="29"/>
      <c r="K10826" s="29"/>
    </row>
    <row r="10827" spans="6:11" x14ac:dyDescent="0.3">
      <c r="F10827" s="29"/>
      <c r="G10827" s="29"/>
      <c r="H10827" s="29"/>
      <c r="I10827" s="29"/>
      <c r="J10827" s="29"/>
      <c r="K10827" s="29"/>
    </row>
    <row r="10828" spans="6:11" x14ac:dyDescent="0.3">
      <c r="F10828" s="29"/>
      <c r="G10828" s="29"/>
      <c r="H10828" s="29"/>
      <c r="I10828" s="29"/>
      <c r="J10828" s="29"/>
      <c r="K10828" s="29"/>
    </row>
    <row r="10829" spans="6:11" x14ac:dyDescent="0.3">
      <c r="F10829" s="29"/>
      <c r="G10829" s="29"/>
      <c r="H10829" s="29"/>
      <c r="I10829" s="29"/>
      <c r="J10829" s="29"/>
      <c r="K10829" s="29"/>
    </row>
    <row r="10830" spans="6:11" x14ac:dyDescent="0.3">
      <c r="F10830" s="29"/>
      <c r="G10830" s="29"/>
      <c r="H10830" s="29"/>
      <c r="I10830" s="29"/>
      <c r="J10830" s="29"/>
      <c r="K10830" s="29"/>
    </row>
    <row r="10831" spans="6:11" x14ac:dyDescent="0.3">
      <c r="F10831" s="29"/>
      <c r="G10831" s="29"/>
      <c r="H10831" s="29"/>
      <c r="I10831" s="29"/>
      <c r="J10831" s="29"/>
      <c r="K10831" s="29"/>
    </row>
    <row r="10832" spans="6:11" x14ac:dyDescent="0.3">
      <c r="F10832" s="29"/>
      <c r="G10832" s="29"/>
      <c r="H10832" s="29"/>
      <c r="I10832" s="29"/>
      <c r="J10832" s="29"/>
      <c r="K10832" s="29"/>
    </row>
    <row r="10833" spans="6:11" x14ac:dyDescent="0.3">
      <c r="F10833" s="29"/>
      <c r="G10833" s="29"/>
      <c r="H10833" s="29"/>
      <c r="I10833" s="29"/>
      <c r="J10833" s="29"/>
      <c r="K10833" s="29"/>
    </row>
    <row r="10834" spans="6:11" x14ac:dyDescent="0.3">
      <c r="F10834" s="29"/>
      <c r="G10834" s="29"/>
      <c r="H10834" s="29"/>
      <c r="I10834" s="29"/>
      <c r="J10834" s="29"/>
      <c r="K10834" s="29"/>
    </row>
    <row r="10835" spans="6:11" x14ac:dyDescent="0.3">
      <c r="F10835" s="29"/>
      <c r="G10835" s="29"/>
      <c r="H10835" s="29"/>
      <c r="I10835" s="29"/>
      <c r="J10835" s="29"/>
      <c r="K10835" s="29"/>
    </row>
    <row r="10836" spans="6:11" x14ac:dyDescent="0.3">
      <c r="F10836" s="29"/>
      <c r="G10836" s="29"/>
      <c r="H10836" s="29"/>
      <c r="I10836" s="29"/>
      <c r="J10836" s="29"/>
      <c r="K10836" s="29"/>
    </row>
    <row r="10837" spans="6:11" x14ac:dyDescent="0.3">
      <c r="F10837" s="29"/>
      <c r="G10837" s="29"/>
      <c r="H10837" s="29"/>
      <c r="I10837" s="29"/>
      <c r="J10837" s="29"/>
      <c r="K10837" s="29"/>
    </row>
    <row r="10838" spans="6:11" x14ac:dyDescent="0.3">
      <c r="F10838" s="29"/>
      <c r="G10838" s="29"/>
      <c r="H10838" s="29"/>
      <c r="I10838" s="29"/>
      <c r="J10838" s="29"/>
      <c r="K10838" s="29"/>
    </row>
    <row r="10839" spans="6:11" x14ac:dyDescent="0.3">
      <c r="F10839" s="29"/>
      <c r="G10839" s="29"/>
      <c r="H10839" s="29"/>
      <c r="I10839" s="29"/>
      <c r="J10839" s="29"/>
      <c r="K10839" s="29"/>
    </row>
    <row r="10840" spans="6:11" x14ac:dyDescent="0.3">
      <c r="F10840" s="29"/>
      <c r="G10840" s="29"/>
      <c r="H10840" s="29"/>
      <c r="I10840" s="29"/>
      <c r="J10840" s="29"/>
      <c r="K10840" s="29"/>
    </row>
    <row r="10841" spans="6:11" x14ac:dyDescent="0.3">
      <c r="F10841" s="29"/>
      <c r="G10841" s="29"/>
      <c r="H10841" s="29"/>
      <c r="I10841" s="29"/>
      <c r="J10841" s="29"/>
      <c r="K10841" s="29"/>
    </row>
    <row r="10842" spans="6:11" x14ac:dyDescent="0.3">
      <c r="F10842" s="29"/>
      <c r="G10842" s="29"/>
      <c r="H10842" s="29"/>
      <c r="I10842" s="29"/>
      <c r="J10842" s="29"/>
      <c r="K10842" s="29"/>
    </row>
    <row r="10843" spans="6:11" x14ac:dyDescent="0.3">
      <c r="F10843" s="29"/>
      <c r="G10843" s="29"/>
      <c r="H10843" s="29"/>
      <c r="I10843" s="29"/>
      <c r="J10843" s="29"/>
      <c r="K10843" s="29"/>
    </row>
    <row r="10844" spans="6:11" x14ac:dyDescent="0.3">
      <c r="F10844" s="29"/>
      <c r="G10844" s="29"/>
      <c r="H10844" s="29"/>
      <c r="I10844" s="29"/>
      <c r="J10844" s="29"/>
      <c r="K10844" s="29"/>
    </row>
    <row r="10845" spans="6:11" x14ac:dyDescent="0.3">
      <c r="F10845" s="29"/>
      <c r="G10845" s="29"/>
      <c r="H10845" s="29"/>
      <c r="I10845" s="29"/>
      <c r="J10845" s="29"/>
      <c r="K10845" s="29"/>
    </row>
    <row r="10846" spans="6:11" x14ac:dyDescent="0.3">
      <c r="F10846" s="29"/>
      <c r="G10846" s="29"/>
      <c r="H10846" s="29"/>
      <c r="I10846" s="29"/>
      <c r="J10846" s="29"/>
      <c r="K10846" s="29"/>
    </row>
    <row r="10847" spans="6:11" x14ac:dyDescent="0.3">
      <c r="F10847" s="29"/>
      <c r="G10847" s="29"/>
      <c r="H10847" s="29"/>
      <c r="I10847" s="29"/>
      <c r="J10847" s="29"/>
      <c r="K10847" s="29"/>
    </row>
    <row r="10848" spans="6:11" x14ac:dyDescent="0.3">
      <c r="F10848" s="29"/>
      <c r="G10848" s="29"/>
      <c r="H10848" s="29"/>
      <c r="I10848" s="29"/>
      <c r="J10848" s="29"/>
      <c r="K10848" s="29"/>
    </row>
    <row r="10849" spans="6:11" x14ac:dyDescent="0.3">
      <c r="F10849" s="29"/>
      <c r="G10849" s="29"/>
      <c r="H10849" s="29"/>
      <c r="I10849" s="29"/>
      <c r="J10849" s="29"/>
      <c r="K10849" s="29"/>
    </row>
    <row r="10850" spans="6:11" x14ac:dyDescent="0.3">
      <c r="F10850" s="29"/>
      <c r="G10850" s="29"/>
      <c r="H10850" s="29"/>
      <c r="I10850" s="29"/>
      <c r="J10850" s="29"/>
      <c r="K10850" s="29"/>
    </row>
    <row r="10851" spans="6:11" x14ac:dyDescent="0.3">
      <c r="F10851" s="29"/>
      <c r="G10851" s="29"/>
      <c r="H10851" s="29"/>
      <c r="I10851" s="29"/>
      <c r="J10851" s="29"/>
      <c r="K10851" s="29"/>
    </row>
    <row r="10852" spans="6:11" x14ac:dyDescent="0.3">
      <c r="F10852" s="29"/>
      <c r="G10852" s="29"/>
      <c r="H10852" s="29"/>
      <c r="I10852" s="29"/>
      <c r="J10852" s="29"/>
      <c r="K10852" s="29"/>
    </row>
    <row r="10853" spans="6:11" x14ac:dyDescent="0.3">
      <c r="F10853" s="29"/>
      <c r="G10853" s="29"/>
      <c r="H10853" s="29"/>
      <c r="I10853" s="29"/>
      <c r="J10853" s="29"/>
      <c r="K10853" s="29"/>
    </row>
    <row r="10854" spans="6:11" x14ac:dyDescent="0.3">
      <c r="F10854" s="29"/>
      <c r="G10854" s="29"/>
      <c r="H10854" s="29"/>
      <c r="I10854" s="29"/>
      <c r="J10854" s="29"/>
      <c r="K10854" s="29"/>
    </row>
    <row r="10855" spans="6:11" x14ac:dyDescent="0.3">
      <c r="F10855" s="29"/>
      <c r="G10855" s="29"/>
      <c r="H10855" s="29"/>
      <c r="I10855" s="29"/>
      <c r="J10855" s="29"/>
      <c r="K10855" s="29"/>
    </row>
    <row r="10856" spans="6:11" x14ac:dyDescent="0.3">
      <c r="F10856" s="29"/>
      <c r="G10856" s="29"/>
      <c r="H10856" s="29"/>
      <c r="I10856" s="29"/>
      <c r="J10856" s="29"/>
      <c r="K10856" s="29"/>
    </row>
    <row r="10857" spans="6:11" x14ac:dyDescent="0.3">
      <c r="F10857" s="29"/>
      <c r="G10857" s="29"/>
      <c r="H10857" s="29"/>
      <c r="I10857" s="29"/>
      <c r="J10857" s="29"/>
      <c r="K10857" s="29"/>
    </row>
    <row r="10858" spans="6:11" x14ac:dyDescent="0.3">
      <c r="F10858" s="29"/>
      <c r="G10858" s="29"/>
      <c r="H10858" s="29"/>
      <c r="I10858" s="29"/>
      <c r="J10858" s="29"/>
      <c r="K10858" s="29"/>
    </row>
    <row r="10859" spans="6:11" x14ac:dyDescent="0.3">
      <c r="F10859" s="29"/>
      <c r="G10859" s="29"/>
      <c r="H10859" s="29"/>
      <c r="I10859" s="29"/>
      <c r="J10859" s="29"/>
      <c r="K10859" s="29"/>
    </row>
    <row r="10860" spans="6:11" x14ac:dyDescent="0.3">
      <c r="F10860" s="29"/>
      <c r="G10860" s="29"/>
      <c r="H10860" s="29"/>
      <c r="I10860" s="29"/>
      <c r="J10860" s="29"/>
      <c r="K10860" s="29"/>
    </row>
    <row r="10861" spans="6:11" x14ac:dyDescent="0.3">
      <c r="F10861" s="29"/>
      <c r="G10861" s="29"/>
      <c r="H10861" s="29"/>
      <c r="I10861" s="29"/>
      <c r="J10861" s="29"/>
      <c r="K10861" s="29"/>
    </row>
    <row r="10862" spans="6:11" x14ac:dyDescent="0.3">
      <c r="F10862" s="29"/>
      <c r="G10862" s="29"/>
      <c r="H10862" s="29"/>
      <c r="I10862" s="29"/>
      <c r="J10862" s="29"/>
      <c r="K10862" s="29"/>
    </row>
    <row r="10863" spans="6:11" x14ac:dyDescent="0.3">
      <c r="F10863" s="29"/>
      <c r="G10863" s="29"/>
      <c r="H10863" s="29"/>
      <c r="I10863" s="29"/>
      <c r="J10863" s="29"/>
      <c r="K10863" s="29"/>
    </row>
    <row r="10864" spans="6:11" x14ac:dyDescent="0.3">
      <c r="F10864" s="29"/>
      <c r="G10864" s="29"/>
      <c r="H10864" s="29"/>
      <c r="I10864" s="29"/>
      <c r="J10864" s="29"/>
      <c r="K10864" s="29"/>
    </row>
    <row r="10865" spans="6:11" x14ac:dyDescent="0.3">
      <c r="F10865" s="29"/>
      <c r="G10865" s="29"/>
      <c r="H10865" s="29"/>
      <c r="I10865" s="29"/>
      <c r="J10865" s="29"/>
      <c r="K10865" s="29"/>
    </row>
    <row r="10866" spans="6:11" x14ac:dyDescent="0.3">
      <c r="F10866" s="29"/>
      <c r="G10866" s="29"/>
      <c r="H10866" s="29"/>
      <c r="I10866" s="29"/>
      <c r="J10866" s="29"/>
      <c r="K10866" s="29"/>
    </row>
    <row r="10867" spans="6:11" x14ac:dyDescent="0.3">
      <c r="F10867" s="29"/>
      <c r="G10867" s="29"/>
      <c r="H10867" s="29"/>
      <c r="I10867" s="29"/>
      <c r="J10867" s="29"/>
      <c r="K10867" s="29"/>
    </row>
    <row r="10868" spans="6:11" x14ac:dyDescent="0.3">
      <c r="F10868" s="29"/>
      <c r="G10868" s="29"/>
      <c r="H10868" s="29"/>
      <c r="I10868" s="29"/>
      <c r="J10868" s="29"/>
      <c r="K10868" s="29"/>
    </row>
    <row r="10869" spans="6:11" x14ac:dyDescent="0.3">
      <c r="F10869" s="29"/>
      <c r="G10869" s="29"/>
      <c r="H10869" s="29"/>
      <c r="I10869" s="29"/>
      <c r="J10869" s="29"/>
      <c r="K10869" s="29"/>
    </row>
    <row r="10870" spans="6:11" x14ac:dyDescent="0.3">
      <c r="F10870" s="29"/>
      <c r="G10870" s="29"/>
      <c r="H10870" s="29"/>
      <c r="I10870" s="29"/>
      <c r="J10870" s="29"/>
      <c r="K10870" s="29"/>
    </row>
    <row r="10871" spans="6:11" x14ac:dyDescent="0.3">
      <c r="F10871" s="29"/>
      <c r="G10871" s="29"/>
      <c r="H10871" s="29"/>
      <c r="I10871" s="29"/>
      <c r="J10871" s="29"/>
      <c r="K10871" s="29"/>
    </row>
    <row r="10872" spans="6:11" x14ac:dyDescent="0.3">
      <c r="F10872" s="29"/>
      <c r="G10872" s="29"/>
      <c r="H10872" s="29"/>
      <c r="I10872" s="29"/>
      <c r="J10872" s="29"/>
      <c r="K10872" s="29"/>
    </row>
    <row r="10873" spans="6:11" x14ac:dyDescent="0.3">
      <c r="F10873" s="29"/>
      <c r="G10873" s="29"/>
      <c r="H10873" s="29"/>
      <c r="I10873" s="29"/>
      <c r="J10873" s="29"/>
      <c r="K10873" s="29"/>
    </row>
    <row r="10874" spans="6:11" x14ac:dyDescent="0.3">
      <c r="F10874" s="29"/>
      <c r="G10874" s="29"/>
      <c r="H10874" s="29"/>
      <c r="I10874" s="29"/>
      <c r="J10874" s="29"/>
      <c r="K10874" s="29"/>
    </row>
    <row r="10875" spans="6:11" x14ac:dyDescent="0.3">
      <c r="F10875" s="29"/>
      <c r="G10875" s="29"/>
      <c r="H10875" s="29"/>
      <c r="I10875" s="29"/>
      <c r="J10875" s="29"/>
      <c r="K10875" s="29"/>
    </row>
    <row r="10876" spans="6:11" x14ac:dyDescent="0.3">
      <c r="F10876" s="29"/>
      <c r="G10876" s="29"/>
      <c r="H10876" s="29"/>
      <c r="I10876" s="29"/>
      <c r="J10876" s="29"/>
      <c r="K10876" s="29"/>
    </row>
    <row r="10877" spans="6:11" x14ac:dyDescent="0.3">
      <c r="F10877" s="29"/>
      <c r="G10877" s="29"/>
      <c r="H10877" s="29"/>
      <c r="I10877" s="29"/>
      <c r="J10877" s="29"/>
      <c r="K10877" s="29"/>
    </row>
    <row r="10878" spans="6:11" x14ac:dyDescent="0.3">
      <c r="F10878" s="29"/>
      <c r="G10878" s="29"/>
      <c r="H10878" s="29"/>
      <c r="I10878" s="29"/>
      <c r="J10878" s="29"/>
      <c r="K10878" s="29"/>
    </row>
    <row r="10879" spans="6:11" x14ac:dyDescent="0.3">
      <c r="F10879" s="29"/>
      <c r="G10879" s="29"/>
      <c r="H10879" s="29"/>
      <c r="I10879" s="29"/>
      <c r="J10879" s="29"/>
      <c r="K10879" s="29"/>
    </row>
    <row r="10880" spans="6:11" x14ac:dyDescent="0.3">
      <c r="F10880" s="29"/>
      <c r="G10880" s="29"/>
      <c r="H10880" s="29"/>
      <c r="I10880" s="29"/>
      <c r="J10880" s="29"/>
      <c r="K10880" s="29"/>
    </row>
    <row r="10881" spans="6:11" x14ac:dyDescent="0.3">
      <c r="F10881" s="29"/>
      <c r="G10881" s="29"/>
      <c r="H10881" s="29"/>
      <c r="I10881" s="29"/>
      <c r="J10881" s="29"/>
      <c r="K10881" s="29"/>
    </row>
    <row r="10882" spans="6:11" x14ac:dyDescent="0.3">
      <c r="F10882" s="29"/>
      <c r="G10882" s="29"/>
      <c r="H10882" s="29"/>
      <c r="I10882" s="29"/>
      <c r="J10882" s="29"/>
      <c r="K10882" s="29"/>
    </row>
    <row r="10883" spans="6:11" x14ac:dyDescent="0.3">
      <c r="F10883" s="29"/>
      <c r="G10883" s="29"/>
      <c r="H10883" s="29"/>
      <c r="I10883" s="29"/>
      <c r="J10883" s="29"/>
      <c r="K10883" s="29"/>
    </row>
    <row r="10884" spans="6:11" x14ac:dyDescent="0.3">
      <c r="F10884" s="29"/>
      <c r="G10884" s="29"/>
      <c r="H10884" s="29"/>
      <c r="I10884" s="29"/>
      <c r="J10884" s="29"/>
      <c r="K10884" s="29"/>
    </row>
    <row r="10885" spans="6:11" x14ac:dyDescent="0.3">
      <c r="F10885" s="29"/>
      <c r="G10885" s="29"/>
      <c r="H10885" s="29"/>
      <c r="I10885" s="29"/>
      <c r="J10885" s="29"/>
      <c r="K10885" s="29"/>
    </row>
    <row r="10886" spans="6:11" x14ac:dyDescent="0.3">
      <c r="F10886" s="29"/>
      <c r="G10886" s="29"/>
      <c r="H10886" s="29"/>
      <c r="I10886" s="29"/>
      <c r="J10886" s="29"/>
      <c r="K10886" s="29"/>
    </row>
    <row r="10887" spans="6:11" x14ac:dyDescent="0.3">
      <c r="F10887" s="29"/>
      <c r="G10887" s="29"/>
      <c r="H10887" s="29"/>
      <c r="I10887" s="29"/>
      <c r="J10887" s="29"/>
      <c r="K10887" s="29"/>
    </row>
    <row r="10888" spans="6:11" x14ac:dyDescent="0.3">
      <c r="F10888" s="29"/>
      <c r="G10888" s="29"/>
      <c r="H10888" s="29"/>
      <c r="I10888" s="29"/>
      <c r="J10888" s="29"/>
      <c r="K10888" s="29"/>
    </row>
    <row r="10889" spans="6:11" x14ac:dyDescent="0.3">
      <c r="F10889" s="29"/>
      <c r="G10889" s="29"/>
      <c r="H10889" s="29"/>
      <c r="I10889" s="29"/>
      <c r="J10889" s="29"/>
      <c r="K10889" s="29"/>
    </row>
    <row r="10890" spans="6:11" x14ac:dyDescent="0.3">
      <c r="F10890" s="29"/>
      <c r="G10890" s="29"/>
      <c r="H10890" s="29"/>
      <c r="I10890" s="29"/>
      <c r="J10890" s="29"/>
      <c r="K10890" s="29"/>
    </row>
    <row r="10891" spans="6:11" x14ac:dyDescent="0.3">
      <c r="F10891" s="29"/>
      <c r="G10891" s="29"/>
      <c r="H10891" s="29"/>
      <c r="I10891" s="29"/>
      <c r="J10891" s="29"/>
      <c r="K10891" s="29"/>
    </row>
    <row r="10892" spans="6:11" x14ac:dyDescent="0.3">
      <c r="F10892" s="29"/>
      <c r="G10892" s="29"/>
      <c r="H10892" s="29"/>
      <c r="I10892" s="29"/>
      <c r="J10892" s="29"/>
      <c r="K10892" s="29"/>
    </row>
    <row r="10893" spans="6:11" x14ac:dyDescent="0.3">
      <c r="F10893" s="29"/>
      <c r="G10893" s="29"/>
      <c r="H10893" s="29"/>
      <c r="I10893" s="29"/>
      <c r="J10893" s="29"/>
      <c r="K10893" s="29"/>
    </row>
    <row r="10894" spans="6:11" x14ac:dyDescent="0.3">
      <c r="F10894" s="29"/>
      <c r="G10894" s="29"/>
      <c r="H10894" s="29"/>
      <c r="I10894" s="29"/>
      <c r="J10894" s="29"/>
      <c r="K10894" s="29"/>
    </row>
    <row r="10895" spans="6:11" x14ac:dyDescent="0.3">
      <c r="F10895" s="29"/>
      <c r="G10895" s="29"/>
      <c r="H10895" s="29"/>
      <c r="I10895" s="29"/>
      <c r="J10895" s="29"/>
      <c r="K10895" s="29"/>
    </row>
    <row r="10896" spans="6:11" x14ac:dyDescent="0.3">
      <c r="F10896" s="29"/>
      <c r="G10896" s="29"/>
      <c r="H10896" s="29"/>
      <c r="I10896" s="29"/>
      <c r="J10896" s="29"/>
      <c r="K10896" s="29"/>
    </row>
    <row r="10897" spans="6:11" x14ac:dyDescent="0.3">
      <c r="F10897" s="29"/>
      <c r="G10897" s="29"/>
      <c r="H10897" s="29"/>
      <c r="I10897" s="29"/>
      <c r="J10897" s="29"/>
      <c r="K10897" s="29"/>
    </row>
    <row r="10898" spans="6:11" x14ac:dyDescent="0.3">
      <c r="F10898" s="29"/>
      <c r="G10898" s="29"/>
      <c r="H10898" s="29"/>
      <c r="I10898" s="29"/>
      <c r="J10898" s="29"/>
      <c r="K10898" s="29"/>
    </row>
    <row r="10899" spans="6:11" x14ac:dyDescent="0.3">
      <c r="F10899" s="29"/>
      <c r="G10899" s="29"/>
      <c r="H10899" s="29"/>
      <c r="I10899" s="29"/>
      <c r="J10899" s="29"/>
      <c r="K10899" s="29"/>
    </row>
    <row r="10900" spans="6:11" x14ac:dyDescent="0.3">
      <c r="F10900" s="29"/>
      <c r="G10900" s="29"/>
      <c r="H10900" s="29"/>
      <c r="I10900" s="29"/>
      <c r="J10900" s="29"/>
      <c r="K10900" s="29"/>
    </row>
    <row r="10901" spans="6:11" x14ac:dyDescent="0.3">
      <c r="F10901" s="29"/>
      <c r="G10901" s="29"/>
      <c r="H10901" s="29"/>
      <c r="I10901" s="29"/>
      <c r="J10901" s="29"/>
      <c r="K10901" s="29"/>
    </row>
    <row r="10902" spans="6:11" x14ac:dyDescent="0.3">
      <c r="F10902" s="29"/>
      <c r="G10902" s="29"/>
      <c r="H10902" s="29"/>
      <c r="I10902" s="29"/>
      <c r="J10902" s="29"/>
      <c r="K10902" s="29"/>
    </row>
    <row r="10903" spans="6:11" x14ac:dyDescent="0.3">
      <c r="F10903" s="29"/>
      <c r="G10903" s="29"/>
      <c r="H10903" s="29"/>
      <c r="I10903" s="29"/>
      <c r="J10903" s="29"/>
      <c r="K10903" s="29"/>
    </row>
    <row r="10904" spans="6:11" x14ac:dyDescent="0.3">
      <c r="F10904" s="29"/>
      <c r="G10904" s="29"/>
      <c r="H10904" s="29"/>
      <c r="I10904" s="29"/>
      <c r="J10904" s="29"/>
      <c r="K10904" s="29"/>
    </row>
    <row r="10905" spans="6:11" x14ac:dyDescent="0.3">
      <c r="F10905" s="29"/>
      <c r="G10905" s="29"/>
      <c r="H10905" s="29"/>
      <c r="I10905" s="29"/>
      <c r="J10905" s="29"/>
      <c r="K10905" s="29"/>
    </row>
    <row r="10906" spans="6:11" x14ac:dyDescent="0.3">
      <c r="F10906" s="29"/>
      <c r="G10906" s="29"/>
      <c r="H10906" s="29"/>
      <c r="I10906" s="29"/>
      <c r="J10906" s="29"/>
      <c r="K10906" s="29"/>
    </row>
    <row r="10907" spans="6:11" x14ac:dyDescent="0.3">
      <c r="F10907" s="29"/>
      <c r="G10907" s="29"/>
      <c r="H10907" s="29"/>
      <c r="I10907" s="29"/>
      <c r="J10907" s="29"/>
      <c r="K10907" s="29"/>
    </row>
    <row r="10908" spans="6:11" x14ac:dyDescent="0.3">
      <c r="F10908" s="29"/>
      <c r="G10908" s="29"/>
      <c r="H10908" s="29"/>
      <c r="I10908" s="29"/>
      <c r="J10908" s="29"/>
      <c r="K10908" s="29"/>
    </row>
    <row r="10909" spans="6:11" x14ac:dyDescent="0.3">
      <c r="F10909" s="29"/>
      <c r="G10909" s="29"/>
      <c r="H10909" s="29"/>
      <c r="I10909" s="29"/>
      <c r="J10909" s="29"/>
      <c r="K10909" s="29"/>
    </row>
    <row r="10910" spans="6:11" x14ac:dyDescent="0.3">
      <c r="F10910" s="29"/>
      <c r="G10910" s="29"/>
      <c r="H10910" s="29"/>
      <c r="I10910" s="29"/>
      <c r="J10910" s="29"/>
      <c r="K10910" s="29"/>
    </row>
    <row r="10911" spans="6:11" x14ac:dyDescent="0.3">
      <c r="F10911" s="29"/>
      <c r="G10911" s="29"/>
      <c r="H10911" s="29"/>
      <c r="I10911" s="29"/>
      <c r="J10911" s="29"/>
      <c r="K10911" s="29"/>
    </row>
    <row r="10912" spans="6:11" x14ac:dyDescent="0.3">
      <c r="F10912" s="29"/>
      <c r="G10912" s="29"/>
      <c r="H10912" s="29"/>
      <c r="I10912" s="29"/>
      <c r="J10912" s="29"/>
      <c r="K10912" s="29"/>
    </row>
    <row r="10913" spans="6:11" x14ac:dyDescent="0.3">
      <c r="F10913" s="29"/>
      <c r="G10913" s="29"/>
      <c r="H10913" s="29"/>
      <c r="I10913" s="29"/>
      <c r="J10913" s="29"/>
      <c r="K10913" s="29"/>
    </row>
    <row r="10914" spans="6:11" x14ac:dyDescent="0.3">
      <c r="F10914" s="29"/>
      <c r="G10914" s="29"/>
      <c r="H10914" s="29"/>
      <c r="I10914" s="29"/>
      <c r="J10914" s="29"/>
      <c r="K10914" s="29"/>
    </row>
    <row r="10915" spans="6:11" x14ac:dyDescent="0.3">
      <c r="F10915" s="29"/>
      <c r="G10915" s="29"/>
      <c r="H10915" s="29"/>
      <c r="I10915" s="29"/>
      <c r="J10915" s="29"/>
      <c r="K10915" s="29"/>
    </row>
    <row r="10916" spans="6:11" x14ac:dyDescent="0.3">
      <c r="F10916" s="29"/>
      <c r="G10916" s="29"/>
      <c r="H10916" s="29"/>
      <c r="I10916" s="29"/>
      <c r="J10916" s="29"/>
      <c r="K10916" s="29"/>
    </row>
    <row r="10917" spans="6:11" x14ac:dyDescent="0.3">
      <c r="F10917" s="29"/>
      <c r="G10917" s="29"/>
      <c r="H10917" s="29"/>
      <c r="I10917" s="29"/>
      <c r="J10917" s="29"/>
      <c r="K10917" s="29"/>
    </row>
    <row r="10918" spans="6:11" x14ac:dyDescent="0.3">
      <c r="F10918" s="29"/>
      <c r="G10918" s="29"/>
      <c r="H10918" s="29"/>
      <c r="I10918" s="29"/>
      <c r="J10918" s="29"/>
      <c r="K10918" s="29"/>
    </row>
    <row r="10919" spans="6:11" x14ac:dyDescent="0.3">
      <c r="F10919" s="29"/>
      <c r="G10919" s="29"/>
      <c r="H10919" s="29"/>
      <c r="I10919" s="29"/>
      <c r="J10919" s="29"/>
      <c r="K10919" s="29"/>
    </row>
    <row r="10920" spans="6:11" x14ac:dyDescent="0.3">
      <c r="F10920" s="29"/>
      <c r="G10920" s="29"/>
      <c r="H10920" s="29"/>
      <c r="I10920" s="29"/>
      <c r="J10920" s="29"/>
      <c r="K10920" s="29"/>
    </row>
    <row r="10921" spans="6:11" x14ac:dyDescent="0.3">
      <c r="F10921" s="29"/>
      <c r="G10921" s="29"/>
      <c r="H10921" s="29"/>
      <c r="I10921" s="29"/>
      <c r="J10921" s="29"/>
      <c r="K10921" s="29"/>
    </row>
    <row r="10922" spans="6:11" x14ac:dyDescent="0.3">
      <c r="F10922" s="29"/>
      <c r="G10922" s="29"/>
      <c r="H10922" s="29"/>
      <c r="I10922" s="29"/>
      <c r="J10922" s="29"/>
      <c r="K10922" s="29"/>
    </row>
    <row r="10923" spans="6:11" x14ac:dyDescent="0.3">
      <c r="F10923" s="29"/>
      <c r="G10923" s="29"/>
      <c r="H10923" s="29"/>
      <c r="I10923" s="29"/>
      <c r="J10923" s="29"/>
      <c r="K10923" s="29"/>
    </row>
    <row r="10924" spans="6:11" x14ac:dyDescent="0.3">
      <c r="F10924" s="29"/>
      <c r="G10924" s="29"/>
      <c r="H10924" s="29"/>
      <c r="I10924" s="29"/>
      <c r="J10924" s="29"/>
      <c r="K10924" s="29"/>
    </row>
    <row r="10925" spans="6:11" x14ac:dyDescent="0.3">
      <c r="F10925" s="29"/>
      <c r="G10925" s="29"/>
      <c r="H10925" s="29"/>
      <c r="I10925" s="29"/>
      <c r="J10925" s="29"/>
      <c r="K10925" s="29"/>
    </row>
    <row r="10926" spans="6:11" x14ac:dyDescent="0.3">
      <c r="F10926" s="29"/>
      <c r="G10926" s="29"/>
      <c r="H10926" s="29"/>
      <c r="I10926" s="29"/>
      <c r="J10926" s="29"/>
      <c r="K10926" s="29"/>
    </row>
    <row r="10927" spans="6:11" x14ac:dyDescent="0.3">
      <c r="F10927" s="29"/>
      <c r="G10927" s="29"/>
      <c r="H10927" s="29"/>
      <c r="I10927" s="29"/>
      <c r="J10927" s="29"/>
      <c r="K10927" s="29"/>
    </row>
    <row r="10928" spans="6:11" x14ac:dyDescent="0.3">
      <c r="F10928" s="29"/>
      <c r="G10928" s="29"/>
      <c r="H10928" s="29"/>
      <c r="I10928" s="29"/>
      <c r="J10928" s="29"/>
      <c r="K10928" s="29"/>
    </row>
    <row r="10929" spans="6:11" x14ac:dyDescent="0.3">
      <c r="F10929" s="29"/>
      <c r="G10929" s="29"/>
      <c r="H10929" s="29"/>
      <c r="I10929" s="29"/>
      <c r="J10929" s="29"/>
      <c r="K10929" s="29"/>
    </row>
    <row r="10930" spans="6:11" x14ac:dyDescent="0.3">
      <c r="F10930" s="29"/>
      <c r="G10930" s="29"/>
      <c r="H10930" s="29"/>
      <c r="I10930" s="29"/>
      <c r="J10930" s="29"/>
      <c r="K10930" s="29"/>
    </row>
    <row r="10931" spans="6:11" x14ac:dyDescent="0.3">
      <c r="F10931" s="29"/>
      <c r="G10931" s="29"/>
      <c r="H10931" s="29"/>
      <c r="I10931" s="29"/>
      <c r="J10931" s="29"/>
      <c r="K10931" s="29"/>
    </row>
    <row r="10932" spans="6:11" x14ac:dyDescent="0.3">
      <c r="F10932" s="29"/>
      <c r="G10932" s="29"/>
      <c r="H10932" s="29"/>
      <c r="I10932" s="29"/>
      <c r="J10932" s="29"/>
      <c r="K10932" s="29"/>
    </row>
    <row r="10933" spans="6:11" x14ac:dyDescent="0.3">
      <c r="F10933" s="29"/>
      <c r="G10933" s="29"/>
      <c r="H10933" s="29"/>
      <c r="I10933" s="29"/>
      <c r="J10933" s="29"/>
      <c r="K10933" s="29"/>
    </row>
    <row r="10934" spans="6:11" x14ac:dyDescent="0.3">
      <c r="F10934" s="29"/>
      <c r="G10934" s="29"/>
      <c r="H10934" s="29"/>
      <c r="I10934" s="29"/>
      <c r="J10934" s="29"/>
      <c r="K10934" s="29"/>
    </row>
    <row r="10935" spans="6:11" x14ac:dyDescent="0.3">
      <c r="F10935" s="29"/>
      <c r="G10935" s="29"/>
      <c r="H10935" s="29"/>
      <c r="I10935" s="29"/>
      <c r="J10935" s="29"/>
      <c r="K10935" s="29"/>
    </row>
    <row r="10936" spans="6:11" x14ac:dyDescent="0.3">
      <c r="F10936" s="29"/>
      <c r="G10936" s="29"/>
      <c r="H10936" s="29"/>
      <c r="I10936" s="29"/>
      <c r="J10936" s="29"/>
      <c r="K10936" s="29"/>
    </row>
    <row r="10937" spans="6:11" x14ac:dyDescent="0.3">
      <c r="F10937" s="29"/>
      <c r="G10937" s="29"/>
      <c r="H10937" s="29"/>
      <c r="I10937" s="29"/>
      <c r="J10937" s="29"/>
      <c r="K10937" s="29"/>
    </row>
    <row r="10938" spans="6:11" x14ac:dyDescent="0.3">
      <c r="F10938" s="29"/>
      <c r="G10938" s="29"/>
      <c r="H10938" s="29"/>
      <c r="I10938" s="29"/>
      <c r="J10938" s="29"/>
      <c r="K10938" s="29"/>
    </row>
    <row r="10939" spans="6:11" x14ac:dyDescent="0.3">
      <c r="F10939" s="29"/>
      <c r="G10939" s="29"/>
      <c r="H10939" s="29"/>
      <c r="I10939" s="29"/>
      <c r="J10939" s="29"/>
      <c r="K10939" s="29"/>
    </row>
    <row r="10940" spans="6:11" x14ac:dyDescent="0.3">
      <c r="F10940" s="29"/>
      <c r="G10940" s="29"/>
      <c r="H10940" s="29"/>
      <c r="I10940" s="29"/>
      <c r="J10940" s="29"/>
      <c r="K10940" s="29"/>
    </row>
    <row r="10941" spans="6:11" x14ac:dyDescent="0.3">
      <c r="F10941" s="29"/>
      <c r="G10941" s="29"/>
      <c r="H10941" s="29"/>
      <c r="I10941" s="29"/>
      <c r="J10941" s="29"/>
      <c r="K10941" s="29"/>
    </row>
    <row r="10942" spans="6:11" x14ac:dyDescent="0.3">
      <c r="F10942" s="29"/>
      <c r="G10942" s="29"/>
      <c r="H10942" s="29"/>
      <c r="I10942" s="29"/>
      <c r="J10942" s="29"/>
      <c r="K10942" s="29"/>
    </row>
    <row r="10943" spans="6:11" x14ac:dyDescent="0.3">
      <c r="F10943" s="29"/>
      <c r="G10943" s="29"/>
      <c r="H10943" s="29"/>
      <c r="I10943" s="29"/>
      <c r="J10943" s="29"/>
      <c r="K10943" s="29"/>
    </row>
    <row r="10944" spans="6:11" x14ac:dyDescent="0.3">
      <c r="F10944" s="29"/>
      <c r="G10944" s="29"/>
      <c r="H10944" s="29"/>
      <c r="I10944" s="29"/>
      <c r="J10944" s="29"/>
      <c r="K10944" s="29"/>
    </row>
    <row r="10945" spans="6:11" x14ac:dyDescent="0.3">
      <c r="F10945" s="29"/>
      <c r="G10945" s="29"/>
      <c r="H10945" s="29"/>
      <c r="I10945" s="29"/>
      <c r="J10945" s="29"/>
      <c r="K10945" s="29"/>
    </row>
    <row r="10946" spans="6:11" x14ac:dyDescent="0.3">
      <c r="F10946" s="29"/>
      <c r="G10946" s="29"/>
      <c r="H10946" s="29"/>
      <c r="I10946" s="29"/>
      <c r="J10946" s="29"/>
      <c r="K10946" s="29"/>
    </row>
    <row r="10947" spans="6:11" x14ac:dyDescent="0.3">
      <c r="F10947" s="29"/>
      <c r="G10947" s="29"/>
      <c r="H10947" s="29"/>
      <c r="I10947" s="29"/>
      <c r="J10947" s="29"/>
      <c r="K10947" s="29"/>
    </row>
    <row r="10948" spans="6:11" x14ac:dyDescent="0.3">
      <c r="F10948" s="29"/>
      <c r="G10948" s="29"/>
      <c r="H10948" s="29"/>
      <c r="I10948" s="29"/>
      <c r="J10948" s="29"/>
      <c r="K10948" s="29"/>
    </row>
    <row r="10949" spans="6:11" x14ac:dyDescent="0.3">
      <c r="F10949" s="29"/>
      <c r="G10949" s="29"/>
      <c r="H10949" s="29"/>
      <c r="I10949" s="29"/>
      <c r="J10949" s="29"/>
      <c r="K10949" s="29"/>
    </row>
    <row r="10950" spans="6:11" x14ac:dyDescent="0.3">
      <c r="F10950" s="29"/>
      <c r="G10950" s="29"/>
      <c r="H10950" s="29"/>
      <c r="I10950" s="29"/>
      <c r="J10950" s="29"/>
      <c r="K10950" s="29"/>
    </row>
    <row r="10951" spans="6:11" x14ac:dyDescent="0.3">
      <c r="F10951" s="29"/>
      <c r="G10951" s="29"/>
      <c r="H10951" s="29"/>
      <c r="I10951" s="29"/>
      <c r="J10951" s="29"/>
      <c r="K10951" s="29"/>
    </row>
    <row r="10952" spans="6:11" x14ac:dyDescent="0.3">
      <c r="F10952" s="29"/>
      <c r="G10952" s="29"/>
      <c r="H10952" s="29"/>
      <c r="I10952" s="29"/>
      <c r="J10952" s="29"/>
      <c r="K10952" s="29"/>
    </row>
    <row r="10953" spans="6:11" x14ac:dyDescent="0.3">
      <c r="F10953" s="29"/>
      <c r="G10953" s="29"/>
      <c r="H10953" s="29"/>
      <c r="I10953" s="29"/>
      <c r="J10953" s="29"/>
      <c r="K10953" s="29"/>
    </row>
    <row r="10954" spans="6:11" x14ac:dyDescent="0.3">
      <c r="F10954" s="29"/>
      <c r="G10954" s="29"/>
      <c r="H10954" s="29"/>
      <c r="I10954" s="29"/>
      <c r="J10954" s="29"/>
      <c r="K10954" s="29"/>
    </row>
    <row r="10955" spans="6:11" x14ac:dyDescent="0.3">
      <c r="F10955" s="29"/>
      <c r="G10955" s="29"/>
      <c r="H10955" s="29"/>
      <c r="I10955" s="29"/>
      <c r="J10955" s="29"/>
      <c r="K10955" s="29"/>
    </row>
    <row r="10956" spans="6:11" x14ac:dyDescent="0.3">
      <c r="F10956" s="29"/>
      <c r="G10956" s="29"/>
      <c r="H10956" s="29"/>
      <c r="I10956" s="29"/>
      <c r="J10956" s="29"/>
      <c r="K10956" s="29"/>
    </row>
    <row r="10957" spans="6:11" x14ac:dyDescent="0.3">
      <c r="F10957" s="29"/>
      <c r="G10957" s="29"/>
      <c r="H10957" s="29"/>
      <c r="I10957" s="29"/>
      <c r="J10957" s="29"/>
      <c r="K10957" s="29"/>
    </row>
    <row r="10958" spans="6:11" x14ac:dyDescent="0.3">
      <c r="F10958" s="29"/>
      <c r="G10958" s="29"/>
      <c r="H10958" s="29"/>
      <c r="I10958" s="29"/>
      <c r="J10958" s="29"/>
      <c r="K10958" s="29"/>
    </row>
    <row r="10959" spans="6:11" x14ac:dyDescent="0.3">
      <c r="F10959" s="29"/>
      <c r="G10959" s="29"/>
      <c r="H10959" s="29"/>
      <c r="I10959" s="29"/>
      <c r="J10959" s="29"/>
      <c r="K10959" s="29"/>
    </row>
    <row r="10960" spans="6:11" x14ac:dyDescent="0.3">
      <c r="F10960" s="29"/>
      <c r="G10960" s="29"/>
      <c r="H10960" s="29"/>
      <c r="I10960" s="29"/>
      <c r="J10960" s="29"/>
      <c r="K10960" s="29"/>
    </row>
    <row r="10961" spans="6:11" x14ac:dyDescent="0.3">
      <c r="F10961" s="29"/>
      <c r="G10961" s="29"/>
      <c r="H10961" s="29"/>
      <c r="I10961" s="29"/>
      <c r="J10961" s="29"/>
      <c r="K10961" s="29"/>
    </row>
    <row r="10962" spans="6:11" x14ac:dyDescent="0.3">
      <c r="F10962" s="29"/>
      <c r="G10962" s="29"/>
      <c r="H10962" s="29"/>
      <c r="I10962" s="29"/>
      <c r="J10962" s="29"/>
      <c r="K10962" s="29"/>
    </row>
    <row r="10963" spans="6:11" x14ac:dyDescent="0.3">
      <c r="F10963" s="29"/>
      <c r="G10963" s="29"/>
      <c r="H10963" s="29"/>
      <c r="I10963" s="29"/>
      <c r="J10963" s="29"/>
      <c r="K10963" s="29"/>
    </row>
    <row r="10964" spans="6:11" x14ac:dyDescent="0.3">
      <c r="F10964" s="29"/>
      <c r="G10964" s="29"/>
      <c r="H10964" s="29"/>
      <c r="I10964" s="29"/>
      <c r="J10964" s="29"/>
      <c r="K10964" s="29"/>
    </row>
    <row r="10965" spans="6:11" x14ac:dyDescent="0.3">
      <c r="F10965" s="29"/>
      <c r="G10965" s="29"/>
      <c r="H10965" s="29"/>
      <c r="I10965" s="29"/>
      <c r="J10965" s="29"/>
      <c r="K10965" s="29"/>
    </row>
    <row r="10966" spans="6:11" x14ac:dyDescent="0.3">
      <c r="F10966" s="29"/>
      <c r="G10966" s="29"/>
      <c r="H10966" s="29"/>
      <c r="I10966" s="29"/>
      <c r="J10966" s="29"/>
      <c r="K10966" s="29"/>
    </row>
    <row r="10967" spans="6:11" x14ac:dyDescent="0.3">
      <c r="F10967" s="29"/>
      <c r="G10967" s="29"/>
      <c r="H10967" s="29"/>
      <c r="I10967" s="29"/>
      <c r="J10967" s="29"/>
      <c r="K10967" s="29"/>
    </row>
    <row r="10968" spans="6:11" x14ac:dyDescent="0.3">
      <c r="F10968" s="29"/>
      <c r="G10968" s="29"/>
      <c r="H10968" s="29"/>
      <c r="I10968" s="29"/>
      <c r="J10968" s="29"/>
      <c r="K10968" s="29"/>
    </row>
    <row r="10969" spans="6:11" x14ac:dyDescent="0.3">
      <c r="F10969" s="29"/>
      <c r="G10969" s="29"/>
      <c r="H10969" s="29"/>
      <c r="I10969" s="29"/>
      <c r="J10969" s="29"/>
      <c r="K10969" s="29"/>
    </row>
    <row r="10970" spans="6:11" x14ac:dyDescent="0.3">
      <c r="F10970" s="29"/>
      <c r="G10970" s="29"/>
      <c r="H10970" s="29"/>
      <c r="I10970" s="29"/>
      <c r="J10970" s="29"/>
      <c r="K10970" s="29"/>
    </row>
    <row r="10971" spans="6:11" x14ac:dyDescent="0.3">
      <c r="F10971" s="29"/>
      <c r="G10971" s="29"/>
      <c r="H10971" s="29"/>
      <c r="I10971" s="29"/>
      <c r="J10971" s="29"/>
      <c r="K10971" s="29"/>
    </row>
    <row r="10972" spans="6:11" x14ac:dyDescent="0.3">
      <c r="F10972" s="29"/>
      <c r="G10972" s="29"/>
      <c r="H10972" s="29"/>
      <c r="I10972" s="29"/>
      <c r="J10972" s="29"/>
      <c r="K10972" s="29"/>
    </row>
    <row r="10973" spans="6:11" x14ac:dyDescent="0.3">
      <c r="F10973" s="29"/>
      <c r="G10973" s="29"/>
      <c r="H10973" s="29"/>
      <c r="I10973" s="29"/>
      <c r="J10973" s="29"/>
      <c r="K10973" s="29"/>
    </row>
    <row r="10974" spans="6:11" x14ac:dyDescent="0.3">
      <c r="F10974" s="29"/>
      <c r="G10974" s="29"/>
      <c r="H10974" s="29"/>
      <c r="I10974" s="29"/>
      <c r="J10974" s="29"/>
      <c r="K10974" s="29"/>
    </row>
    <row r="10975" spans="6:11" x14ac:dyDescent="0.3">
      <c r="F10975" s="29"/>
      <c r="G10975" s="29"/>
      <c r="H10975" s="29"/>
      <c r="I10975" s="29"/>
      <c r="J10975" s="29"/>
      <c r="K10975" s="29"/>
    </row>
    <row r="10976" spans="6:11" x14ac:dyDescent="0.3">
      <c r="F10976" s="29"/>
      <c r="G10976" s="29"/>
      <c r="H10976" s="29"/>
      <c r="I10976" s="29"/>
      <c r="J10976" s="29"/>
      <c r="K10976" s="29"/>
    </row>
    <row r="10977" spans="6:11" x14ac:dyDescent="0.3">
      <c r="F10977" s="29"/>
      <c r="G10977" s="29"/>
      <c r="H10977" s="29"/>
      <c r="I10977" s="29"/>
      <c r="J10977" s="29"/>
      <c r="K10977" s="29"/>
    </row>
    <row r="10978" spans="6:11" x14ac:dyDescent="0.3">
      <c r="F10978" s="29"/>
      <c r="G10978" s="29"/>
      <c r="H10978" s="29"/>
      <c r="I10978" s="29"/>
      <c r="J10978" s="29"/>
      <c r="K10978" s="29"/>
    </row>
    <row r="10979" spans="6:11" x14ac:dyDescent="0.3">
      <c r="F10979" s="29"/>
      <c r="G10979" s="29"/>
      <c r="H10979" s="29"/>
      <c r="I10979" s="29"/>
      <c r="J10979" s="29"/>
      <c r="K10979" s="29"/>
    </row>
    <row r="10980" spans="6:11" x14ac:dyDescent="0.3">
      <c r="F10980" s="29"/>
      <c r="G10980" s="29"/>
      <c r="H10980" s="29"/>
      <c r="I10980" s="29"/>
      <c r="J10980" s="29"/>
      <c r="K10980" s="29"/>
    </row>
    <row r="10981" spans="6:11" x14ac:dyDescent="0.3">
      <c r="F10981" s="29"/>
      <c r="G10981" s="29"/>
      <c r="H10981" s="29"/>
      <c r="I10981" s="29"/>
      <c r="J10981" s="29"/>
      <c r="K10981" s="29"/>
    </row>
    <row r="10982" spans="6:11" x14ac:dyDescent="0.3">
      <c r="F10982" s="29"/>
      <c r="G10982" s="29"/>
      <c r="H10982" s="29"/>
      <c r="I10982" s="29"/>
      <c r="J10982" s="29"/>
      <c r="K10982" s="29"/>
    </row>
    <row r="10983" spans="6:11" x14ac:dyDescent="0.3">
      <c r="F10983" s="29"/>
      <c r="G10983" s="29"/>
      <c r="H10983" s="29"/>
      <c r="I10983" s="29"/>
      <c r="J10983" s="29"/>
      <c r="K10983" s="29"/>
    </row>
    <row r="10984" spans="6:11" x14ac:dyDescent="0.3">
      <c r="F10984" s="29"/>
      <c r="G10984" s="29"/>
      <c r="H10984" s="29"/>
      <c r="I10984" s="29"/>
      <c r="J10984" s="29"/>
      <c r="K10984" s="29"/>
    </row>
    <row r="10985" spans="6:11" x14ac:dyDescent="0.3">
      <c r="F10985" s="29"/>
      <c r="G10985" s="29"/>
      <c r="H10985" s="29"/>
      <c r="I10985" s="29"/>
      <c r="J10985" s="29"/>
      <c r="K10985" s="29"/>
    </row>
    <row r="10986" spans="6:11" x14ac:dyDescent="0.3">
      <c r="F10986" s="29"/>
      <c r="G10986" s="29"/>
      <c r="H10986" s="29"/>
      <c r="I10986" s="29"/>
      <c r="J10986" s="29"/>
      <c r="K10986" s="29"/>
    </row>
    <row r="10987" spans="6:11" x14ac:dyDescent="0.3">
      <c r="F10987" s="29"/>
      <c r="G10987" s="29"/>
      <c r="H10987" s="29"/>
      <c r="I10987" s="29"/>
      <c r="J10987" s="29"/>
      <c r="K10987" s="29"/>
    </row>
    <row r="10988" spans="6:11" x14ac:dyDescent="0.3">
      <c r="F10988" s="29"/>
      <c r="G10988" s="29"/>
      <c r="H10988" s="29"/>
      <c r="I10988" s="29"/>
      <c r="J10988" s="29"/>
      <c r="K10988" s="29"/>
    </row>
    <row r="10989" spans="6:11" x14ac:dyDescent="0.3">
      <c r="F10989" s="29"/>
      <c r="G10989" s="29"/>
      <c r="H10989" s="29"/>
      <c r="I10989" s="29"/>
      <c r="J10989" s="29"/>
      <c r="K10989" s="29"/>
    </row>
    <row r="10990" spans="6:11" x14ac:dyDescent="0.3">
      <c r="F10990" s="29"/>
      <c r="G10990" s="29"/>
      <c r="H10990" s="29"/>
      <c r="I10990" s="29"/>
      <c r="J10990" s="29"/>
      <c r="K10990" s="29"/>
    </row>
    <row r="10991" spans="6:11" x14ac:dyDescent="0.3">
      <c r="F10991" s="29"/>
      <c r="G10991" s="29"/>
      <c r="H10991" s="29"/>
      <c r="I10991" s="29"/>
      <c r="J10991" s="29"/>
      <c r="K10991" s="29"/>
    </row>
    <row r="10992" spans="6:11" x14ac:dyDescent="0.3">
      <c r="F10992" s="29"/>
      <c r="G10992" s="29"/>
      <c r="H10992" s="29"/>
      <c r="I10992" s="29"/>
      <c r="J10992" s="29"/>
      <c r="K10992" s="29"/>
    </row>
    <row r="10993" spans="6:11" x14ac:dyDescent="0.3">
      <c r="F10993" s="29"/>
      <c r="G10993" s="29"/>
      <c r="H10993" s="29"/>
      <c r="I10993" s="29"/>
      <c r="J10993" s="29"/>
      <c r="K10993" s="29"/>
    </row>
    <row r="10994" spans="6:11" x14ac:dyDescent="0.3">
      <c r="F10994" s="29"/>
      <c r="G10994" s="29"/>
      <c r="H10994" s="29"/>
      <c r="I10994" s="29"/>
      <c r="J10994" s="29"/>
      <c r="K10994" s="29"/>
    </row>
    <row r="10995" spans="6:11" x14ac:dyDescent="0.3">
      <c r="F10995" s="29"/>
      <c r="G10995" s="29"/>
      <c r="H10995" s="29"/>
      <c r="I10995" s="29"/>
      <c r="J10995" s="29"/>
      <c r="K10995" s="29"/>
    </row>
    <row r="10996" spans="6:11" x14ac:dyDescent="0.3">
      <c r="F10996" s="29"/>
      <c r="G10996" s="29"/>
      <c r="H10996" s="29"/>
      <c r="I10996" s="29"/>
      <c r="J10996" s="29"/>
      <c r="K10996" s="29"/>
    </row>
    <row r="10997" spans="6:11" x14ac:dyDescent="0.3">
      <c r="F10997" s="29"/>
      <c r="G10997" s="29"/>
      <c r="H10997" s="29"/>
      <c r="I10997" s="29"/>
      <c r="J10997" s="29"/>
      <c r="K10997" s="29"/>
    </row>
    <row r="10998" spans="6:11" x14ac:dyDescent="0.3">
      <c r="F10998" s="29"/>
      <c r="G10998" s="29"/>
      <c r="H10998" s="29"/>
      <c r="I10998" s="29"/>
      <c r="J10998" s="29"/>
      <c r="K10998" s="29"/>
    </row>
    <row r="10999" spans="6:11" x14ac:dyDescent="0.3">
      <c r="F10999" s="29"/>
      <c r="G10999" s="29"/>
      <c r="H10999" s="29"/>
      <c r="I10999" s="29"/>
      <c r="J10999" s="29"/>
      <c r="K10999" s="29"/>
    </row>
    <row r="11000" spans="6:11" x14ac:dyDescent="0.3">
      <c r="F11000" s="29"/>
      <c r="G11000" s="29"/>
      <c r="H11000" s="29"/>
      <c r="I11000" s="29"/>
      <c r="J11000" s="29"/>
      <c r="K11000" s="29"/>
    </row>
    <row r="11001" spans="6:11" x14ac:dyDescent="0.3">
      <c r="F11001" s="29"/>
      <c r="G11001" s="29"/>
      <c r="H11001" s="29"/>
      <c r="I11001" s="29"/>
      <c r="J11001" s="29"/>
      <c r="K11001" s="29"/>
    </row>
    <row r="11002" spans="6:11" x14ac:dyDescent="0.3">
      <c r="F11002" s="29"/>
      <c r="G11002" s="29"/>
      <c r="H11002" s="29"/>
      <c r="I11002" s="29"/>
      <c r="J11002" s="29"/>
      <c r="K11002" s="29"/>
    </row>
    <row r="11003" spans="6:11" x14ac:dyDescent="0.3">
      <c r="F11003" s="29"/>
      <c r="G11003" s="29"/>
      <c r="H11003" s="29"/>
      <c r="I11003" s="29"/>
      <c r="J11003" s="29"/>
      <c r="K11003" s="29"/>
    </row>
    <row r="11004" spans="6:11" x14ac:dyDescent="0.3">
      <c r="F11004" s="29"/>
      <c r="G11004" s="29"/>
      <c r="H11004" s="29"/>
      <c r="I11004" s="29"/>
      <c r="J11004" s="29"/>
      <c r="K11004" s="29"/>
    </row>
    <row r="11005" spans="6:11" x14ac:dyDescent="0.3">
      <c r="F11005" s="29"/>
      <c r="G11005" s="29"/>
      <c r="H11005" s="29"/>
      <c r="I11005" s="29"/>
      <c r="J11005" s="29"/>
      <c r="K11005" s="29"/>
    </row>
    <row r="11006" spans="6:11" x14ac:dyDescent="0.3">
      <c r="F11006" s="29"/>
      <c r="G11006" s="29"/>
      <c r="H11006" s="29"/>
      <c r="I11006" s="29"/>
      <c r="J11006" s="29"/>
      <c r="K11006" s="29"/>
    </row>
    <row r="11007" spans="6:11" x14ac:dyDescent="0.3">
      <c r="F11007" s="29"/>
      <c r="G11007" s="29"/>
      <c r="H11007" s="29"/>
      <c r="I11007" s="29"/>
      <c r="J11007" s="29"/>
      <c r="K11007" s="29"/>
    </row>
    <row r="11008" spans="6:11" x14ac:dyDescent="0.3">
      <c r="F11008" s="29"/>
      <c r="G11008" s="29"/>
      <c r="H11008" s="29"/>
      <c r="I11008" s="29"/>
      <c r="J11008" s="29"/>
      <c r="K11008" s="29"/>
    </row>
    <row r="11009" spans="6:11" x14ac:dyDescent="0.3">
      <c r="F11009" s="29"/>
      <c r="G11009" s="29"/>
      <c r="H11009" s="29"/>
      <c r="I11009" s="29"/>
      <c r="J11009" s="29"/>
      <c r="K11009" s="29"/>
    </row>
    <row r="11010" spans="6:11" x14ac:dyDescent="0.3">
      <c r="F11010" s="29"/>
      <c r="G11010" s="29"/>
      <c r="H11010" s="29"/>
      <c r="I11010" s="29"/>
      <c r="J11010" s="29"/>
      <c r="K11010" s="29"/>
    </row>
    <row r="11011" spans="6:11" x14ac:dyDescent="0.3">
      <c r="F11011" s="29"/>
      <c r="G11011" s="29"/>
      <c r="H11011" s="29"/>
      <c r="I11011" s="29"/>
      <c r="J11011" s="29"/>
      <c r="K11011" s="29"/>
    </row>
    <row r="11012" spans="6:11" x14ac:dyDescent="0.3">
      <c r="F11012" s="29"/>
      <c r="G11012" s="29"/>
      <c r="H11012" s="29"/>
      <c r="I11012" s="29"/>
      <c r="J11012" s="29"/>
      <c r="K11012" s="29"/>
    </row>
    <row r="11013" spans="6:11" x14ac:dyDescent="0.3">
      <c r="F11013" s="29"/>
      <c r="G11013" s="29"/>
      <c r="H11013" s="29"/>
      <c r="I11013" s="29"/>
      <c r="J11013" s="29"/>
      <c r="K11013" s="29"/>
    </row>
    <row r="11014" spans="6:11" x14ac:dyDescent="0.3">
      <c r="F11014" s="29"/>
      <c r="G11014" s="29"/>
      <c r="H11014" s="29"/>
      <c r="I11014" s="29"/>
      <c r="J11014" s="29"/>
      <c r="K11014" s="29"/>
    </row>
    <row r="11015" spans="6:11" x14ac:dyDescent="0.3">
      <c r="F11015" s="29"/>
      <c r="G11015" s="29"/>
      <c r="H11015" s="29"/>
      <c r="I11015" s="29"/>
      <c r="J11015" s="29"/>
      <c r="K11015" s="29"/>
    </row>
    <row r="11016" spans="6:11" x14ac:dyDescent="0.3">
      <c r="F11016" s="29"/>
      <c r="G11016" s="29"/>
      <c r="H11016" s="29"/>
      <c r="I11016" s="29"/>
      <c r="J11016" s="29"/>
      <c r="K11016" s="29"/>
    </row>
    <row r="11017" spans="6:11" x14ac:dyDescent="0.3">
      <c r="F11017" s="29"/>
      <c r="G11017" s="29"/>
      <c r="H11017" s="29"/>
      <c r="I11017" s="29"/>
      <c r="J11017" s="29"/>
      <c r="K11017" s="29"/>
    </row>
    <row r="11018" spans="6:11" x14ac:dyDescent="0.3">
      <c r="F11018" s="29"/>
      <c r="G11018" s="29"/>
      <c r="H11018" s="29"/>
      <c r="I11018" s="29"/>
      <c r="J11018" s="29"/>
      <c r="K11018" s="29"/>
    </row>
    <row r="11019" spans="6:11" x14ac:dyDescent="0.3">
      <c r="F11019" s="29"/>
      <c r="G11019" s="29"/>
      <c r="H11019" s="29"/>
      <c r="I11019" s="29"/>
      <c r="J11019" s="29"/>
      <c r="K11019" s="29"/>
    </row>
    <row r="11020" spans="6:11" x14ac:dyDescent="0.3">
      <c r="F11020" s="29"/>
      <c r="G11020" s="29"/>
      <c r="H11020" s="29"/>
      <c r="I11020" s="29"/>
      <c r="J11020" s="29"/>
      <c r="K11020" s="29"/>
    </row>
    <row r="11021" spans="6:11" x14ac:dyDescent="0.3">
      <c r="F11021" s="29"/>
      <c r="G11021" s="29"/>
      <c r="H11021" s="29"/>
      <c r="I11021" s="29"/>
      <c r="J11021" s="29"/>
      <c r="K11021" s="29"/>
    </row>
    <row r="11022" spans="6:11" x14ac:dyDescent="0.3">
      <c r="F11022" s="29"/>
      <c r="G11022" s="29"/>
      <c r="H11022" s="29"/>
      <c r="I11022" s="29"/>
      <c r="J11022" s="29"/>
      <c r="K11022" s="29"/>
    </row>
    <row r="11023" spans="6:11" x14ac:dyDescent="0.3">
      <c r="F11023" s="29"/>
      <c r="G11023" s="29"/>
      <c r="H11023" s="29"/>
      <c r="I11023" s="29"/>
      <c r="J11023" s="29"/>
      <c r="K11023" s="29"/>
    </row>
    <row r="11024" spans="6:11" x14ac:dyDescent="0.3">
      <c r="F11024" s="29"/>
      <c r="G11024" s="29"/>
      <c r="H11024" s="29"/>
      <c r="I11024" s="29"/>
      <c r="J11024" s="29"/>
      <c r="K11024" s="29"/>
    </row>
    <row r="11025" spans="6:11" x14ac:dyDescent="0.3">
      <c r="F11025" s="29"/>
      <c r="G11025" s="29"/>
      <c r="H11025" s="29"/>
      <c r="I11025" s="29"/>
      <c r="J11025" s="29"/>
      <c r="K11025" s="29"/>
    </row>
    <row r="11026" spans="6:11" x14ac:dyDescent="0.3">
      <c r="F11026" s="29"/>
      <c r="G11026" s="29"/>
      <c r="H11026" s="29"/>
      <c r="I11026" s="29"/>
      <c r="J11026" s="29"/>
      <c r="K11026" s="29"/>
    </row>
    <row r="11027" spans="6:11" x14ac:dyDescent="0.3">
      <c r="F11027" s="29"/>
      <c r="G11027" s="29"/>
      <c r="H11027" s="29"/>
      <c r="I11027" s="29"/>
      <c r="J11027" s="29"/>
      <c r="K11027" s="29"/>
    </row>
    <row r="11028" spans="6:11" x14ac:dyDescent="0.3">
      <c r="F11028" s="29"/>
      <c r="G11028" s="29"/>
      <c r="H11028" s="29"/>
      <c r="I11028" s="29"/>
      <c r="J11028" s="29"/>
      <c r="K11028" s="29"/>
    </row>
    <row r="11029" spans="6:11" x14ac:dyDescent="0.3">
      <c r="F11029" s="29"/>
      <c r="G11029" s="29"/>
      <c r="H11029" s="29"/>
      <c r="I11029" s="29"/>
      <c r="J11029" s="29"/>
      <c r="K11029" s="29"/>
    </row>
    <row r="11030" spans="6:11" x14ac:dyDescent="0.3">
      <c r="F11030" s="29"/>
      <c r="G11030" s="29"/>
      <c r="H11030" s="29"/>
      <c r="I11030" s="29"/>
      <c r="J11030" s="29"/>
      <c r="K11030" s="29"/>
    </row>
    <row r="11031" spans="6:11" x14ac:dyDescent="0.3">
      <c r="F11031" s="29"/>
      <c r="G11031" s="29"/>
      <c r="H11031" s="29"/>
      <c r="I11031" s="29"/>
      <c r="J11031" s="29"/>
      <c r="K11031" s="29"/>
    </row>
    <row r="11032" spans="6:11" x14ac:dyDescent="0.3">
      <c r="F11032" s="29"/>
      <c r="G11032" s="29"/>
      <c r="H11032" s="29"/>
      <c r="I11032" s="29"/>
      <c r="J11032" s="29"/>
      <c r="K11032" s="29"/>
    </row>
    <row r="11033" spans="6:11" x14ac:dyDescent="0.3">
      <c r="F11033" s="29"/>
      <c r="G11033" s="29"/>
      <c r="H11033" s="29"/>
      <c r="I11033" s="29"/>
      <c r="J11033" s="29"/>
      <c r="K11033" s="29"/>
    </row>
    <row r="11034" spans="6:11" x14ac:dyDescent="0.3">
      <c r="F11034" s="29"/>
      <c r="G11034" s="29"/>
      <c r="H11034" s="29"/>
      <c r="I11034" s="29"/>
      <c r="J11034" s="29"/>
      <c r="K11034" s="29"/>
    </row>
    <row r="11035" spans="6:11" x14ac:dyDescent="0.3">
      <c r="F11035" s="29"/>
      <c r="G11035" s="29"/>
      <c r="H11035" s="29"/>
      <c r="I11035" s="29"/>
      <c r="J11035" s="29"/>
      <c r="K11035" s="29"/>
    </row>
    <row r="11036" spans="6:11" x14ac:dyDescent="0.3">
      <c r="F11036" s="29"/>
      <c r="G11036" s="29"/>
      <c r="H11036" s="29"/>
      <c r="I11036" s="29"/>
      <c r="J11036" s="29"/>
      <c r="K11036" s="29"/>
    </row>
    <row r="11037" spans="6:11" x14ac:dyDescent="0.3">
      <c r="F11037" s="29"/>
      <c r="G11037" s="29"/>
      <c r="H11037" s="29"/>
      <c r="I11037" s="29"/>
      <c r="J11037" s="29"/>
      <c r="K11037" s="29"/>
    </row>
    <row r="11038" spans="6:11" x14ac:dyDescent="0.3">
      <c r="F11038" s="29"/>
      <c r="G11038" s="29"/>
      <c r="H11038" s="29"/>
      <c r="I11038" s="29"/>
      <c r="J11038" s="29"/>
      <c r="K11038" s="29"/>
    </row>
    <row r="11039" spans="6:11" x14ac:dyDescent="0.3">
      <c r="F11039" s="29"/>
      <c r="G11039" s="29"/>
      <c r="H11039" s="29"/>
      <c r="I11039" s="29"/>
      <c r="J11039" s="29"/>
      <c r="K11039" s="29"/>
    </row>
    <row r="11040" spans="6:11" x14ac:dyDescent="0.3">
      <c r="F11040" s="29"/>
      <c r="G11040" s="29"/>
      <c r="H11040" s="29"/>
      <c r="I11040" s="29"/>
      <c r="J11040" s="29"/>
      <c r="K11040" s="29"/>
    </row>
    <row r="11041" spans="6:11" x14ac:dyDescent="0.3">
      <c r="F11041" s="29"/>
      <c r="G11041" s="29"/>
      <c r="H11041" s="29"/>
      <c r="I11041" s="29"/>
      <c r="J11041" s="29"/>
      <c r="K11041" s="29"/>
    </row>
    <row r="11042" spans="6:11" x14ac:dyDescent="0.3">
      <c r="F11042" s="29"/>
      <c r="G11042" s="29"/>
      <c r="H11042" s="29"/>
      <c r="I11042" s="29"/>
      <c r="J11042" s="29"/>
      <c r="K11042" s="29"/>
    </row>
    <row r="11043" spans="6:11" x14ac:dyDescent="0.3">
      <c r="F11043" s="29"/>
      <c r="G11043" s="29"/>
      <c r="H11043" s="29"/>
      <c r="I11043" s="29"/>
      <c r="J11043" s="29"/>
      <c r="K11043" s="29"/>
    </row>
    <row r="11044" spans="6:11" x14ac:dyDescent="0.3">
      <c r="F11044" s="29"/>
      <c r="G11044" s="29"/>
      <c r="H11044" s="29"/>
      <c r="I11044" s="29"/>
      <c r="J11044" s="29"/>
      <c r="K11044" s="29"/>
    </row>
    <row r="11045" spans="6:11" x14ac:dyDescent="0.3">
      <c r="F11045" s="29"/>
      <c r="G11045" s="29"/>
      <c r="H11045" s="29"/>
      <c r="I11045" s="29"/>
      <c r="J11045" s="29"/>
      <c r="K11045" s="29"/>
    </row>
    <row r="11046" spans="6:11" x14ac:dyDescent="0.3">
      <c r="F11046" s="29"/>
      <c r="G11046" s="29"/>
      <c r="H11046" s="29"/>
      <c r="I11046" s="29"/>
      <c r="J11046" s="29"/>
      <c r="K11046" s="29"/>
    </row>
    <row r="11047" spans="6:11" x14ac:dyDescent="0.3">
      <c r="F11047" s="29"/>
      <c r="G11047" s="29"/>
      <c r="H11047" s="29"/>
      <c r="I11047" s="29"/>
      <c r="J11047" s="29"/>
      <c r="K11047" s="29"/>
    </row>
    <row r="11048" spans="6:11" x14ac:dyDescent="0.3">
      <c r="F11048" s="29"/>
      <c r="G11048" s="29"/>
      <c r="H11048" s="29"/>
      <c r="I11048" s="29"/>
      <c r="J11048" s="29"/>
      <c r="K11048" s="29"/>
    </row>
    <row r="11049" spans="6:11" x14ac:dyDescent="0.3">
      <c r="F11049" s="29"/>
      <c r="G11049" s="29"/>
      <c r="H11049" s="29"/>
      <c r="I11049" s="29"/>
      <c r="J11049" s="29"/>
      <c r="K11049" s="29"/>
    </row>
    <row r="11050" spans="6:11" x14ac:dyDescent="0.3">
      <c r="F11050" s="29"/>
      <c r="G11050" s="29"/>
      <c r="H11050" s="29"/>
      <c r="I11050" s="29"/>
      <c r="J11050" s="29"/>
      <c r="K11050" s="29"/>
    </row>
    <row r="11051" spans="6:11" x14ac:dyDescent="0.3">
      <c r="F11051" s="29"/>
      <c r="G11051" s="29"/>
      <c r="H11051" s="29"/>
      <c r="I11051" s="29"/>
      <c r="J11051" s="29"/>
      <c r="K11051" s="29"/>
    </row>
    <row r="11052" spans="6:11" x14ac:dyDescent="0.3">
      <c r="F11052" s="29"/>
      <c r="G11052" s="29"/>
      <c r="H11052" s="29"/>
      <c r="I11052" s="29"/>
      <c r="J11052" s="29"/>
      <c r="K11052" s="29"/>
    </row>
    <row r="11053" spans="6:11" x14ac:dyDescent="0.3">
      <c r="F11053" s="29"/>
      <c r="G11053" s="29"/>
      <c r="H11053" s="29"/>
      <c r="I11053" s="29"/>
      <c r="J11053" s="29"/>
      <c r="K11053" s="29"/>
    </row>
    <row r="11054" spans="6:11" x14ac:dyDescent="0.3">
      <c r="F11054" s="29"/>
      <c r="G11054" s="29"/>
      <c r="H11054" s="29"/>
      <c r="I11054" s="29"/>
      <c r="J11054" s="29"/>
      <c r="K11054" s="29"/>
    </row>
    <row r="11055" spans="6:11" x14ac:dyDescent="0.3">
      <c r="F11055" s="29"/>
      <c r="G11055" s="29"/>
      <c r="H11055" s="29"/>
      <c r="I11055" s="29"/>
      <c r="J11055" s="29"/>
      <c r="K11055" s="29"/>
    </row>
    <row r="11056" spans="6:11" x14ac:dyDescent="0.3">
      <c r="F11056" s="29"/>
      <c r="G11056" s="29"/>
      <c r="H11056" s="29"/>
      <c r="I11056" s="29"/>
      <c r="J11056" s="29"/>
      <c r="K11056" s="29"/>
    </row>
    <row r="11057" spans="6:11" x14ac:dyDescent="0.3">
      <c r="F11057" s="29"/>
      <c r="G11057" s="29"/>
      <c r="H11057" s="29"/>
      <c r="I11057" s="29"/>
      <c r="J11057" s="29"/>
      <c r="K11057" s="29"/>
    </row>
    <row r="11058" spans="6:11" x14ac:dyDescent="0.3">
      <c r="F11058" s="29"/>
      <c r="G11058" s="29"/>
      <c r="H11058" s="29"/>
      <c r="I11058" s="29"/>
      <c r="J11058" s="29"/>
      <c r="K11058" s="29"/>
    </row>
    <row r="11059" spans="6:11" x14ac:dyDescent="0.3">
      <c r="F11059" s="29"/>
      <c r="G11059" s="29"/>
      <c r="H11059" s="29"/>
      <c r="I11059" s="29"/>
      <c r="J11059" s="29"/>
      <c r="K11059" s="29"/>
    </row>
    <row r="11060" spans="6:11" x14ac:dyDescent="0.3">
      <c r="F11060" s="29"/>
      <c r="G11060" s="29"/>
      <c r="H11060" s="29"/>
      <c r="I11060" s="29"/>
      <c r="J11060" s="29"/>
      <c r="K11060" s="29"/>
    </row>
    <row r="11061" spans="6:11" x14ac:dyDescent="0.3">
      <c r="F11061" s="29"/>
      <c r="G11061" s="29"/>
      <c r="H11061" s="29"/>
      <c r="I11061" s="29"/>
      <c r="J11061" s="29"/>
      <c r="K11061" s="29"/>
    </row>
    <row r="11062" spans="6:11" x14ac:dyDescent="0.3">
      <c r="F11062" s="29"/>
      <c r="G11062" s="29"/>
      <c r="H11062" s="29"/>
      <c r="I11062" s="29"/>
      <c r="J11062" s="29"/>
      <c r="K11062" s="29"/>
    </row>
    <row r="11063" spans="6:11" x14ac:dyDescent="0.3">
      <c r="F11063" s="29"/>
      <c r="G11063" s="29"/>
      <c r="H11063" s="29"/>
      <c r="I11063" s="29"/>
      <c r="J11063" s="29"/>
      <c r="K11063" s="29"/>
    </row>
    <row r="11064" spans="6:11" x14ac:dyDescent="0.3">
      <c r="F11064" s="29"/>
      <c r="G11064" s="29"/>
      <c r="H11064" s="29"/>
      <c r="I11064" s="29"/>
      <c r="J11064" s="29"/>
      <c r="K11064" s="29"/>
    </row>
    <row r="11065" spans="6:11" x14ac:dyDescent="0.3">
      <c r="F11065" s="29"/>
      <c r="G11065" s="29"/>
      <c r="H11065" s="29"/>
      <c r="I11065" s="29"/>
      <c r="J11065" s="29"/>
      <c r="K11065" s="29"/>
    </row>
    <row r="11066" spans="6:11" x14ac:dyDescent="0.3">
      <c r="F11066" s="29"/>
      <c r="G11066" s="29"/>
      <c r="H11066" s="29"/>
      <c r="I11066" s="29"/>
      <c r="J11066" s="29"/>
      <c r="K11066" s="29"/>
    </row>
    <row r="11067" spans="6:11" x14ac:dyDescent="0.3">
      <c r="F11067" s="29"/>
      <c r="G11067" s="29"/>
      <c r="H11067" s="29"/>
      <c r="I11067" s="29"/>
      <c r="J11067" s="29"/>
      <c r="K11067" s="29"/>
    </row>
    <row r="11068" spans="6:11" x14ac:dyDescent="0.3">
      <c r="F11068" s="29"/>
      <c r="G11068" s="29"/>
      <c r="H11068" s="29"/>
      <c r="I11068" s="29"/>
      <c r="J11068" s="29"/>
      <c r="K11068" s="29"/>
    </row>
    <row r="11069" spans="6:11" x14ac:dyDescent="0.3">
      <c r="F11069" s="29"/>
      <c r="G11069" s="29"/>
      <c r="H11069" s="29"/>
      <c r="I11069" s="29"/>
      <c r="J11069" s="29"/>
      <c r="K11069" s="29"/>
    </row>
    <row r="11070" spans="6:11" x14ac:dyDescent="0.3">
      <c r="F11070" s="29"/>
      <c r="G11070" s="29"/>
      <c r="H11070" s="29"/>
      <c r="I11070" s="29"/>
      <c r="J11070" s="29"/>
      <c r="K11070" s="29"/>
    </row>
    <row r="11071" spans="6:11" x14ac:dyDescent="0.3">
      <c r="F11071" s="29"/>
      <c r="G11071" s="29"/>
      <c r="H11071" s="29"/>
      <c r="I11071" s="29"/>
      <c r="J11071" s="29"/>
      <c r="K11071" s="29"/>
    </row>
    <row r="11072" spans="6:11" x14ac:dyDescent="0.3">
      <c r="F11072" s="29"/>
      <c r="G11072" s="29"/>
      <c r="H11072" s="29"/>
      <c r="I11072" s="29"/>
      <c r="J11072" s="29"/>
      <c r="K11072" s="29"/>
    </row>
    <row r="11073" spans="6:11" x14ac:dyDescent="0.3">
      <c r="F11073" s="29"/>
      <c r="G11073" s="29"/>
      <c r="H11073" s="29"/>
      <c r="I11073" s="29"/>
      <c r="J11073" s="29"/>
      <c r="K11073" s="29"/>
    </row>
    <row r="11074" spans="6:11" x14ac:dyDescent="0.3">
      <c r="F11074" s="29"/>
      <c r="G11074" s="29"/>
      <c r="H11074" s="29"/>
      <c r="I11074" s="29"/>
      <c r="J11074" s="29"/>
      <c r="K11074" s="29"/>
    </row>
    <row r="11075" spans="6:11" x14ac:dyDescent="0.3">
      <c r="F11075" s="29"/>
      <c r="G11075" s="29"/>
      <c r="H11075" s="29"/>
      <c r="I11075" s="29"/>
      <c r="J11075" s="29"/>
      <c r="K11075" s="29"/>
    </row>
    <row r="11076" spans="6:11" x14ac:dyDescent="0.3">
      <c r="F11076" s="29"/>
      <c r="G11076" s="29"/>
      <c r="H11076" s="29"/>
      <c r="I11076" s="29"/>
      <c r="J11076" s="29"/>
      <c r="K11076" s="29"/>
    </row>
    <row r="11077" spans="6:11" x14ac:dyDescent="0.3">
      <c r="F11077" s="29"/>
      <c r="G11077" s="29"/>
      <c r="H11077" s="29"/>
      <c r="I11077" s="29"/>
      <c r="J11077" s="29"/>
      <c r="K11077" s="29"/>
    </row>
    <row r="11078" spans="6:11" x14ac:dyDescent="0.3">
      <c r="F11078" s="29"/>
      <c r="G11078" s="29"/>
      <c r="H11078" s="29"/>
      <c r="I11078" s="29"/>
      <c r="J11078" s="29"/>
      <c r="K11078" s="29"/>
    </row>
    <row r="11079" spans="6:11" x14ac:dyDescent="0.3">
      <c r="F11079" s="29"/>
      <c r="G11079" s="29"/>
      <c r="H11079" s="29"/>
      <c r="I11079" s="29"/>
      <c r="J11079" s="29"/>
      <c r="K11079" s="29"/>
    </row>
    <row r="11080" spans="6:11" x14ac:dyDescent="0.3">
      <c r="F11080" s="29"/>
      <c r="G11080" s="29"/>
      <c r="H11080" s="29"/>
      <c r="I11080" s="29"/>
      <c r="J11080" s="29"/>
      <c r="K11080" s="29"/>
    </row>
    <row r="11081" spans="6:11" x14ac:dyDescent="0.3">
      <c r="F11081" s="29"/>
      <c r="G11081" s="29"/>
      <c r="H11081" s="29"/>
      <c r="I11081" s="29"/>
      <c r="J11081" s="29"/>
      <c r="K11081" s="29"/>
    </row>
    <row r="11082" spans="6:11" x14ac:dyDescent="0.3">
      <c r="F11082" s="29"/>
      <c r="G11082" s="29"/>
      <c r="H11082" s="29"/>
      <c r="I11082" s="29"/>
      <c r="J11082" s="29"/>
      <c r="K11082" s="29"/>
    </row>
    <row r="11083" spans="6:11" x14ac:dyDescent="0.3">
      <c r="F11083" s="29"/>
      <c r="G11083" s="29"/>
      <c r="H11083" s="29"/>
      <c r="I11083" s="29"/>
      <c r="J11083" s="29"/>
      <c r="K11083" s="29"/>
    </row>
    <row r="11084" spans="6:11" x14ac:dyDescent="0.3">
      <c r="F11084" s="29"/>
      <c r="G11084" s="29"/>
      <c r="H11084" s="29"/>
      <c r="I11084" s="29"/>
      <c r="J11084" s="29"/>
      <c r="K11084" s="29"/>
    </row>
    <row r="11085" spans="6:11" x14ac:dyDescent="0.3">
      <c r="F11085" s="29"/>
      <c r="G11085" s="29"/>
      <c r="H11085" s="29"/>
      <c r="I11085" s="29"/>
      <c r="J11085" s="29"/>
      <c r="K11085" s="29"/>
    </row>
    <row r="11086" spans="6:11" x14ac:dyDescent="0.3">
      <c r="F11086" s="29"/>
      <c r="G11086" s="29"/>
      <c r="H11086" s="29"/>
      <c r="I11086" s="29"/>
      <c r="J11086" s="29"/>
      <c r="K11086" s="29"/>
    </row>
    <row r="11087" spans="6:11" x14ac:dyDescent="0.3">
      <c r="F11087" s="29"/>
      <c r="G11087" s="29"/>
      <c r="H11087" s="29"/>
      <c r="I11087" s="29"/>
      <c r="J11087" s="29"/>
      <c r="K11087" s="29"/>
    </row>
    <row r="11088" spans="6:11" x14ac:dyDescent="0.3">
      <c r="F11088" s="29"/>
      <c r="G11088" s="29"/>
      <c r="H11088" s="29"/>
      <c r="I11088" s="29"/>
      <c r="J11088" s="29"/>
      <c r="K11088" s="29"/>
    </row>
    <row r="11089" spans="6:11" x14ac:dyDescent="0.3">
      <c r="F11089" s="29"/>
      <c r="G11089" s="29"/>
      <c r="H11089" s="29"/>
      <c r="I11089" s="29"/>
      <c r="J11089" s="29"/>
      <c r="K11089" s="29"/>
    </row>
    <row r="11090" spans="6:11" x14ac:dyDescent="0.3">
      <c r="F11090" s="29"/>
      <c r="G11090" s="29"/>
      <c r="H11090" s="29"/>
      <c r="I11090" s="29"/>
      <c r="J11090" s="29"/>
      <c r="K11090" s="29"/>
    </row>
    <row r="11091" spans="6:11" x14ac:dyDescent="0.3">
      <c r="F11091" s="29"/>
      <c r="G11091" s="29"/>
      <c r="H11091" s="29"/>
      <c r="I11091" s="29"/>
      <c r="J11091" s="29"/>
      <c r="K11091" s="29"/>
    </row>
    <row r="11092" spans="6:11" x14ac:dyDescent="0.3">
      <c r="F11092" s="29"/>
      <c r="G11092" s="29"/>
      <c r="H11092" s="29"/>
      <c r="I11092" s="29"/>
      <c r="J11092" s="29"/>
      <c r="K11092" s="29"/>
    </row>
    <row r="11093" spans="6:11" x14ac:dyDescent="0.3">
      <c r="F11093" s="29"/>
      <c r="G11093" s="29"/>
      <c r="H11093" s="29"/>
      <c r="I11093" s="29"/>
      <c r="J11093" s="29"/>
      <c r="K11093" s="29"/>
    </row>
    <row r="11094" spans="6:11" x14ac:dyDescent="0.3">
      <c r="F11094" s="29"/>
      <c r="G11094" s="29"/>
      <c r="H11094" s="29"/>
      <c r="I11094" s="29"/>
      <c r="J11094" s="29"/>
      <c r="K11094" s="29"/>
    </row>
    <row r="11095" spans="6:11" x14ac:dyDescent="0.3">
      <c r="F11095" s="29"/>
      <c r="G11095" s="29"/>
      <c r="H11095" s="29"/>
      <c r="I11095" s="29"/>
      <c r="J11095" s="29"/>
      <c r="K11095" s="29"/>
    </row>
    <row r="11096" spans="6:11" x14ac:dyDescent="0.3">
      <c r="F11096" s="29"/>
      <c r="G11096" s="29"/>
      <c r="H11096" s="29"/>
      <c r="I11096" s="29"/>
      <c r="J11096" s="29"/>
      <c r="K11096" s="29"/>
    </row>
    <row r="11097" spans="6:11" x14ac:dyDescent="0.3">
      <c r="F11097" s="29"/>
      <c r="G11097" s="29"/>
      <c r="H11097" s="29"/>
      <c r="I11097" s="29"/>
      <c r="J11097" s="29"/>
      <c r="K11097" s="29"/>
    </row>
    <row r="11098" spans="6:11" x14ac:dyDescent="0.3">
      <c r="F11098" s="29"/>
      <c r="G11098" s="29"/>
      <c r="H11098" s="29"/>
      <c r="I11098" s="29"/>
      <c r="J11098" s="29"/>
      <c r="K11098" s="29"/>
    </row>
    <row r="11099" spans="6:11" x14ac:dyDescent="0.3">
      <c r="F11099" s="29"/>
      <c r="G11099" s="29"/>
      <c r="H11099" s="29"/>
      <c r="I11099" s="29"/>
      <c r="J11099" s="29"/>
      <c r="K11099" s="29"/>
    </row>
    <row r="11100" spans="6:11" x14ac:dyDescent="0.3">
      <c r="F11100" s="29"/>
      <c r="G11100" s="29"/>
      <c r="H11100" s="29"/>
      <c r="I11100" s="29"/>
      <c r="J11100" s="29"/>
      <c r="K11100" s="29"/>
    </row>
    <row r="11101" spans="6:11" x14ac:dyDescent="0.3">
      <c r="F11101" s="29"/>
      <c r="G11101" s="29"/>
      <c r="H11101" s="29"/>
      <c r="I11101" s="29"/>
      <c r="J11101" s="29"/>
      <c r="K11101" s="29"/>
    </row>
    <row r="11102" spans="6:11" x14ac:dyDescent="0.3">
      <c r="F11102" s="29"/>
      <c r="G11102" s="29"/>
      <c r="H11102" s="29"/>
      <c r="I11102" s="29"/>
      <c r="J11102" s="29"/>
      <c r="K11102" s="29"/>
    </row>
    <row r="11103" spans="6:11" x14ac:dyDescent="0.3">
      <c r="F11103" s="29"/>
      <c r="G11103" s="29"/>
      <c r="H11103" s="29"/>
      <c r="I11103" s="29"/>
      <c r="J11103" s="29"/>
      <c r="K11103" s="29"/>
    </row>
    <row r="11104" spans="6:11" x14ac:dyDescent="0.3">
      <c r="F11104" s="29"/>
      <c r="G11104" s="29"/>
      <c r="H11104" s="29"/>
      <c r="I11104" s="29"/>
      <c r="J11104" s="29"/>
      <c r="K11104" s="29"/>
    </row>
    <row r="11105" spans="6:11" x14ac:dyDescent="0.3">
      <c r="F11105" s="29"/>
      <c r="G11105" s="29"/>
      <c r="H11105" s="29"/>
      <c r="I11105" s="29"/>
      <c r="J11105" s="29"/>
      <c r="K11105" s="29"/>
    </row>
    <row r="11106" spans="6:11" x14ac:dyDescent="0.3">
      <c r="F11106" s="29"/>
      <c r="G11106" s="29"/>
      <c r="H11106" s="29"/>
      <c r="I11106" s="29"/>
      <c r="J11106" s="29"/>
      <c r="K11106" s="29"/>
    </row>
    <row r="11107" spans="6:11" x14ac:dyDescent="0.3">
      <c r="F11107" s="29"/>
      <c r="G11107" s="29"/>
      <c r="H11107" s="29"/>
      <c r="I11107" s="29"/>
      <c r="J11107" s="29"/>
      <c r="K11107" s="29"/>
    </row>
    <row r="11108" spans="6:11" x14ac:dyDescent="0.3">
      <c r="F11108" s="29"/>
      <c r="G11108" s="29"/>
      <c r="H11108" s="29"/>
      <c r="I11108" s="29"/>
      <c r="J11108" s="29"/>
      <c r="K11108" s="29"/>
    </row>
    <row r="11109" spans="6:11" x14ac:dyDescent="0.3">
      <c r="F11109" s="29"/>
      <c r="G11109" s="29"/>
      <c r="H11109" s="29"/>
      <c r="I11109" s="29"/>
      <c r="J11109" s="29"/>
      <c r="K11109" s="29"/>
    </row>
    <row r="11110" spans="6:11" x14ac:dyDescent="0.3">
      <c r="F11110" s="29"/>
      <c r="G11110" s="29"/>
      <c r="H11110" s="29"/>
      <c r="I11110" s="29"/>
      <c r="J11110" s="29"/>
      <c r="K11110" s="29"/>
    </row>
    <row r="11111" spans="6:11" x14ac:dyDescent="0.3">
      <c r="F11111" s="29"/>
      <c r="G11111" s="29"/>
      <c r="H11111" s="29"/>
      <c r="I11111" s="29"/>
      <c r="J11111" s="29"/>
      <c r="K11111" s="29"/>
    </row>
    <row r="11112" spans="6:11" x14ac:dyDescent="0.3">
      <c r="F11112" s="29"/>
      <c r="G11112" s="29"/>
      <c r="H11112" s="29"/>
      <c r="I11112" s="29"/>
      <c r="J11112" s="29"/>
      <c r="K11112" s="29"/>
    </row>
    <row r="11113" spans="6:11" x14ac:dyDescent="0.3">
      <c r="F11113" s="29"/>
      <c r="G11113" s="29"/>
      <c r="H11113" s="29"/>
      <c r="I11113" s="29"/>
      <c r="J11113" s="29"/>
      <c r="K11113" s="29"/>
    </row>
    <row r="11114" spans="6:11" x14ac:dyDescent="0.3">
      <c r="F11114" s="29"/>
      <c r="G11114" s="29"/>
      <c r="H11114" s="29"/>
      <c r="I11114" s="29"/>
      <c r="J11114" s="29"/>
      <c r="K11114" s="29"/>
    </row>
    <row r="11115" spans="6:11" x14ac:dyDescent="0.3">
      <c r="F11115" s="29"/>
      <c r="G11115" s="29"/>
      <c r="H11115" s="29"/>
      <c r="I11115" s="29"/>
      <c r="J11115" s="29"/>
      <c r="K11115" s="29"/>
    </row>
    <row r="11116" spans="6:11" x14ac:dyDescent="0.3">
      <c r="F11116" s="29"/>
      <c r="G11116" s="29"/>
      <c r="H11116" s="29"/>
      <c r="I11116" s="29"/>
      <c r="J11116" s="29"/>
      <c r="K11116" s="29"/>
    </row>
    <row r="11117" spans="6:11" x14ac:dyDescent="0.3">
      <c r="F11117" s="29"/>
      <c r="G11117" s="29"/>
      <c r="H11117" s="29"/>
      <c r="I11117" s="29"/>
      <c r="J11117" s="29"/>
      <c r="K11117" s="29"/>
    </row>
    <row r="11118" spans="6:11" x14ac:dyDescent="0.3">
      <c r="F11118" s="29"/>
      <c r="G11118" s="29"/>
      <c r="H11118" s="29"/>
      <c r="I11118" s="29"/>
      <c r="J11118" s="29"/>
      <c r="K11118" s="29"/>
    </row>
    <row r="11119" spans="6:11" x14ac:dyDescent="0.3">
      <c r="F11119" s="29"/>
      <c r="G11119" s="29"/>
      <c r="H11119" s="29"/>
      <c r="I11119" s="29"/>
      <c r="J11119" s="29"/>
      <c r="K11119" s="29"/>
    </row>
    <row r="11120" spans="6:11" x14ac:dyDescent="0.3">
      <c r="F11120" s="29"/>
      <c r="G11120" s="29"/>
      <c r="H11120" s="29"/>
      <c r="I11120" s="29"/>
      <c r="J11120" s="29"/>
      <c r="K11120" s="29"/>
    </row>
    <row r="11121" spans="6:11" x14ac:dyDescent="0.3">
      <c r="F11121" s="29"/>
      <c r="G11121" s="29"/>
      <c r="H11121" s="29"/>
      <c r="I11121" s="29"/>
      <c r="J11121" s="29"/>
      <c r="K11121" s="29"/>
    </row>
    <row r="11122" spans="6:11" x14ac:dyDescent="0.3">
      <c r="F11122" s="29"/>
      <c r="G11122" s="29"/>
      <c r="H11122" s="29"/>
      <c r="I11122" s="29"/>
      <c r="J11122" s="29"/>
      <c r="K11122" s="29"/>
    </row>
    <row r="11123" spans="6:11" x14ac:dyDescent="0.3">
      <c r="F11123" s="29"/>
      <c r="G11123" s="29"/>
      <c r="H11123" s="29"/>
      <c r="I11123" s="29"/>
      <c r="J11123" s="29"/>
      <c r="K11123" s="29"/>
    </row>
    <row r="11124" spans="6:11" x14ac:dyDescent="0.3">
      <c r="F11124" s="29"/>
      <c r="G11124" s="29"/>
      <c r="H11124" s="29"/>
      <c r="I11124" s="29"/>
      <c r="J11124" s="29"/>
      <c r="K11124" s="29"/>
    </row>
    <row r="11125" spans="6:11" x14ac:dyDescent="0.3">
      <c r="F11125" s="29"/>
      <c r="G11125" s="29"/>
      <c r="H11125" s="29"/>
      <c r="I11125" s="29"/>
      <c r="J11125" s="29"/>
      <c r="K11125" s="29"/>
    </row>
    <row r="11126" spans="6:11" x14ac:dyDescent="0.3">
      <c r="F11126" s="29"/>
      <c r="G11126" s="29"/>
      <c r="H11126" s="29"/>
      <c r="I11126" s="29"/>
      <c r="J11126" s="29"/>
      <c r="K11126" s="29"/>
    </row>
    <row r="11127" spans="6:11" x14ac:dyDescent="0.3">
      <c r="F11127" s="29"/>
      <c r="G11127" s="29"/>
      <c r="H11127" s="29"/>
      <c r="I11127" s="29"/>
      <c r="J11127" s="29"/>
      <c r="K11127" s="29"/>
    </row>
    <row r="11128" spans="6:11" x14ac:dyDescent="0.3">
      <c r="F11128" s="29"/>
      <c r="G11128" s="29"/>
      <c r="H11128" s="29"/>
      <c r="I11128" s="29"/>
      <c r="J11128" s="29"/>
      <c r="K11128" s="29"/>
    </row>
    <row r="11129" spans="6:11" x14ac:dyDescent="0.3">
      <c r="F11129" s="29"/>
      <c r="G11129" s="29"/>
      <c r="H11129" s="29"/>
      <c r="I11129" s="29"/>
      <c r="J11129" s="29"/>
      <c r="K11129" s="29"/>
    </row>
    <row r="11130" spans="6:11" x14ac:dyDescent="0.3">
      <c r="F11130" s="29"/>
      <c r="G11130" s="29"/>
      <c r="H11130" s="29"/>
      <c r="I11130" s="29"/>
      <c r="J11130" s="29"/>
      <c r="K11130" s="29"/>
    </row>
    <row r="11131" spans="6:11" x14ac:dyDescent="0.3">
      <c r="F11131" s="29"/>
      <c r="G11131" s="29"/>
      <c r="H11131" s="29"/>
      <c r="I11131" s="29"/>
      <c r="J11131" s="29"/>
      <c r="K11131" s="29"/>
    </row>
    <row r="11132" spans="6:11" x14ac:dyDescent="0.3">
      <c r="F11132" s="29"/>
      <c r="G11132" s="29"/>
      <c r="H11132" s="29"/>
      <c r="I11132" s="29"/>
      <c r="J11132" s="29"/>
      <c r="K11132" s="29"/>
    </row>
    <row r="11133" spans="6:11" x14ac:dyDescent="0.3">
      <c r="F11133" s="29"/>
      <c r="G11133" s="29"/>
      <c r="H11133" s="29"/>
      <c r="I11133" s="29"/>
      <c r="J11133" s="29"/>
      <c r="K11133" s="29"/>
    </row>
    <row r="11134" spans="6:11" x14ac:dyDescent="0.3">
      <c r="F11134" s="29"/>
      <c r="G11134" s="29"/>
      <c r="H11134" s="29"/>
      <c r="I11134" s="29"/>
      <c r="J11134" s="29"/>
      <c r="K11134" s="29"/>
    </row>
    <row r="11135" spans="6:11" x14ac:dyDescent="0.3">
      <c r="F11135" s="29"/>
      <c r="G11135" s="29"/>
      <c r="H11135" s="29"/>
      <c r="I11135" s="29"/>
      <c r="J11135" s="29"/>
      <c r="K11135" s="29"/>
    </row>
    <row r="11136" spans="6:11" x14ac:dyDescent="0.3">
      <c r="F11136" s="29"/>
      <c r="G11136" s="29"/>
      <c r="H11136" s="29"/>
      <c r="I11136" s="29"/>
      <c r="J11136" s="29"/>
      <c r="K11136" s="29"/>
    </row>
    <row r="11137" spans="6:11" x14ac:dyDescent="0.3">
      <c r="F11137" s="29"/>
      <c r="G11137" s="29"/>
      <c r="H11137" s="29"/>
      <c r="I11137" s="29"/>
      <c r="J11137" s="29"/>
      <c r="K11137" s="29"/>
    </row>
    <row r="11138" spans="6:11" x14ac:dyDescent="0.3">
      <c r="F11138" s="29"/>
      <c r="G11138" s="29"/>
      <c r="H11138" s="29"/>
      <c r="I11138" s="29"/>
      <c r="J11138" s="29"/>
      <c r="K11138" s="29"/>
    </row>
    <row r="11139" spans="6:11" x14ac:dyDescent="0.3">
      <c r="F11139" s="29"/>
      <c r="G11139" s="29"/>
      <c r="H11139" s="29"/>
      <c r="I11139" s="29"/>
      <c r="J11139" s="29"/>
      <c r="K11139" s="29"/>
    </row>
    <row r="11140" spans="6:11" x14ac:dyDescent="0.3">
      <c r="F11140" s="29"/>
      <c r="G11140" s="29"/>
      <c r="H11140" s="29"/>
      <c r="I11140" s="29"/>
      <c r="J11140" s="29"/>
      <c r="K11140" s="29"/>
    </row>
    <row r="11141" spans="6:11" x14ac:dyDescent="0.3">
      <c r="F11141" s="29"/>
      <c r="G11141" s="29"/>
      <c r="H11141" s="29"/>
      <c r="I11141" s="29"/>
      <c r="J11141" s="29"/>
      <c r="K11141" s="29"/>
    </row>
    <row r="11142" spans="6:11" x14ac:dyDescent="0.3">
      <c r="F11142" s="29"/>
      <c r="G11142" s="29"/>
      <c r="H11142" s="29"/>
      <c r="I11142" s="29"/>
      <c r="J11142" s="29"/>
      <c r="K11142" s="29"/>
    </row>
    <row r="11143" spans="6:11" x14ac:dyDescent="0.3">
      <c r="F11143" s="29"/>
      <c r="G11143" s="29"/>
      <c r="H11143" s="29"/>
      <c r="I11143" s="29"/>
      <c r="J11143" s="29"/>
      <c r="K11143" s="29"/>
    </row>
    <row r="11144" spans="6:11" x14ac:dyDescent="0.3">
      <c r="F11144" s="29"/>
      <c r="G11144" s="29"/>
      <c r="H11144" s="29"/>
      <c r="I11144" s="29"/>
      <c r="J11144" s="29"/>
      <c r="K11144" s="29"/>
    </row>
    <row r="11145" spans="6:11" x14ac:dyDescent="0.3">
      <c r="F11145" s="29"/>
      <c r="G11145" s="29"/>
      <c r="H11145" s="29"/>
      <c r="I11145" s="29"/>
      <c r="J11145" s="29"/>
      <c r="K11145" s="29"/>
    </row>
    <row r="11146" spans="6:11" x14ac:dyDescent="0.3">
      <c r="F11146" s="29"/>
      <c r="G11146" s="29"/>
      <c r="H11146" s="29"/>
      <c r="I11146" s="29"/>
      <c r="J11146" s="29"/>
      <c r="K11146" s="29"/>
    </row>
    <row r="11147" spans="6:11" x14ac:dyDescent="0.3">
      <c r="F11147" s="29"/>
      <c r="G11147" s="29"/>
      <c r="H11147" s="29"/>
      <c r="I11147" s="29"/>
      <c r="J11147" s="29"/>
      <c r="K11147" s="29"/>
    </row>
    <row r="11148" spans="6:11" x14ac:dyDescent="0.3">
      <c r="F11148" s="29"/>
      <c r="G11148" s="29"/>
      <c r="H11148" s="29"/>
      <c r="I11148" s="29"/>
      <c r="J11148" s="29"/>
      <c r="K11148" s="29"/>
    </row>
    <row r="11149" spans="6:11" x14ac:dyDescent="0.3">
      <c r="F11149" s="29"/>
      <c r="G11149" s="29"/>
      <c r="H11149" s="29"/>
      <c r="I11149" s="29"/>
      <c r="J11149" s="29"/>
      <c r="K11149" s="29"/>
    </row>
    <row r="11150" spans="6:11" x14ac:dyDescent="0.3">
      <c r="F11150" s="29"/>
      <c r="G11150" s="29"/>
      <c r="H11150" s="29"/>
      <c r="I11150" s="29"/>
      <c r="J11150" s="29"/>
      <c r="K11150" s="29"/>
    </row>
    <row r="11151" spans="6:11" x14ac:dyDescent="0.3">
      <c r="F11151" s="29"/>
      <c r="G11151" s="29"/>
      <c r="H11151" s="29"/>
      <c r="I11151" s="29"/>
      <c r="J11151" s="29"/>
      <c r="K11151" s="29"/>
    </row>
    <row r="11152" spans="6:11" x14ac:dyDescent="0.3">
      <c r="F11152" s="29"/>
      <c r="G11152" s="29"/>
      <c r="H11152" s="29"/>
      <c r="I11152" s="29"/>
      <c r="J11152" s="29"/>
      <c r="K11152" s="29"/>
    </row>
    <row r="11153" spans="6:11" x14ac:dyDescent="0.3">
      <c r="F11153" s="29"/>
      <c r="G11153" s="29"/>
      <c r="H11153" s="29"/>
      <c r="I11153" s="29"/>
      <c r="J11153" s="29"/>
      <c r="K11153" s="29"/>
    </row>
    <row r="11154" spans="6:11" x14ac:dyDescent="0.3">
      <c r="F11154" s="29"/>
      <c r="G11154" s="29"/>
      <c r="H11154" s="29"/>
      <c r="I11154" s="29"/>
      <c r="J11154" s="29"/>
      <c r="K11154" s="29"/>
    </row>
    <row r="11155" spans="6:11" x14ac:dyDescent="0.3">
      <c r="F11155" s="29"/>
      <c r="G11155" s="29"/>
      <c r="H11155" s="29"/>
      <c r="I11155" s="29"/>
      <c r="J11155" s="29"/>
      <c r="K11155" s="29"/>
    </row>
    <row r="11156" spans="6:11" x14ac:dyDescent="0.3">
      <c r="F11156" s="29"/>
      <c r="G11156" s="29"/>
      <c r="H11156" s="29"/>
      <c r="I11156" s="29"/>
      <c r="J11156" s="29"/>
      <c r="K11156" s="29"/>
    </row>
    <row r="11157" spans="6:11" x14ac:dyDescent="0.3">
      <c r="F11157" s="29"/>
      <c r="G11157" s="29"/>
      <c r="H11157" s="29"/>
      <c r="I11157" s="29"/>
      <c r="J11157" s="29"/>
      <c r="K11157" s="29"/>
    </row>
    <row r="11158" spans="6:11" x14ac:dyDescent="0.3">
      <c r="F11158" s="29"/>
      <c r="G11158" s="29"/>
      <c r="H11158" s="29"/>
      <c r="I11158" s="29"/>
      <c r="J11158" s="29"/>
      <c r="K11158" s="29"/>
    </row>
    <row r="11159" spans="6:11" x14ac:dyDescent="0.3">
      <c r="F11159" s="29"/>
      <c r="G11159" s="29"/>
      <c r="H11159" s="29"/>
      <c r="I11159" s="29"/>
      <c r="J11159" s="29"/>
      <c r="K11159" s="29"/>
    </row>
    <row r="11160" spans="6:11" x14ac:dyDescent="0.3">
      <c r="F11160" s="29"/>
      <c r="G11160" s="29"/>
      <c r="H11160" s="29"/>
      <c r="I11160" s="29"/>
      <c r="J11160" s="29"/>
      <c r="K11160" s="29"/>
    </row>
    <row r="11161" spans="6:11" x14ac:dyDescent="0.3">
      <c r="F11161" s="29"/>
      <c r="G11161" s="29"/>
      <c r="H11161" s="29"/>
      <c r="I11161" s="29"/>
      <c r="J11161" s="29"/>
      <c r="K11161" s="29"/>
    </row>
    <row r="11162" spans="6:11" x14ac:dyDescent="0.3">
      <c r="F11162" s="29"/>
      <c r="G11162" s="29"/>
      <c r="H11162" s="29"/>
      <c r="I11162" s="29"/>
      <c r="J11162" s="29"/>
      <c r="K11162" s="29"/>
    </row>
    <row r="11163" spans="6:11" x14ac:dyDescent="0.3">
      <c r="F11163" s="29"/>
      <c r="G11163" s="29"/>
      <c r="H11163" s="29"/>
      <c r="I11163" s="29"/>
      <c r="J11163" s="29"/>
      <c r="K11163" s="29"/>
    </row>
    <row r="11164" spans="6:11" x14ac:dyDescent="0.3">
      <c r="F11164" s="29"/>
      <c r="G11164" s="29"/>
      <c r="H11164" s="29"/>
      <c r="I11164" s="29"/>
      <c r="J11164" s="29"/>
      <c r="K11164" s="29"/>
    </row>
    <row r="11165" spans="6:11" x14ac:dyDescent="0.3">
      <c r="F11165" s="29"/>
      <c r="G11165" s="29"/>
      <c r="H11165" s="29"/>
      <c r="I11165" s="29"/>
      <c r="J11165" s="29"/>
      <c r="K11165" s="29"/>
    </row>
    <row r="11166" spans="6:11" x14ac:dyDescent="0.3">
      <c r="F11166" s="29"/>
      <c r="G11166" s="29"/>
      <c r="H11166" s="29"/>
      <c r="I11166" s="29"/>
      <c r="J11166" s="29"/>
      <c r="K11166" s="29"/>
    </row>
    <row r="11167" spans="6:11" x14ac:dyDescent="0.3">
      <c r="F11167" s="29"/>
      <c r="G11167" s="29"/>
      <c r="H11167" s="29"/>
      <c r="I11167" s="29"/>
      <c r="J11167" s="29"/>
      <c r="K11167" s="29"/>
    </row>
    <row r="11168" spans="6:11" x14ac:dyDescent="0.3">
      <c r="F11168" s="29"/>
      <c r="G11168" s="29"/>
      <c r="H11168" s="29"/>
      <c r="I11168" s="29"/>
      <c r="J11168" s="29"/>
      <c r="K11168" s="29"/>
    </row>
    <row r="11169" spans="6:11" x14ac:dyDescent="0.3">
      <c r="F11169" s="29"/>
      <c r="G11169" s="29"/>
      <c r="H11169" s="29"/>
      <c r="I11169" s="29"/>
      <c r="J11169" s="29"/>
      <c r="K11169" s="29"/>
    </row>
    <row r="11170" spans="6:11" x14ac:dyDescent="0.3">
      <c r="F11170" s="29"/>
      <c r="G11170" s="29"/>
      <c r="H11170" s="29"/>
      <c r="I11170" s="29"/>
      <c r="J11170" s="29"/>
      <c r="K11170" s="29"/>
    </row>
    <row r="11171" spans="6:11" x14ac:dyDescent="0.3">
      <c r="F11171" s="29"/>
      <c r="G11171" s="29"/>
      <c r="H11171" s="29"/>
      <c r="I11171" s="29"/>
      <c r="J11171" s="29"/>
      <c r="K11171" s="29"/>
    </row>
    <row r="11172" spans="6:11" x14ac:dyDescent="0.3">
      <c r="F11172" s="29"/>
      <c r="G11172" s="29"/>
      <c r="H11172" s="29"/>
      <c r="I11172" s="29"/>
      <c r="J11172" s="29"/>
      <c r="K11172" s="29"/>
    </row>
    <row r="11173" spans="6:11" x14ac:dyDescent="0.3">
      <c r="F11173" s="29"/>
      <c r="G11173" s="29"/>
      <c r="H11173" s="29"/>
      <c r="I11173" s="29"/>
      <c r="J11173" s="29"/>
      <c r="K11173" s="29"/>
    </row>
    <row r="11174" spans="6:11" x14ac:dyDescent="0.3">
      <c r="F11174" s="29"/>
      <c r="G11174" s="29"/>
      <c r="H11174" s="29"/>
      <c r="I11174" s="29"/>
      <c r="J11174" s="29"/>
      <c r="K11174" s="29"/>
    </row>
    <row r="11175" spans="6:11" x14ac:dyDescent="0.3">
      <c r="F11175" s="29"/>
      <c r="G11175" s="29"/>
      <c r="H11175" s="29"/>
      <c r="I11175" s="29"/>
      <c r="J11175" s="29"/>
      <c r="K11175" s="29"/>
    </row>
    <row r="11176" spans="6:11" x14ac:dyDescent="0.3">
      <c r="F11176" s="29"/>
      <c r="G11176" s="29"/>
      <c r="H11176" s="29"/>
      <c r="I11176" s="29"/>
      <c r="J11176" s="29"/>
      <c r="K11176" s="29"/>
    </row>
    <row r="11177" spans="6:11" x14ac:dyDescent="0.3">
      <c r="F11177" s="29"/>
      <c r="G11177" s="29"/>
      <c r="H11177" s="29"/>
      <c r="I11177" s="29"/>
      <c r="J11177" s="29"/>
      <c r="K11177" s="29"/>
    </row>
    <row r="11178" spans="6:11" x14ac:dyDescent="0.3">
      <c r="F11178" s="29"/>
      <c r="G11178" s="29"/>
      <c r="H11178" s="29"/>
      <c r="I11178" s="29"/>
      <c r="J11178" s="29"/>
      <c r="K11178" s="29"/>
    </row>
    <row r="11179" spans="6:11" x14ac:dyDescent="0.3">
      <c r="F11179" s="29"/>
      <c r="G11179" s="29"/>
      <c r="H11179" s="29"/>
      <c r="I11179" s="29"/>
      <c r="J11179" s="29"/>
      <c r="K11179" s="29"/>
    </row>
    <row r="11180" spans="6:11" x14ac:dyDescent="0.3">
      <c r="F11180" s="29"/>
      <c r="G11180" s="29"/>
      <c r="H11180" s="29"/>
      <c r="I11180" s="29"/>
      <c r="J11180" s="29"/>
      <c r="K11180" s="29"/>
    </row>
    <row r="11181" spans="6:11" x14ac:dyDescent="0.3">
      <c r="F11181" s="29"/>
      <c r="G11181" s="29"/>
      <c r="H11181" s="29"/>
      <c r="I11181" s="29"/>
      <c r="J11181" s="29"/>
      <c r="K11181" s="29"/>
    </row>
    <row r="11182" spans="6:11" x14ac:dyDescent="0.3">
      <c r="F11182" s="29"/>
      <c r="G11182" s="29"/>
      <c r="H11182" s="29"/>
      <c r="I11182" s="29"/>
      <c r="J11182" s="29"/>
      <c r="K11182" s="29"/>
    </row>
    <row r="11183" spans="6:11" x14ac:dyDescent="0.3">
      <c r="F11183" s="29"/>
      <c r="G11183" s="29"/>
      <c r="H11183" s="29"/>
      <c r="I11183" s="29"/>
      <c r="J11183" s="29"/>
      <c r="K11183" s="29"/>
    </row>
    <row r="11184" spans="6:11" x14ac:dyDescent="0.3">
      <c r="F11184" s="29"/>
      <c r="G11184" s="29"/>
      <c r="H11184" s="29"/>
      <c r="I11184" s="29"/>
      <c r="J11184" s="29"/>
      <c r="K11184" s="29"/>
    </row>
    <row r="11185" spans="6:11" x14ac:dyDescent="0.3">
      <c r="F11185" s="29"/>
      <c r="G11185" s="29"/>
      <c r="H11185" s="29"/>
      <c r="I11185" s="29"/>
      <c r="J11185" s="29"/>
      <c r="K11185" s="29"/>
    </row>
    <row r="11186" spans="6:11" x14ac:dyDescent="0.3">
      <c r="F11186" s="29"/>
      <c r="G11186" s="29"/>
      <c r="H11186" s="29"/>
      <c r="I11186" s="29"/>
      <c r="J11186" s="29"/>
      <c r="K11186" s="29"/>
    </row>
    <row r="11187" spans="6:11" x14ac:dyDescent="0.3">
      <c r="F11187" s="29"/>
      <c r="G11187" s="29"/>
      <c r="H11187" s="29"/>
      <c r="I11187" s="29"/>
      <c r="J11187" s="29"/>
      <c r="K11187" s="29"/>
    </row>
    <row r="11188" spans="6:11" x14ac:dyDescent="0.3">
      <c r="F11188" s="29"/>
      <c r="G11188" s="29"/>
      <c r="H11188" s="29"/>
      <c r="I11188" s="29"/>
      <c r="J11188" s="29"/>
      <c r="K11188" s="29"/>
    </row>
    <row r="11189" spans="6:11" x14ac:dyDescent="0.3">
      <c r="F11189" s="29"/>
      <c r="G11189" s="29"/>
      <c r="H11189" s="29"/>
      <c r="I11189" s="29"/>
      <c r="J11189" s="29"/>
      <c r="K11189" s="29"/>
    </row>
    <row r="11190" spans="6:11" x14ac:dyDescent="0.3">
      <c r="F11190" s="29"/>
      <c r="G11190" s="29"/>
      <c r="H11190" s="29"/>
      <c r="I11190" s="29"/>
      <c r="J11190" s="29"/>
      <c r="K11190" s="29"/>
    </row>
    <row r="11191" spans="6:11" x14ac:dyDescent="0.3">
      <c r="F11191" s="29"/>
      <c r="G11191" s="29"/>
      <c r="H11191" s="29"/>
      <c r="I11191" s="29"/>
      <c r="J11191" s="29"/>
      <c r="K11191" s="29"/>
    </row>
    <row r="11192" spans="6:11" x14ac:dyDescent="0.3">
      <c r="F11192" s="29"/>
      <c r="G11192" s="29"/>
      <c r="H11192" s="29"/>
      <c r="I11192" s="29"/>
      <c r="J11192" s="29"/>
      <c r="K11192" s="29"/>
    </row>
    <row r="11193" spans="6:11" x14ac:dyDescent="0.3">
      <c r="F11193" s="29"/>
      <c r="G11193" s="29"/>
      <c r="H11193" s="29"/>
      <c r="I11193" s="29"/>
      <c r="J11193" s="29"/>
      <c r="K11193" s="29"/>
    </row>
    <row r="11194" spans="6:11" x14ac:dyDescent="0.3">
      <c r="F11194" s="29"/>
      <c r="G11194" s="29"/>
      <c r="H11194" s="29"/>
      <c r="I11194" s="29"/>
      <c r="J11194" s="29"/>
      <c r="K11194" s="29"/>
    </row>
    <row r="11195" spans="6:11" x14ac:dyDescent="0.3">
      <c r="F11195" s="29"/>
      <c r="G11195" s="29"/>
      <c r="H11195" s="29"/>
      <c r="I11195" s="29"/>
      <c r="J11195" s="29"/>
      <c r="K11195" s="29"/>
    </row>
    <row r="11196" spans="6:11" x14ac:dyDescent="0.3">
      <c r="F11196" s="29"/>
      <c r="G11196" s="29"/>
      <c r="H11196" s="29"/>
      <c r="I11196" s="29"/>
      <c r="J11196" s="29"/>
      <c r="K11196" s="29"/>
    </row>
    <row r="11197" spans="6:11" x14ac:dyDescent="0.3">
      <c r="F11197" s="29"/>
      <c r="G11197" s="29"/>
      <c r="H11197" s="29"/>
      <c r="I11197" s="29"/>
      <c r="J11197" s="29"/>
      <c r="K11197" s="29"/>
    </row>
    <row r="11198" spans="6:11" x14ac:dyDescent="0.3">
      <c r="F11198" s="29"/>
      <c r="G11198" s="29"/>
      <c r="H11198" s="29"/>
      <c r="I11198" s="29"/>
      <c r="J11198" s="29"/>
      <c r="K11198" s="29"/>
    </row>
    <row r="11199" spans="6:11" x14ac:dyDescent="0.3">
      <c r="F11199" s="29"/>
      <c r="G11199" s="29"/>
      <c r="H11199" s="29"/>
      <c r="I11199" s="29"/>
      <c r="J11199" s="29"/>
      <c r="K11199" s="29"/>
    </row>
    <row r="11200" spans="6:11" x14ac:dyDescent="0.3">
      <c r="F11200" s="29"/>
      <c r="G11200" s="29"/>
      <c r="H11200" s="29"/>
      <c r="I11200" s="29"/>
      <c r="J11200" s="29"/>
      <c r="K11200" s="29"/>
    </row>
    <row r="11201" spans="6:11" x14ac:dyDescent="0.3">
      <c r="F11201" s="29"/>
      <c r="G11201" s="29"/>
      <c r="H11201" s="29"/>
      <c r="I11201" s="29"/>
      <c r="J11201" s="29"/>
      <c r="K11201" s="29"/>
    </row>
    <row r="11202" spans="6:11" x14ac:dyDescent="0.3">
      <c r="F11202" s="29"/>
      <c r="G11202" s="29"/>
      <c r="H11202" s="29"/>
      <c r="I11202" s="29"/>
      <c r="J11202" s="29"/>
      <c r="K11202" s="29"/>
    </row>
    <row r="11203" spans="6:11" x14ac:dyDescent="0.3">
      <c r="F11203" s="29"/>
      <c r="G11203" s="29"/>
      <c r="H11203" s="29"/>
      <c r="I11203" s="29"/>
      <c r="J11203" s="29"/>
      <c r="K11203" s="29"/>
    </row>
    <row r="11204" spans="6:11" x14ac:dyDescent="0.3">
      <c r="F11204" s="29"/>
      <c r="G11204" s="29"/>
      <c r="H11204" s="29"/>
      <c r="I11204" s="29"/>
      <c r="J11204" s="29"/>
      <c r="K11204" s="29"/>
    </row>
    <row r="11205" spans="6:11" x14ac:dyDescent="0.3">
      <c r="F11205" s="29"/>
      <c r="G11205" s="29"/>
      <c r="H11205" s="29"/>
      <c r="I11205" s="29"/>
      <c r="J11205" s="29"/>
      <c r="K11205" s="29"/>
    </row>
    <row r="11206" spans="6:11" x14ac:dyDescent="0.3">
      <c r="F11206" s="29"/>
      <c r="G11206" s="29"/>
      <c r="H11206" s="29"/>
      <c r="I11206" s="29"/>
      <c r="J11206" s="29"/>
      <c r="K11206" s="29"/>
    </row>
    <row r="11207" spans="6:11" x14ac:dyDescent="0.3">
      <c r="F11207" s="29"/>
      <c r="G11207" s="29"/>
      <c r="H11207" s="29"/>
      <c r="I11207" s="29"/>
      <c r="J11207" s="29"/>
      <c r="K11207" s="29"/>
    </row>
    <row r="11208" spans="6:11" x14ac:dyDescent="0.3">
      <c r="F11208" s="29"/>
      <c r="G11208" s="29"/>
      <c r="H11208" s="29"/>
      <c r="I11208" s="29"/>
      <c r="J11208" s="29"/>
      <c r="K11208" s="29"/>
    </row>
    <row r="11209" spans="6:11" x14ac:dyDescent="0.3">
      <c r="F11209" s="29"/>
      <c r="G11209" s="29"/>
      <c r="H11209" s="29"/>
      <c r="I11209" s="29"/>
      <c r="J11209" s="29"/>
      <c r="K11209" s="29"/>
    </row>
    <row r="11210" spans="6:11" x14ac:dyDescent="0.3">
      <c r="F11210" s="29"/>
      <c r="G11210" s="29"/>
      <c r="H11210" s="29"/>
      <c r="I11210" s="29"/>
      <c r="J11210" s="29"/>
      <c r="K11210" s="29"/>
    </row>
    <row r="11211" spans="6:11" x14ac:dyDescent="0.3">
      <c r="F11211" s="29"/>
      <c r="G11211" s="29"/>
      <c r="H11211" s="29"/>
      <c r="I11211" s="29"/>
      <c r="J11211" s="29"/>
      <c r="K11211" s="29"/>
    </row>
    <row r="11212" spans="6:11" x14ac:dyDescent="0.3">
      <c r="F11212" s="29"/>
      <c r="G11212" s="29"/>
      <c r="H11212" s="29"/>
      <c r="I11212" s="29"/>
      <c r="J11212" s="29"/>
      <c r="K11212" s="29"/>
    </row>
    <row r="11213" spans="6:11" x14ac:dyDescent="0.3">
      <c r="F11213" s="29"/>
      <c r="G11213" s="29"/>
      <c r="H11213" s="29"/>
      <c r="I11213" s="29"/>
      <c r="J11213" s="29"/>
      <c r="K11213" s="29"/>
    </row>
    <row r="11214" spans="6:11" x14ac:dyDescent="0.3">
      <c r="F11214" s="29"/>
      <c r="G11214" s="29"/>
      <c r="H11214" s="29"/>
      <c r="I11214" s="29"/>
      <c r="J11214" s="29"/>
      <c r="K11214" s="29"/>
    </row>
    <row r="11215" spans="6:11" x14ac:dyDescent="0.3">
      <c r="F11215" s="29"/>
      <c r="G11215" s="29"/>
      <c r="H11215" s="29"/>
      <c r="I11215" s="29"/>
      <c r="J11215" s="29"/>
      <c r="K11215" s="29"/>
    </row>
    <row r="11216" spans="6:11" x14ac:dyDescent="0.3">
      <c r="F11216" s="29"/>
      <c r="G11216" s="29"/>
      <c r="H11216" s="29"/>
      <c r="I11216" s="29"/>
      <c r="J11216" s="29"/>
      <c r="K11216" s="29"/>
    </row>
    <row r="11217" spans="6:11" x14ac:dyDescent="0.3">
      <c r="F11217" s="29"/>
      <c r="G11217" s="29"/>
      <c r="H11217" s="29"/>
      <c r="I11217" s="29"/>
      <c r="J11217" s="29"/>
      <c r="K11217" s="29"/>
    </row>
    <row r="11218" spans="6:11" x14ac:dyDescent="0.3">
      <c r="F11218" s="29"/>
      <c r="G11218" s="29"/>
      <c r="H11218" s="29"/>
      <c r="I11218" s="29"/>
      <c r="J11218" s="29"/>
      <c r="K11218" s="29"/>
    </row>
    <row r="11219" spans="6:11" x14ac:dyDescent="0.3">
      <c r="F11219" s="29"/>
      <c r="G11219" s="29"/>
      <c r="H11219" s="29"/>
      <c r="I11219" s="29"/>
      <c r="J11219" s="29"/>
      <c r="K11219" s="29"/>
    </row>
    <row r="11220" spans="6:11" x14ac:dyDescent="0.3">
      <c r="F11220" s="29"/>
      <c r="G11220" s="29"/>
      <c r="H11220" s="29"/>
      <c r="I11220" s="29"/>
      <c r="J11220" s="29"/>
      <c r="K11220" s="29"/>
    </row>
    <row r="11221" spans="6:11" x14ac:dyDescent="0.3">
      <c r="F11221" s="29"/>
      <c r="G11221" s="29"/>
      <c r="H11221" s="29"/>
      <c r="I11221" s="29"/>
      <c r="J11221" s="29"/>
      <c r="K11221" s="29"/>
    </row>
    <row r="11222" spans="6:11" x14ac:dyDescent="0.3">
      <c r="F11222" s="29"/>
      <c r="G11222" s="29"/>
      <c r="H11222" s="29"/>
      <c r="I11222" s="29"/>
      <c r="J11222" s="29"/>
      <c r="K11222" s="29"/>
    </row>
    <row r="11223" spans="6:11" x14ac:dyDescent="0.3">
      <c r="F11223" s="29"/>
      <c r="G11223" s="29"/>
      <c r="H11223" s="29"/>
      <c r="I11223" s="29"/>
      <c r="J11223" s="29"/>
      <c r="K11223" s="29"/>
    </row>
    <row r="11224" spans="6:11" x14ac:dyDescent="0.3">
      <c r="F11224" s="29"/>
      <c r="G11224" s="29"/>
      <c r="H11224" s="29"/>
      <c r="I11224" s="29"/>
      <c r="J11224" s="29"/>
      <c r="K11224" s="29"/>
    </row>
    <row r="11225" spans="6:11" x14ac:dyDescent="0.3">
      <c r="F11225" s="29"/>
      <c r="G11225" s="29"/>
      <c r="H11225" s="29"/>
      <c r="I11225" s="29"/>
      <c r="J11225" s="29"/>
      <c r="K11225" s="29"/>
    </row>
    <row r="11226" spans="6:11" x14ac:dyDescent="0.3">
      <c r="F11226" s="29"/>
      <c r="G11226" s="29"/>
      <c r="H11226" s="29"/>
      <c r="I11226" s="29"/>
      <c r="J11226" s="29"/>
      <c r="K11226" s="29"/>
    </row>
    <row r="11227" spans="6:11" x14ac:dyDescent="0.3">
      <c r="F11227" s="29"/>
      <c r="G11227" s="29"/>
      <c r="H11227" s="29"/>
      <c r="I11227" s="29"/>
      <c r="J11227" s="29"/>
      <c r="K11227" s="29"/>
    </row>
    <row r="11228" spans="6:11" x14ac:dyDescent="0.3">
      <c r="F11228" s="29"/>
      <c r="G11228" s="29"/>
      <c r="H11228" s="29"/>
      <c r="I11228" s="29"/>
      <c r="J11228" s="29"/>
      <c r="K11228" s="29"/>
    </row>
    <row r="11229" spans="6:11" x14ac:dyDescent="0.3">
      <c r="F11229" s="29"/>
      <c r="G11229" s="29"/>
      <c r="H11229" s="29"/>
      <c r="I11229" s="29"/>
      <c r="J11229" s="29"/>
      <c r="K11229" s="29"/>
    </row>
    <row r="11230" spans="6:11" x14ac:dyDescent="0.3">
      <c r="F11230" s="29"/>
      <c r="G11230" s="29"/>
      <c r="H11230" s="29"/>
      <c r="I11230" s="29"/>
      <c r="J11230" s="29"/>
      <c r="K11230" s="29"/>
    </row>
    <row r="11231" spans="6:11" x14ac:dyDescent="0.3">
      <c r="F11231" s="29"/>
      <c r="G11231" s="29"/>
      <c r="H11231" s="29"/>
      <c r="I11231" s="29"/>
      <c r="J11231" s="29"/>
      <c r="K11231" s="29"/>
    </row>
    <row r="11232" spans="6:11" x14ac:dyDescent="0.3">
      <c r="F11232" s="29"/>
      <c r="G11232" s="29"/>
      <c r="H11232" s="29"/>
      <c r="I11232" s="29"/>
      <c r="J11232" s="29"/>
      <c r="K11232" s="29"/>
    </row>
    <row r="11233" spans="6:11" x14ac:dyDescent="0.3">
      <c r="F11233" s="29"/>
      <c r="G11233" s="29"/>
      <c r="H11233" s="29"/>
      <c r="I11233" s="29"/>
      <c r="J11233" s="29"/>
      <c r="K11233" s="29"/>
    </row>
    <row r="11234" spans="6:11" x14ac:dyDescent="0.3">
      <c r="F11234" s="29"/>
      <c r="G11234" s="29"/>
      <c r="H11234" s="29"/>
      <c r="I11234" s="29"/>
      <c r="J11234" s="29"/>
      <c r="K11234" s="29"/>
    </row>
    <row r="11235" spans="6:11" x14ac:dyDescent="0.3">
      <c r="F11235" s="29"/>
      <c r="G11235" s="29"/>
      <c r="H11235" s="29"/>
      <c r="I11235" s="29"/>
      <c r="J11235" s="29"/>
      <c r="K11235" s="29"/>
    </row>
    <row r="11236" spans="6:11" x14ac:dyDescent="0.3">
      <c r="F11236" s="29"/>
      <c r="G11236" s="29"/>
      <c r="H11236" s="29"/>
      <c r="I11236" s="29"/>
      <c r="J11236" s="29"/>
      <c r="K11236" s="29"/>
    </row>
    <row r="11237" spans="6:11" x14ac:dyDescent="0.3">
      <c r="F11237" s="29"/>
      <c r="G11237" s="29"/>
      <c r="H11237" s="29"/>
      <c r="I11237" s="29"/>
      <c r="J11237" s="29"/>
      <c r="K11237" s="29"/>
    </row>
    <row r="11238" spans="6:11" x14ac:dyDescent="0.3">
      <c r="F11238" s="29"/>
      <c r="G11238" s="29"/>
      <c r="H11238" s="29"/>
      <c r="I11238" s="29"/>
      <c r="J11238" s="29"/>
      <c r="K11238" s="29"/>
    </row>
    <row r="11239" spans="6:11" x14ac:dyDescent="0.3">
      <c r="F11239" s="29"/>
      <c r="G11239" s="29"/>
      <c r="H11239" s="29"/>
      <c r="I11239" s="29"/>
      <c r="J11239" s="29"/>
      <c r="K11239" s="29"/>
    </row>
    <row r="11240" spans="6:11" x14ac:dyDescent="0.3">
      <c r="F11240" s="29"/>
      <c r="G11240" s="29"/>
      <c r="H11240" s="29"/>
      <c r="I11240" s="29"/>
      <c r="J11240" s="29"/>
      <c r="K11240" s="29"/>
    </row>
    <row r="11241" spans="6:11" x14ac:dyDescent="0.3">
      <c r="F11241" s="29"/>
      <c r="G11241" s="29"/>
      <c r="H11241" s="29"/>
      <c r="I11241" s="29"/>
      <c r="J11241" s="29"/>
      <c r="K11241" s="29"/>
    </row>
    <row r="11242" spans="6:11" x14ac:dyDescent="0.3">
      <c r="F11242" s="29"/>
      <c r="G11242" s="29"/>
      <c r="H11242" s="29"/>
      <c r="I11242" s="29"/>
      <c r="J11242" s="29"/>
      <c r="K11242" s="29"/>
    </row>
    <row r="11243" spans="6:11" x14ac:dyDescent="0.3">
      <c r="F11243" s="29"/>
      <c r="G11243" s="29"/>
      <c r="H11243" s="29"/>
      <c r="I11243" s="29"/>
      <c r="J11243" s="29"/>
      <c r="K11243" s="29"/>
    </row>
    <row r="11244" spans="6:11" x14ac:dyDescent="0.3">
      <c r="F11244" s="29"/>
      <c r="G11244" s="29"/>
      <c r="H11244" s="29"/>
      <c r="I11244" s="29"/>
      <c r="J11244" s="29"/>
      <c r="K11244" s="29"/>
    </row>
    <row r="11245" spans="6:11" x14ac:dyDescent="0.3">
      <c r="F11245" s="29"/>
      <c r="G11245" s="29"/>
      <c r="H11245" s="29"/>
      <c r="I11245" s="29"/>
      <c r="J11245" s="29"/>
      <c r="K11245" s="29"/>
    </row>
    <row r="11246" spans="6:11" x14ac:dyDescent="0.3">
      <c r="F11246" s="29"/>
      <c r="G11246" s="29"/>
      <c r="H11246" s="29"/>
      <c r="I11246" s="29"/>
      <c r="J11246" s="29"/>
      <c r="K11246" s="29"/>
    </row>
    <row r="11247" spans="6:11" x14ac:dyDescent="0.3">
      <c r="F11247" s="29"/>
      <c r="G11247" s="29"/>
      <c r="H11247" s="29"/>
      <c r="I11247" s="29"/>
      <c r="J11247" s="29"/>
      <c r="K11247" s="29"/>
    </row>
    <row r="11248" spans="6:11" x14ac:dyDescent="0.3">
      <c r="F11248" s="29"/>
      <c r="G11248" s="29"/>
      <c r="H11248" s="29"/>
      <c r="I11248" s="29"/>
      <c r="J11248" s="29"/>
      <c r="K11248" s="29"/>
    </row>
    <row r="11249" spans="6:11" x14ac:dyDescent="0.3">
      <c r="F11249" s="29"/>
      <c r="G11249" s="29"/>
      <c r="H11249" s="29"/>
      <c r="I11249" s="29"/>
      <c r="J11249" s="29"/>
      <c r="K11249" s="29"/>
    </row>
    <row r="11250" spans="6:11" x14ac:dyDescent="0.3">
      <c r="F11250" s="29"/>
      <c r="G11250" s="29"/>
      <c r="H11250" s="29"/>
      <c r="I11250" s="29"/>
      <c r="J11250" s="29"/>
      <c r="K11250" s="29"/>
    </row>
    <row r="11251" spans="6:11" x14ac:dyDescent="0.3">
      <c r="F11251" s="29"/>
      <c r="G11251" s="29"/>
      <c r="H11251" s="29"/>
      <c r="I11251" s="29"/>
      <c r="J11251" s="29"/>
      <c r="K11251" s="29"/>
    </row>
    <row r="11252" spans="6:11" x14ac:dyDescent="0.3">
      <c r="F11252" s="29"/>
      <c r="G11252" s="29"/>
      <c r="H11252" s="29"/>
      <c r="I11252" s="29"/>
      <c r="J11252" s="29"/>
      <c r="K11252" s="29"/>
    </row>
    <row r="11253" spans="6:11" x14ac:dyDescent="0.3">
      <c r="F11253" s="29"/>
      <c r="G11253" s="29"/>
      <c r="H11253" s="29"/>
      <c r="I11253" s="29"/>
      <c r="J11253" s="29"/>
      <c r="K11253" s="29"/>
    </row>
    <row r="11254" spans="6:11" x14ac:dyDescent="0.3">
      <c r="F11254" s="29"/>
      <c r="G11254" s="29"/>
      <c r="H11254" s="29"/>
      <c r="I11254" s="29"/>
      <c r="J11254" s="29"/>
      <c r="K11254" s="29"/>
    </row>
    <row r="11255" spans="6:11" x14ac:dyDescent="0.3">
      <c r="F11255" s="29"/>
      <c r="G11255" s="29"/>
      <c r="H11255" s="29"/>
      <c r="I11255" s="29"/>
      <c r="J11255" s="29"/>
      <c r="K11255" s="29"/>
    </row>
    <row r="11256" spans="6:11" x14ac:dyDescent="0.3">
      <c r="F11256" s="29"/>
      <c r="G11256" s="29"/>
      <c r="H11256" s="29"/>
      <c r="I11256" s="29"/>
      <c r="J11256" s="29"/>
      <c r="K11256" s="29"/>
    </row>
    <row r="11257" spans="6:11" x14ac:dyDescent="0.3">
      <c r="F11257" s="29"/>
      <c r="G11257" s="29"/>
      <c r="H11257" s="29"/>
      <c r="I11257" s="29"/>
      <c r="J11257" s="29"/>
      <c r="K11257" s="29"/>
    </row>
    <row r="11258" spans="6:11" x14ac:dyDescent="0.3">
      <c r="F11258" s="29"/>
      <c r="G11258" s="29"/>
      <c r="H11258" s="29"/>
      <c r="I11258" s="29"/>
      <c r="J11258" s="29"/>
      <c r="K11258" s="29"/>
    </row>
    <row r="11259" spans="6:11" x14ac:dyDescent="0.3">
      <c r="F11259" s="29"/>
      <c r="G11259" s="29"/>
      <c r="H11259" s="29"/>
      <c r="I11259" s="29"/>
      <c r="J11259" s="29"/>
      <c r="K11259" s="29"/>
    </row>
    <row r="11260" spans="6:11" x14ac:dyDescent="0.3">
      <c r="F11260" s="29"/>
      <c r="G11260" s="29"/>
      <c r="H11260" s="29"/>
      <c r="I11260" s="29"/>
      <c r="J11260" s="29"/>
      <c r="K11260" s="29"/>
    </row>
    <row r="11261" spans="6:11" x14ac:dyDescent="0.3">
      <c r="F11261" s="29"/>
      <c r="G11261" s="29"/>
      <c r="H11261" s="29"/>
      <c r="I11261" s="29"/>
      <c r="J11261" s="29"/>
      <c r="K11261" s="29"/>
    </row>
    <row r="11262" spans="6:11" x14ac:dyDescent="0.3">
      <c r="F11262" s="29"/>
      <c r="G11262" s="29"/>
      <c r="H11262" s="29"/>
      <c r="I11262" s="29"/>
      <c r="J11262" s="29"/>
      <c r="K11262" s="29"/>
    </row>
    <row r="11263" spans="6:11" x14ac:dyDescent="0.3">
      <c r="F11263" s="29"/>
      <c r="G11263" s="29"/>
      <c r="H11263" s="29"/>
      <c r="I11263" s="29"/>
      <c r="J11263" s="29"/>
      <c r="K11263" s="29"/>
    </row>
    <row r="11264" spans="6:11" x14ac:dyDescent="0.3">
      <c r="F11264" s="29"/>
      <c r="G11264" s="29"/>
      <c r="H11264" s="29"/>
      <c r="I11264" s="29"/>
      <c r="J11264" s="29"/>
      <c r="K11264" s="29"/>
    </row>
    <row r="11265" spans="6:11" x14ac:dyDescent="0.3">
      <c r="F11265" s="29"/>
      <c r="G11265" s="29"/>
      <c r="H11265" s="29"/>
      <c r="I11265" s="29"/>
      <c r="J11265" s="29"/>
      <c r="K11265" s="29"/>
    </row>
    <row r="11266" spans="6:11" x14ac:dyDescent="0.3">
      <c r="F11266" s="29"/>
      <c r="G11266" s="29"/>
      <c r="H11266" s="29"/>
      <c r="I11266" s="29"/>
      <c r="J11266" s="29"/>
      <c r="K11266" s="29"/>
    </row>
    <row r="11267" spans="6:11" x14ac:dyDescent="0.3">
      <c r="F11267" s="29"/>
      <c r="G11267" s="29"/>
      <c r="H11267" s="29"/>
      <c r="I11267" s="29"/>
      <c r="J11267" s="29"/>
      <c r="K11267" s="29"/>
    </row>
    <row r="11268" spans="6:11" x14ac:dyDescent="0.3">
      <c r="F11268" s="29"/>
      <c r="G11268" s="29"/>
      <c r="H11268" s="29"/>
      <c r="I11268" s="29"/>
      <c r="J11268" s="29"/>
      <c r="K11268" s="29"/>
    </row>
    <row r="11269" spans="6:11" x14ac:dyDescent="0.3">
      <c r="F11269" s="29"/>
      <c r="G11269" s="29"/>
      <c r="H11269" s="29"/>
      <c r="I11269" s="29"/>
      <c r="J11269" s="29"/>
      <c r="K11269" s="29"/>
    </row>
    <row r="11270" spans="6:11" x14ac:dyDescent="0.3">
      <c r="F11270" s="29"/>
      <c r="G11270" s="29"/>
      <c r="H11270" s="29"/>
      <c r="I11270" s="29"/>
      <c r="J11270" s="29"/>
      <c r="K11270" s="29"/>
    </row>
    <row r="11271" spans="6:11" x14ac:dyDescent="0.3">
      <c r="F11271" s="29"/>
      <c r="G11271" s="29"/>
      <c r="H11271" s="29"/>
      <c r="I11271" s="29"/>
      <c r="J11271" s="29"/>
      <c r="K11271" s="29"/>
    </row>
    <row r="11272" spans="6:11" x14ac:dyDescent="0.3">
      <c r="F11272" s="29"/>
      <c r="G11272" s="29"/>
      <c r="H11272" s="29"/>
      <c r="I11272" s="29"/>
      <c r="J11272" s="29"/>
      <c r="K11272" s="29"/>
    </row>
    <row r="11273" spans="6:11" x14ac:dyDescent="0.3">
      <c r="F11273" s="29"/>
      <c r="G11273" s="29"/>
      <c r="H11273" s="29"/>
      <c r="I11273" s="29"/>
      <c r="J11273" s="29"/>
      <c r="K11273" s="29"/>
    </row>
    <row r="11274" spans="6:11" x14ac:dyDescent="0.3">
      <c r="F11274" s="29"/>
      <c r="G11274" s="29"/>
      <c r="H11274" s="29"/>
      <c r="I11274" s="29"/>
      <c r="J11274" s="29"/>
      <c r="K11274" s="29"/>
    </row>
    <row r="11275" spans="6:11" x14ac:dyDescent="0.3">
      <c r="F11275" s="29"/>
      <c r="G11275" s="29"/>
      <c r="H11275" s="29"/>
      <c r="I11275" s="29"/>
      <c r="J11275" s="29"/>
      <c r="K11275" s="29"/>
    </row>
    <row r="11276" spans="6:11" x14ac:dyDescent="0.3">
      <c r="F11276" s="29"/>
      <c r="G11276" s="29"/>
      <c r="H11276" s="29"/>
      <c r="I11276" s="29"/>
      <c r="J11276" s="29"/>
      <c r="K11276" s="29"/>
    </row>
    <row r="11277" spans="6:11" x14ac:dyDescent="0.3">
      <c r="F11277" s="29"/>
      <c r="G11277" s="29"/>
      <c r="H11277" s="29"/>
      <c r="I11277" s="29"/>
      <c r="J11277" s="29"/>
      <c r="K11277" s="29"/>
    </row>
    <row r="11278" spans="6:11" x14ac:dyDescent="0.3">
      <c r="F11278" s="29"/>
      <c r="G11278" s="29"/>
      <c r="H11278" s="29"/>
      <c r="I11278" s="29"/>
      <c r="J11278" s="29"/>
      <c r="K11278" s="29"/>
    </row>
    <row r="11279" spans="6:11" x14ac:dyDescent="0.3">
      <c r="F11279" s="29"/>
      <c r="G11279" s="29"/>
      <c r="H11279" s="29"/>
      <c r="I11279" s="29"/>
      <c r="J11279" s="29"/>
      <c r="K11279" s="29"/>
    </row>
    <row r="11280" spans="6:11" x14ac:dyDescent="0.3">
      <c r="F11280" s="29"/>
      <c r="G11280" s="29"/>
      <c r="H11280" s="29"/>
      <c r="I11280" s="29"/>
      <c r="J11280" s="29"/>
      <c r="K11280" s="29"/>
    </row>
    <row r="11281" spans="6:11" x14ac:dyDescent="0.3">
      <c r="F11281" s="29"/>
      <c r="G11281" s="29"/>
      <c r="H11281" s="29"/>
      <c r="I11281" s="29"/>
      <c r="J11281" s="29"/>
      <c r="K11281" s="29"/>
    </row>
    <row r="11282" spans="6:11" x14ac:dyDescent="0.3">
      <c r="F11282" s="29"/>
      <c r="G11282" s="29"/>
      <c r="H11282" s="29"/>
      <c r="I11282" s="29"/>
      <c r="J11282" s="29"/>
      <c r="K11282" s="29"/>
    </row>
    <row r="11283" spans="6:11" x14ac:dyDescent="0.3">
      <c r="F11283" s="29"/>
      <c r="G11283" s="29"/>
      <c r="H11283" s="29"/>
      <c r="I11283" s="29"/>
      <c r="J11283" s="29"/>
      <c r="K11283" s="29"/>
    </row>
    <row r="11284" spans="6:11" x14ac:dyDescent="0.3">
      <c r="F11284" s="29"/>
      <c r="G11284" s="29"/>
      <c r="H11284" s="29"/>
      <c r="I11284" s="29"/>
      <c r="J11284" s="29"/>
      <c r="K11284" s="29"/>
    </row>
    <row r="11285" spans="6:11" x14ac:dyDescent="0.3">
      <c r="F11285" s="29"/>
      <c r="G11285" s="29"/>
      <c r="H11285" s="29"/>
      <c r="I11285" s="29"/>
      <c r="J11285" s="29"/>
      <c r="K11285" s="29"/>
    </row>
    <row r="11286" spans="6:11" x14ac:dyDescent="0.3">
      <c r="F11286" s="29"/>
      <c r="G11286" s="29"/>
      <c r="H11286" s="29"/>
      <c r="I11286" s="29"/>
      <c r="J11286" s="29"/>
      <c r="K11286" s="29"/>
    </row>
    <row r="11287" spans="6:11" x14ac:dyDescent="0.3">
      <c r="F11287" s="29"/>
      <c r="G11287" s="29"/>
      <c r="H11287" s="29"/>
      <c r="I11287" s="29"/>
      <c r="J11287" s="29"/>
      <c r="K11287" s="29"/>
    </row>
    <row r="11288" spans="6:11" x14ac:dyDescent="0.3">
      <c r="F11288" s="29"/>
      <c r="G11288" s="29"/>
      <c r="H11288" s="29"/>
      <c r="I11288" s="29"/>
      <c r="J11288" s="29"/>
      <c r="K11288" s="29"/>
    </row>
    <row r="11289" spans="6:11" x14ac:dyDescent="0.3">
      <c r="F11289" s="29"/>
      <c r="G11289" s="29"/>
      <c r="H11289" s="29"/>
      <c r="I11289" s="29"/>
      <c r="J11289" s="29"/>
      <c r="K11289" s="29"/>
    </row>
    <row r="11290" spans="6:11" x14ac:dyDescent="0.3">
      <c r="F11290" s="29"/>
      <c r="G11290" s="29"/>
      <c r="H11290" s="29"/>
      <c r="I11290" s="29"/>
      <c r="J11290" s="29"/>
      <c r="K11290" s="29"/>
    </row>
    <row r="11291" spans="6:11" x14ac:dyDescent="0.3">
      <c r="F11291" s="29"/>
      <c r="G11291" s="29"/>
      <c r="H11291" s="29"/>
      <c r="I11291" s="29"/>
      <c r="J11291" s="29"/>
      <c r="K11291" s="29"/>
    </row>
    <row r="11292" spans="6:11" x14ac:dyDescent="0.3">
      <c r="F11292" s="29"/>
      <c r="G11292" s="29"/>
      <c r="H11292" s="29"/>
      <c r="I11292" s="29"/>
      <c r="J11292" s="29"/>
      <c r="K11292" s="29"/>
    </row>
    <row r="11293" spans="6:11" x14ac:dyDescent="0.3">
      <c r="F11293" s="29"/>
      <c r="G11293" s="29"/>
      <c r="H11293" s="29"/>
      <c r="I11293" s="29"/>
      <c r="J11293" s="29"/>
      <c r="K11293" s="29"/>
    </row>
    <row r="11294" spans="6:11" x14ac:dyDescent="0.3">
      <c r="F11294" s="29"/>
      <c r="G11294" s="29"/>
      <c r="H11294" s="29"/>
      <c r="I11294" s="29"/>
      <c r="J11294" s="29"/>
      <c r="K11294" s="29"/>
    </row>
    <row r="11295" spans="6:11" x14ac:dyDescent="0.3">
      <c r="F11295" s="29"/>
      <c r="G11295" s="29"/>
      <c r="H11295" s="29"/>
      <c r="I11295" s="29"/>
      <c r="J11295" s="29"/>
      <c r="K11295" s="29"/>
    </row>
    <row r="11296" spans="6:11" x14ac:dyDescent="0.3">
      <c r="F11296" s="29"/>
      <c r="G11296" s="29"/>
      <c r="H11296" s="29"/>
      <c r="I11296" s="29"/>
      <c r="J11296" s="29"/>
      <c r="K11296" s="29"/>
    </row>
    <row r="11297" spans="6:11" x14ac:dyDescent="0.3">
      <c r="F11297" s="29"/>
      <c r="G11297" s="29"/>
      <c r="H11297" s="29"/>
      <c r="I11297" s="29"/>
      <c r="J11297" s="29"/>
      <c r="K11297" s="29"/>
    </row>
    <row r="11298" spans="6:11" x14ac:dyDescent="0.3">
      <c r="F11298" s="29"/>
      <c r="G11298" s="29"/>
      <c r="H11298" s="29"/>
      <c r="I11298" s="29"/>
      <c r="J11298" s="29"/>
      <c r="K11298" s="29"/>
    </row>
    <row r="11299" spans="6:11" x14ac:dyDescent="0.3">
      <c r="F11299" s="29"/>
      <c r="G11299" s="29"/>
      <c r="H11299" s="29"/>
      <c r="I11299" s="29"/>
      <c r="J11299" s="29"/>
      <c r="K11299" s="29"/>
    </row>
    <row r="11300" spans="6:11" x14ac:dyDescent="0.3">
      <c r="F11300" s="29"/>
      <c r="G11300" s="29"/>
      <c r="H11300" s="29"/>
      <c r="I11300" s="29"/>
      <c r="J11300" s="29"/>
      <c r="K11300" s="29"/>
    </row>
    <row r="11301" spans="6:11" x14ac:dyDescent="0.3">
      <c r="F11301" s="29"/>
      <c r="G11301" s="29"/>
      <c r="H11301" s="29"/>
      <c r="I11301" s="29"/>
      <c r="J11301" s="29"/>
      <c r="K11301" s="29"/>
    </row>
    <row r="11302" spans="6:11" x14ac:dyDescent="0.3">
      <c r="F11302" s="29"/>
      <c r="G11302" s="29"/>
      <c r="H11302" s="29"/>
      <c r="I11302" s="29"/>
      <c r="J11302" s="29"/>
      <c r="K11302" s="29"/>
    </row>
    <row r="11303" spans="6:11" x14ac:dyDescent="0.3">
      <c r="F11303" s="29"/>
      <c r="G11303" s="29"/>
      <c r="H11303" s="29"/>
      <c r="I11303" s="29"/>
      <c r="J11303" s="29"/>
      <c r="K11303" s="29"/>
    </row>
    <row r="11304" spans="6:11" x14ac:dyDescent="0.3">
      <c r="F11304" s="29"/>
      <c r="G11304" s="29"/>
      <c r="H11304" s="29"/>
      <c r="I11304" s="29"/>
      <c r="J11304" s="29"/>
      <c r="K11304" s="29"/>
    </row>
    <row r="11305" spans="6:11" x14ac:dyDescent="0.3">
      <c r="F11305" s="29"/>
      <c r="G11305" s="29"/>
      <c r="H11305" s="29"/>
      <c r="I11305" s="29"/>
      <c r="J11305" s="29"/>
      <c r="K11305" s="29"/>
    </row>
    <row r="11306" spans="6:11" x14ac:dyDescent="0.3">
      <c r="F11306" s="29"/>
      <c r="G11306" s="29"/>
      <c r="H11306" s="29"/>
      <c r="I11306" s="29"/>
      <c r="J11306" s="29"/>
      <c r="K11306" s="29"/>
    </row>
    <row r="11307" spans="6:11" x14ac:dyDescent="0.3">
      <c r="F11307" s="29"/>
      <c r="G11307" s="29"/>
      <c r="H11307" s="29"/>
      <c r="I11307" s="29"/>
      <c r="J11307" s="29"/>
      <c r="K11307" s="29"/>
    </row>
    <row r="11308" spans="6:11" x14ac:dyDescent="0.3">
      <c r="F11308" s="29"/>
      <c r="G11308" s="29"/>
      <c r="H11308" s="29"/>
      <c r="I11308" s="29"/>
      <c r="J11308" s="29"/>
      <c r="K11308" s="29"/>
    </row>
    <row r="11309" spans="6:11" x14ac:dyDescent="0.3">
      <c r="F11309" s="29"/>
      <c r="G11309" s="29"/>
      <c r="H11309" s="29"/>
      <c r="I11309" s="29"/>
      <c r="J11309" s="29"/>
      <c r="K11309" s="29"/>
    </row>
    <row r="11310" spans="6:11" x14ac:dyDescent="0.3">
      <c r="F11310" s="29"/>
      <c r="G11310" s="29"/>
      <c r="H11310" s="29"/>
      <c r="I11310" s="29"/>
      <c r="J11310" s="29"/>
      <c r="K11310" s="29"/>
    </row>
    <row r="11311" spans="6:11" x14ac:dyDescent="0.3">
      <c r="F11311" s="29"/>
      <c r="G11311" s="29"/>
      <c r="H11311" s="29"/>
      <c r="I11311" s="29"/>
      <c r="J11311" s="29"/>
      <c r="K11311" s="29"/>
    </row>
    <row r="11312" spans="6:11" x14ac:dyDescent="0.3">
      <c r="F11312" s="29"/>
      <c r="G11312" s="29"/>
      <c r="H11312" s="29"/>
      <c r="I11312" s="29"/>
      <c r="J11312" s="29"/>
      <c r="K11312" s="29"/>
    </row>
    <row r="11313" spans="6:11" x14ac:dyDescent="0.3">
      <c r="F11313" s="29"/>
      <c r="G11313" s="29"/>
      <c r="H11313" s="29"/>
      <c r="I11313" s="29"/>
      <c r="J11313" s="29"/>
      <c r="K11313" s="29"/>
    </row>
    <row r="11314" spans="6:11" x14ac:dyDescent="0.3">
      <c r="F11314" s="29"/>
      <c r="G11314" s="29"/>
      <c r="H11314" s="29"/>
      <c r="I11314" s="29"/>
      <c r="J11314" s="29"/>
      <c r="K11314" s="29"/>
    </row>
    <row r="11315" spans="6:11" x14ac:dyDescent="0.3">
      <c r="F11315" s="29"/>
      <c r="G11315" s="29"/>
      <c r="H11315" s="29"/>
      <c r="I11315" s="29"/>
      <c r="J11315" s="29"/>
      <c r="K11315" s="29"/>
    </row>
    <row r="11316" spans="6:11" x14ac:dyDescent="0.3">
      <c r="F11316" s="29"/>
      <c r="G11316" s="29"/>
      <c r="H11316" s="29"/>
      <c r="I11316" s="29"/>
      <c r="J11316" s="29"/>
      <c r="K11316" s="29"/>
    </row>
    <row r="11317" spans="6:11" x14ac:dyDescent="0.3">
      <c r="F11317" s="29"/>
      <c r="G11317" s="29"/>
      <c r="H11317" s="29"/>
      <c r="I11317" s="29"/>
      <c r="J11317" s="29"/>
      <c r="K11317" s="29"/>
    </row>
    <row r="11318" spans="6:11" x14ac:dyDescent="0.3">
      <c r="F11318" s="29"/>
      <c r="G11318" s="29"/>
      <c r="H11318" s="29"/>
      <c r="I11318" s="29"/>
      <c r="J11318" s="29"/>
      <c r="K11318" s="29"/>
    </row>
    <row r="11319" spans="6:11" x14ac:dyDescent="0.3">
      <c r="F11319" s="29"/>
      <c r="G11319" s="29"/>
      <c r="H11319" s="29"/>
      <c r="I11319" s="29"/>
      <c r="J11319" s="29"/>
      <c r="K11319" s="29"/>
    </row>
    <row r="11320" spans="6:11" x14ac:dyDescent="0.3">
      <c r="F11320" s="29"/>
      <c r="G11320" s="29"/>
      <c r="H11320" s="29"/>
      <c r="I11320" s="29"/>
      <c r="J11320" s="29"/>
      <c r="K11320" s="29"/>
    </row>
    <row r="11321" spans="6:11" x14ac:dyDescent="0.3">
      <c r="F11321" s="29"/>
      <c r="G11321" s="29"/>
      <c r="H11321" s="29"/>
      <c r="I11321" s="29"/>
      <c r="J11321" s="29"/>
      <c r="K11321" s="29"/>
    </row>
    <row r="11322" spans="6:11" x14ac:dyDescent="0.3">
      <c r="F11322" s="29"/>
      <c r="G11322" s="29"/>
      <c r="H11322" s="29"/>
      <c r="I11322" s="29"/>
      <c r="J11322" s="29"/>
      <c r="K11322" s="29"/>
    </row>
    <row r="11323" spans="6:11" x14ac:dyDescent="0.3">
      <c r="F11323" s="29"/>
      <c r="G11323" s="29"/>
      <c r="H11323" s="29"/>
      <c r="I11323" s="29"/>
      <c r="J11323" s="29"/>
      <c r="K11323" s="29"/>
    </row>
    <row r="11324" spans="6:11" x14ac:dyDescent="0.3">
      <c r="F11324" s="29"/>
      <c r="G11324" s="29"/>
      <c r="H11324" s="29"/>
      <c r="I11324" s="29"/>
      <c r="J11324" s="29"/>
      <c r="K11324" s="29"/>
    </row>
    <row r="11325" spans="6:11" x14ac:dyDescent="0.3">
      <c r="F11325" s="29"/>
      <c r="G11325" s="29"/>
      <c r="H11325" s="29"/>
      <c r="I11325" s="29"/>
      <c r="J11325" s="29"/>
      <c r="K11325" s="29"/>
    </row>
    <row r="11326" spans="6:11" x14ac:dyDescent="0.3">
      <c r="F11326" s="29"/>
      <c r="G11326" s="29"/>
      <c r="H11326" s="29"/>
      <c r="I11326" s="29"/>
      <c r="J11326" s="29"/>
      <c r="K11326" s="29"/>
    </row>
    <row r="11327" spans="6:11" x14ac:dyDescent="0.3">
      <c r="F11327" s="29"/>
      <c r="G11327" s="29"/>
      <c r="H11327" s="29"/>
      <c r="I11327" s="29"/>
      <c r="J11327" s="29"/>
      <c r="K11327" s="29"/>
    </row>
    <row r="11328" spans="6:11" x14ac:dyDescent="0.3">
      <c r="F11328" s="29"/>
      <c r="G11328" s="29"/>
      <c r="H11328" s="29"/>
      <c r="I11328" s="29"/>
      <c r="J11328" s="29"/>
      <c r="K11328" s="29"/>
    </row>
    <row r="11329" spans="6:11" x14ac:dyDescent="0.3">
      <c r="F11329" s="29"/>
      <c r="G11329" s="29"/>
      <c r="H11329" s="29"/>
      <c r="I11329" s="29"/>
      <c r="J11329" s="29"/>
      <c r="K11329" s="29"/>
    </row>
    <row r="11330" spans="6:11" x14ac:dyDescent="0.3">
      <c r="F11330" s="29"/>
      <c r="G11330" s="29"/>
      <c r="H11330" s="29"/>
      <c r="I11330" s="29"/>
      <c r="J11330" s="29"/>
      <c r="K11330" s="29"/>
    </row>
    <row r="11331" spans="6:11" x14ac:dyDescent="0.3">
      <c r="F11331" s="29"/>
      <c r="G11331" s="29"/>
      <c r="H11331" s="29"/>
      <c r="I11331" s="29"/>
      <c r="J11331" s="29"/>
      <c r="K11331" s="29"/>
    </row>
    <row r="11332" spans="6:11" x14ac:dyDescent="0.3">
      <c r="F11332" s="29"/>
      <c r="G11332" s="29"/>
      <c r="H11332" s="29"/>
      <c r="I11332" s="29"/>
      <c r="J11332" s="29"/>
      <c r="K11332" s="29"/>
    </row>
    <row r="11333" spans="6:11" x14ac:dyDescent="0.3">
      <c r="F11333" s="29"/>
      <c r="G11333" s="29"/>
      <c r="H11333" s="29"/>
      <c r="I11333" s="29"/>
      <c r="J11333" s="29"/>
      <c r="K11333" s="29"/>
    </row>
    <row r="11334" spans="6:11" x14ac:dyDescent="0.3">
      <c r="F11334" s="29"/>
      <c r="G11334" s="29"/>
      <c r="H11334" s="29"/>
      <c r="I11334" s="29"/>
      <c r="J11334" s="29"/>
      <c r="K11334" s="29"/>
    </row>
    <row r="11335" spans="6:11" x14ac:dyDescent="0.3">
      <c r="F11335" s="29"/>
      <c r="G11335" s="29"/>
      <c r="H11335" s="29"/>
      <c r="I11335" s="29"/>
      <c r="J11335" s="29"/>
      <c r="K11335" s="29"/>
    </row>
    <row r="11336" spans="6:11" x14ac:dyDescent="0.3">
      <c r="F11336" s="29"/>
      <c r="G11336" s="29"/>
      <c r="H11336" s="29"/>
      <c r="I11336" s="29"/>
      <c r="J11336" s="29"/>
      <c r="K11336" s="29"/>
    </row>
    <row r="11337" spans="6:11" x14ac:dyDescent="0.3">
      <c r="F11337" s="29"/>
      <c r="G11337" s="29"/>
      <c r="H11337" s="29"/>
      <c r="I11337" s="29"/>
      <c r="J11337" s="29"/>
      <c r="K11337" s="29"/>
    </row>
    <row r="11338" spans="6:11" x14ac:dyDescent="0.3">
      <c r="F11338" s="29"/>
      <c r="G11338" s="29"/>
      <c r="H11338" s="29"/>
      <c r="I11338" s="29"/>
      <c r="J11338" s="29"/>
      <c r="K11338" s="29"/>
    </row>
    <row r="11339" spans="6:11" x14ac:dyDescent="0.3">
      <c r="F11339" s="29"/>
      <c r="G11339" s="29"/>
      <c r="H11339" s="29"/>
      <c r="I11339" s="29"/>
      <c r="J11339" s="29"/>
      <c r="K11339" s="29"/>
    </row>
    <row r="11340" spans="6:11" x14ac:dyDescent="0.3">
      <c r="F11340" s="29"/>
      <c r="G11340" s="29"/>
      <c r="H11340" s="29"/>
      <c r="I11340" s="29"/>
      <c r="J11340" s="29"/>
      <c r="K11340" s="29"/>
    </row>
    <row r="11341" spans="6:11" x14ac:dyDescent="0.3">
      <c r="F11341" s="29"/>
      <c r="G11341" s="29"/>
      <c r="H11341" s="29"/>
      <c r="I11341" s="29"/>
      <c r="J11341" s="29"/>
      <c r="K11341" s="29"/>
    </row>
    <row r="11342" spans="6:11" x14ac:dyDescent="0.3">
      <c r="F11342" s="29"/>
      <c r="G11342" s="29"/>
      <c r="H11342" s="29"/>
      <c r="I11342" s="29"/>
      <c r="J11342" s="29"/>
      <c r="K11342" s="29"/>
    </row>
    <row r="11343" spans="6:11" x14ac:dyDescent="0.3">
      <c r="F11343" s="29"/>
      <c r="G11343" s="29"/>
      <c r="H11343" s="29"/>
      <c r="I11343" s="29"/>
      <c r="J11343" s="29"/>
      <c r="K11343" s="29"/>
    </row>
    <row r="11344" spans="6:11" x14ac:dyDescent="0.3">
      <c r="F11344" s="29"/>
      <c r="G11344" s="29"/>
      <c r="H11344" s="29"/>
      <c r="I11344" s="29"/>
      <c r="J11344" s="29"/>
      <c r="K11344" s="29"/>
    </row>
    <row r="11345" spans="6:11" x14ac:dyDescent="0.3">
      <c r="F11345" s="29"/>
      <c r="G11345" s="29"/>
      <c r="H11345" s="29"/>
      <c r="I11345" s="29"/>
      <c r="J11345" s="29"/>
      <c r="K11345" s="29"/>
    </row>
    <row r="11346" spans="6:11" x14ac:dyDescent="0.3">
      <c r="F11346" s="29"/>
      <c r="G11346" s="29"/>
      <c r="H11346" s="29"/>
      <c r="I11346" s="29"/>
      <c r="J11346" s="29"/>
      <c r="K11346" s="29"/>
    </row>
    <row r="11347" spans="6:11" x14ac:dyDescent="0.3">
      <c r="F11347" s="29"/>
      <c r="G11347" s="29"/>
      <c r="H11347" s="29"/>
      <c r="I11347" s="29"/>
      <c r="J11347" s="29"/>
      <c r="K11347" s="29"/>
    </row>
    <row r="11348" spans="6:11" x14ac:dyDescent="0.3">
      <c r="F11348" s="29"/>
      <c r="G11348" s="29"/>
      <c r="H11348" s="29"/>
      <c r="I11348" s="29"/>
      <c r="J11348" s="29"/>
      <c r="K11348" s="29"/>
    </row>
    <row r="11349" spans="6:11" x14ac:dyDescent="0.3">
      <c r="F11349" s="29"/>
      <c r="G11349" s="29"/>
      <c r="H11349" s="29"/>
      <c r="I11349" s="29"/>
      <c r="J11349" s="29"/>
      <c r="K11349" s="29"/>
    </row>
    <row r="11350" spans="6:11" x14ac:dyDescent="0.3">
      <c r="F11350" s="29"/>
      <c r="G11350" s="29"/>
      <c r="H11350" s="29"/>
      <c r="I11350" s="29"/>
      <c r="J11350" s="29"/>
      <c r="K11350" s="29"/>
    </row>
    <row r="11351" spans="6:11" x14ac:dyDescent="0.3">
      <c r="F11351" s="29"/>
      <c r="G11351" s="29"/>
      <c r="H11351" s="29"/>
      <c r="I11351" s="29"/>
      <c r="J11351" s="29"/>
      <c r="K11351" s="29"/>
    </row>
    <row r="11352" spans="6:11" x14ac:dyDescent="0.3">
      <c r="F11352" s="29"/>
      <c r="G11352" s="29"/>
      <c r="H11352" s="29"/>
      <c r="I11352" s="29"/>
      <c r="J11352" s="29"/>
      <c r="K11352" s="29"/>
    </row>
    <row r="11353" spans="6:11" x14ac:dyDescent="0.3">
      <c r="F11353" s="29"/>
      <c r="G11353" s="29"/>
      <c r="H11353" s="29"/>
      <c r="I11353" s="29"/>
      <c r="J11353" s="29"/>
      <c r="K11353" s="29"/>
    </row>
    <row r="11354" spans="6:11" x14ac:dyDescent="0.3">
      <c r="F11354" s="29"/>
      <c r="G11354" s="29"/>
      <c r="H11354" s="29"/>
      <c r="I11354" s="29"/>
      <c r="J11354" s="29"/>
      <c r="K11354" s="29"/>
    </row>
    <row r="11355" spans="6:11" x14ac:dyDescent="0.3">
      <c r="F11355" s="29"/>
      <c r="G11355" s="29"/>
      <c r="H11355" s="29"/>
      <c r="I11355" s="29"/>
      <c r="J11355" s="29"/>
      <c r="K11355" s="29"/>
    </row>
    <row r="11356" spans="6:11" x14ac:dyDescent="0.3">
      <c r="F11356" s="29"/>
      <c r="G11356" s="29"/>
      <c r="H11356" s="29"/>
      <c r="I11356" s="29"/>
      <c r="J11356" s="29"/>
      <c r="K11356" s="29"/>
    </row>
    <row r="11357" spans="6:11" x14ac:dyDescent="0.3">
      <c r="F11357" s="29"/>
      <c r="G11357" s="29"/>
      <c r="H11357" s="29"/>
      <c r="I11357" s="29"/>
      <c r="J11357" s="29"/>
      <c r="K11357" s="29"/>
    </row>
    <row r="11358" spans="6:11" x14ac:dyDescent="0.3">
      <c r="F11358" s="29"/>
      <c r="G11358" s="29"/>
      <c r="H11358" s="29"/>
      <c r="I11358" s="29"/>
      <c r="J11358" s="29"/>
      <c r="K11358" s="29"/>
    </row>
    <row r="11359" spans="6:11" x14ac:dyDescent="0.3">
      <c r="F11359" s="29"/>
      <c r="G11359" s="29"/>
      <c r="H11359" s="29"/>
      <c r="I11359" s="29"/>
      <c r="J11359" s="29"/>
      <c r="K11359" s="29"/>
    </row>
    <row r="11360" spans="6:11" x14ac:dyDescent="0.3">
      <c r="F11360" s="29"/>
      <c r="G11360" s="29"/>
      <c r="H11360" s="29"/>
      <c r="I11360" s="29"/>
      <c r="J11360" s="29"/>
      <c r="K11360" s="29"/>
    </row>
    <row r="11361" spans="6:11" x14ac:dyDescent="0.3">
      <c r="F11361" s="29"/>
      <c r="G11361" s="29"/>
      <c r="H11361" s="29"/>
      <c r="I11361" s="29"/>
      <c r="J11361" s="29"/>
      <c r="K11361" s="29"/>
    </row>
    <row r="11362" spans="6:11" x14ac:dyDescent="0.3">
      <c r="F11362" s="29"/>
      <c r="G11362" s="29"/>
      <c r="H11362" s="29"/>
      <c r="I11362" s="29"/>
      <c r="J11362" s="29"/>
      <c r="K11362" s="29"/>
    </row>
    <row r="11363" spans="6:11" x14ac:dyDescent="0.3">
      <c r="F11363" s="29"/>
      <c r="G11363" s="29"/>
      <c r="H11363" s="29"/>
      <c r="I11363" s="29"/>
      <c r="J11363" s="29"/>
      <c r="K11363" s="29"/>
    </row>
    <row r="11364" spans="6:11" x14ac:dyDescent="0.3">
      <c r="F11364" s="29"/>
      <c r="G11364" s="29"/>
      <c r="H11364" s="29"/>
      <c r="I11364" s="29"/>
      <c r="J11364" s="29"/>
      <c r="K11364" s="29"/>
    </row>
    <row r="11365" spans="6:11" x14ac:dyDescent="0.3">
      <c r="F11365" s="29"/>
      <c r="G11365" s="29"/>
      <c r="H11365" s="29"/>
      <c r="I11365" s="29"/>
      <c r="J11365" s="29"/>
      <c r="K11365" s="29"/>
    </row>
    <row r="11366" spans="6:11" x14ac:dyDescent="0.3">
      <c r="F11366" s="29"/>
      <c r="G11366" s="29"/>
      <c r="H11366" s="29"/>
      <c r="I11366" s="29"/>
      <c r="J11366" s="29"/>
      <c r="K11366" s="29"/>
    </row>
    <row r="11367" spans="6:11" x14ac:dyDescent="0.3">
      <c r="F11367" s="29"/>
      <c r="G11367" s="29"/>
      <c r="H11367" s="29"/>
      <c r="I11367" s="29"/>
      <c r="J11367" s="29"/>
      <c r="K11367" s="29"/>
    </row>
    <row r="11368" spans="6:11" x14ac:dyDescent="0.3">
      <c r="F11368" s="29"/>
      <c r="G11368" s="29"/>
      <c r="H11368" s="29"/>
      <c r="I11368" s="29"/>
      <c r="J11368" s="29"/>
      <c r="K11368" s="29"/>
    </row>
    <row r="11369" spans="6:11" x14ac:dyDescent="0.3">
      <c r="F11369" s="29"/>
      <c r="G11369" s="29"/>
      <c r="H11369" s="29"/>
      <c r="I11369" s="29"/>
      <c r="J11369" s="29"/>
      <c r="K11369" s="29"/>
    </row>
    <row r="11370" spans="6:11" x14ac:dyDescent="0.3">
      <c r="F11370" s="29"/>
      <c r="G11370" s="29"/>
      <c r="H11370" s="29"/>
      <c r="I11370" s="29"/>
      <c r="J11370" s="29"/>
      <c r="K11370" s="29"/>
    </row>
    <row r="11371" spans="6:11" x14ac:dyDescent="0.3">
      <c r="F11371" s="29"/>
      <c r="G11371" s="29"/>
      <c r="H11371" s="29"/>
      <c r="I11371" s="29"/>
      <c r="J11371" s="29"/>
      <c r="K11371" s="29"/>
    </row>
    <row r="11372" spans="6:11" x14ac:dyDescent="0.3">
      <c r="F11372" s="29"/>
      <c r="G11372" s="29"/>
      <c r="H11372" s="29"/>
      <c r="I11372" s="29"/>
      <c r="J11372" s="29"/>
      <c r="K11372" s="29"/>
    </row>
    <row r="11373" spans="6:11" x14ac:dyDescent="0.3">
      <c r="F11373" s="29"/>
      <c r="G11373" s="29"/>
      <c r="H11373" s="29"/>
      <c r="I11373" s="29"/>
      <c r="J11373" s="29"/>
      <c r="K11373" s="29"/>
    </row>
    <row r="11374" spans="6:11" x14ac:dyDescent="0.3">
      <c r="F11374" s="29"/>
      <c r="G11374" s="29"/>
      <c r="H11374" s="29"/>
      <c r="I11374" s="29"/>
      <c r="J11374" s="29"/>
      <c r="K11374" s="29"/>
    </row>
    <row r="11375" spans="6:11" x14ac:dyDescent="0.3">
      <c r="F11375" s="29"/>
      <c r="G11375" s="29"/>
      <c r="H11375" s="29"/>
      <c r="I11375" s="29"/>
      <c r="J11375" s="29"/>
      <c r="K11375" s="29"/>
    </row>
    <row r="11376" spans="6:11" x14ac:dyDescent="0.3">
      <c r="F11376" s="29"/>
      <c r="G11376" s="29"/>
      <c r="H11376" s="29"/>
      <c r="I11376" s="29"/>
      <c r="J11376" s="29"/>
      <c r="K11376" s="29"/>
    </row>
    <row r="11377" spans="6:11" x14ac:dyDescent="0.3">
      <c r="F11377" s="29"/>
      <c r="G11377" s="29"/>
      <c r="H11377" s="29"/>
      <c r="I11377" s="29"/>
      <c r="J11377" s="29"/>
      <c r="K11377" s="29"/>
    </row>
    <row r="11378" spans="6:11" x14ac:dyDescent="0.3">
      <c r="F11378" s="29"/>
      <c r="G11378" s="29"/>
      <c r="H11378" s="29"/>
      <c r="I11378" s="29"/>
      <c r="J11378" s="29"/>
      <c r="K11378" s="29"/>
    </row>
    <row r="11379" spans="6:11" x14ac:dyDescent="0.3">
      <c r="F11379" s="29"/>
      <c r="G11379" s="29"/>
      <c r="H11379" s="29"/>
      <c r="I11379" s="29"/>
      <c r="J11379" s="29"/>
      <c r="K11379" s="29"/>
    </row>
    <row r="11380" spans="6:11" x14ac:dyDescent="0.3">
      <c r="F11380" s="29"/>
      <c r="G11380" s="29"/>
      <c r="H11380" s="29"/>
      <c r="I11380" s="29"/>
      <c r="J11380" s="29"/>
      <c r="K11380" s="29"/>
    </row>
    <row r="11381" spans="6:11" x14ac:dyDescent="0.3">
      <c r="F11381" s="29"/>
      <c r="G11381" s="29"/>
      <c r="H11381" s="29"/>
      <c r="I11381" s="29"/>
      <c r="J11381" s="29"/>
      <c r="K11381" s="29"/>
    </row>
    <row r="11382" spans="6:11" x14ac:dyDescent="0.3">
      <c r="F11382" s="29"/>
      <c r="G11382" s="29"/>
      <c r="H11382" s="29"/>
      <c r="I11382" s="29"/>
      <c r="J11382" s="29"/>
      <c r="K11382" s="29"/>
    </row>
    <row r="11383" spans="6:11" x14ac:dyDescent="0.3">
      <c r="F11383" s="29"/>
      <c r="G11383" s="29"/>
      <c r="H11383" s="29"/>
      <c r="I11383" s="29"/>
      <c r="J11383" s="29"/>
      <c r="K11383" s="29"/>
    </row>
    <row r="11384" spans="6:11" x14ac:dyDescent="0.3">
      <c r="F11384" s="29"/>
      <c r="G11384" s="29"/>
      <c r="H11384" s="29"/>
      <c r="I11384" s="29"/>
      <c r="J11384" s="29"/>
      <c r="K11384" s="29"/>
    </row>
    <row r="11385" spans="6:11" x14ac:dyDescent="0.3">
      <c r="F11385" s="29"/>
      <c r="G11385" s="29"/>
      <c r="H11385" s="29"/>
      <c r="I11385" s="29"/>
      <c r="J11385" s="29"/>
      <c r="K11385" s="29"/>
    </row>
    <row r="11386" spans="6:11" x14ac:dyDescent="0.3">
      <c r="F11386" s="29"/>
      <c r="G11386" s="29"/>
      <c r="H11386" s="29"/>
      <c r="I11386" s="29"/>
      <c r="J11386" s="29"/>
      <c r="K11386" s="29"/>
    </row>
    <row r="11387" spans="6:11" x14ac:dyDescent="0.3">
      <c r="F11387" s="29"/>
      <c r="G11387" s="29"/>
      <c r="H11387" s="29"/>
      <c r="I11387" s="29"/>
      <c r="J11387" s="29"/>
      <c r="K11387" s="29"/>
    </row>
    <row r="11388" spans="6:11" x14ac:dyDescent="0.3">
      <c r="F11388" s="29"/>
      <c r="G11388" s="29"/>
      <c r="H11388" s="29"/>
      <c r="I11388" s="29"/>
      <c r="J11388" s="29"/>
      <c r="K11388" s="29"/>
    </row>
    <row r="11389" spans="6:11" x14ac:dyDescent="0.3">
      <c r="F11389" s="29"/>
      <c r="G11389" s="29"/>
      <c r="H11389" s="29"/>
      <c r="I11389" s="29"/>
      <c r="J11389" s="29"/>
      <c r="K11389" s="29"/>
    </row>
    <row r="11390" spans="6:11" x14ac:dyDescent="0.3">
      <c r="F11390" s="29"/>
      <c r="G11390" s="29"/>
      <c r="H11390" s="29"/>
      <c r="I11390" s="29"/>
      <c r="J11390" s="29"/>
      <c r="K11390" s="29"/>
    </row>
    <row r="11391" spans="6:11" x14ac:dyDescent="0.3">
      <c r="F11391" s="29"/>
      <c r="G11391" s="29"/>
      <c r="H11391" s="29"/>
      <c r="I11391" s="29"/>
      <c r="J11391" s="29"/>
      <c r="K11391" s="29"/>
    </row>
    <row r="11392" spans="6:11" x14ac:dyDescent="0.3">
      <c r="F11392" s="29"/>
      <c r="G11392" s="29"/>
      <c r="H11392" s="29"/>
      <c r="I11392" s="29"/>
      <c r="J11392" s="29"/>
      <c r="K11392" s="29"/>
    </row>
    <row r="11393" spans="6:11" x14ac:dyDescent="0.3">
      <c r="F11393" s="29"/>
      <c r="G11393" s="29"/>
      <c r="H11393" s="29"/>
      <c r="I11393" s="29"/>
      <c r="J11393" s="29"/>
      <c r="K11393" s="29"/>
    </row>
    <row r="11394" spans="6:11" x14ac:dyDescent="0.3">
      <c r="F11394" s="29"/>
      <c r="G11394" s="29"/>
      <c r="H11394" s="29"/>
      <c r="I11394" s="29"/>
      <c r="J11394" s="29"/>
      <c r="K11394" s="29"/>
    </row>
    <row r="11395" spans="6:11" x14ac:dyDescent="0.3">
      <c r="F11395" s="29"/>
      <c r="G11395" s="29"/>
      <c r="H11395" s="29"/>
      <c r="I11395" s="29"/>
      <c r="J11395" s="29"/>
      <c r="K11395" s="29"/>
    </row>
    <row r="11396" spans="6:11" x14ac:dyDescent="0.3">
      <c r="F11396" s="29"/>
      <c r="G11396" s="29"/>
      <c r="H11396" s="29"/>
      <c r="I11396" s="29"/>
      <c r="J11396" s="29"/>
      <c r="K11396" s="29"/>
    </row>
    <row r="11397" spans="6:11" x14ac:dyDescent="0.3">
      <c r="F11397" s="29"/>
      <c r="G11397" s="29"/>
      <c r="H11397" s="29"/>
      <c r="I11397" s="29"/>
      <c r="J11397" s="29"/>
      <c r="K11397" s="29"/>
    </row>
    <row r="11398" spans="6:11" x14ac:dyDescent="0.3">
      <c r="F11398" s="29"/>
      <c r="G11398" s="29"/>
      <c r="H11398" s="29"/>
      <c r="I11398" s="29"/>
      <c r="J11398" s="29"/>
      <c r="K11398" s="29"/>
    </row>
    <row r="11399" spans="6:11" x14ac:dyDescent="0.3">
      <c r="F11399" s="29"/>
      <c r="G11399" s="29"/>
      <c r="H11399" s="29"/>
      <c r="I11399" s="29"/>
      <c r="J11399" s="29"/>
      <c r="K11399" s="29"/>
    </row>
    <row r="11400" spans="6:11" x14ac:dyDescent="0.3">
      <c r="F11400" s="29"/>
      <c r="G11400" s="29"/>
      <c r="H11400" s="29"/>
      <c r="I11400" s="29"/>
      <c r="J11400" s="29"/>
      <c r="K11400" s="29"/>
    </row>
    <row r="11401" spans="6:11" x14ac:dyDescent="0.3">
      <c r="F11401" s="29"/>
      <c r="G11401" s="29"/>
      <c r="H11401" s="29"/>
      <c r="I11401" s="29"/>
      <c r="J11401" s="29"/>
      <c r="K11401" s="29"/>
    </row>
    <row r="11402" spans="6:11" x14ac:dyDescent="0.3">
      <c r="F11402" s="29"/>
      <c r="G11402" s="29"/>
      <c r="H11402" s="29"/>
      <c r="I11402" s="29"/>
      <c r="J11402" s="29"/>
      <c r="K11402" s="29"/>
    </row>
    <row r="11403" spans="6:11" x14ac:dyDescent="0.3">
      <c r="F11403" s="29"/>
      <c r="G11403" s="29"/>
      <c r="H11403" s="29"/>
      <c r="I11403" s="29"/>
      <c r="J11403" s="29"/>
      <c r="K11403" s="29"/>
    </row>
    <row r="11404" spans="6:11" x14ac:dyDescent="0.3">
      <c r="F11404" s="29"/>
      <c r="G11404" s="29"/>
      <c r="H11404" s="29"/>
      <c r="I11404" s="29"/>
      <c r="J11404" s="29"/>
      <c r="K11404" s="29"/>
    </row>
    <row r="11405" spans="6:11" x14ac:dyDescent="0.3">
      <c r="F11405" s="29"/>
      <c r="G11405" s="29"/>
      <c r="H11405" s="29"/>
      <c r="I11405" s="29"/>
      <c r="J11405" s="29"/>
      <c r="K11405" s="29"/>
    </row>
    <row r="11406" spans="6:11" x14ac:dyDescent="0.3">
      <c r="F11406" s="29"/>
      <c r="G11406" s="29"/>
      <c r="H11406" s="29"/>
      <c r="I11406" s="29"/>
      <c r="J11406" s="29"/>
      <c r="K11406" s="29"/>
    </row>
    <row r="11407" spans="6:11" x14ac:dyDescent="0.3">
      <c r="F11407" s="29"/>
      <c r="G11407" s="29"/>
      <c r="H11407" s="29"/>
      <c r="I11407" s="29"/>
      <c r="J11407" s="29"/>
      <c r="K11407" s="29"/>
    </row>
    <row r="11408" spans="6:11" x14ac:dyDescent="0.3">
      <c r="F11408" s="29"/>
      <c r="G11408" s="29"/>
      <c r="H11408" s="29"/>
      <c r="I11408" s="29"/>
      <c r="J11408" s="29"/>
      <c r="K11408" s="29"/>
    </row>
    <row r="11409" spans="6:11" x14ac:dyDescent="0.3">
      <c r="F11409" s="29"/>
      <c r="G11409" s="29"/>
      <c r="H11409" s="29"/>
      <c r="I11409" s="29"/>
      <c r="J11409" s="29"/>
      <c r="K11409" s="29"/>
    </row>
    <row r="11410" spans="6:11" x14ac:dyDescent="0.3">
      <c r="F11410" s="29"/>
      <c r="G11410" s="29"/>
      <c r="H11410" s="29"/>
      <c r="I11410" s="29"/>
      <c r="J11410" s="29"/>
      <c r="K11410" s="29"/>
    </row>
    <row r="11411" spans="6:11" x14ac:dyDescent="0.3">
      <c r="F11411" s="29"/>
      <c r="G11411" s="29"/>
      <c r="H11411" s="29"/>
      <c r="I11411" s="29"/>
      <c r="J11411" s="29"/>
      <c r="K11411" s="29"/>
    </row>
    <row r="11412" spans="6:11" x14ac:dyDescent="0.3">
      <c r="F11412" s="29"/>
      <c r="G11412" s="29"/>
      <c r="H11412" s="29"/>
      <c r="I11412" s="29"/>
      <c r="J11412" s="29"/>
      <c r="K11412" s="29"/>
    </row>
    <row r="11413" spans="6:11" x14ac:dyDescent="0.3">
      <c r="F11413" s="29"/>
      <c r="G11413" s="29"/>
      <c r="H11413" s="29"/>
      <c r="I11413" s="29"/>
      <c r="J11413" s="29"/>
      <c r="K11413" s="29"/>
    </row>
    <row r="11414" spans="6:11" x14ac:dyDescent="0.3">
      <c r="F11414" s="29"/>
      <c r="G11414" s="29"/>
      <c r="H11414" s="29"/>
      <c r="I11414" s="29"/>
      <c r="J11414" s="29"/>
      <c r="K11414" s="29"/>
    </row>
    <row r="11415" spans="6:11" x14ac:dyDescent="0.3">
      <c r="F11415" s="29"/>
      <c r="G11415" s="29"/>
      <c r="H11415" s="29"/>
      <c r="I11415" s="29"/>
      <c r="J11415" s="29"/>
      <c r="K11415" s="29"/>
    </row>
    <row r="11416" spans="6:11" x14ac:dyDescent="0.3">
      <c r="F11416" s="29"/>
      <c r="G11416" s="29"/>
      <c r="H11416" s="29"/>
      <c r="I11416" s="29"/>
      <c r="J11416" s="29"/>
      <c r="K11416" s="29"/>
    </row>
    <row r="11417" spans="6:11" x14ac:dyDescent="0.3">
      <c r="F11417" s="29"/>
      <c r="G11417" s="29"/>
      <c r="H11417" s="29"/>
      <c r="I11417" s="29"/>
      <c r="J11417" s="29"/>
      <c r="K11417" s="29"/>
    </row>
    <row r="11418" spans="6:11" x14ac:dyDescent="0.3">
      <c r="F11418" s="29"/>
      <c r="G11418" s="29"/>
      <c r="H11418" s="29"/>
      <c r="I11418" s="29"/>
      <c r="J11418" s="29"/>
      <c r="K11418" s="29"/>
    </row>
    <row r="11419" spans="6:11" x14ac:dyDescent="0.3">
      <c r="F11419" s="29"/>
      <c r="G11419" s="29"/>
      <c r="H11419" s="29"/>
      <c r="I11419" s="29"/>
      <c r="J11419" s="29"/>
      <c r="K11419" s="29"/>
    </row>
    <row r="11420" spans="6:11" x14ac:dyDescent="0.3">
      <c r="F11420" s="29"/>
      <c r="G11420" s="29"/>
      <c r="H11420" s="29"/>
      <c r="I11420" s="29"/>
      <c r="J11420" s="29"/>
      <c r="K11420" s="29"/>
    </row>
    <row r="11421" spans="6:11" x14ac:dyDescent="0.3">
      <c r="F11421" s="29"/>
      <c r="G11421" s="29"/>
      <c r="H11421" s="29"/>
      <c r="I11421" s="29"/>
      <c r="J11421" s="29"/>
      <c r="K11421" s="29"/>
    </row>
    <row r="11422" spans="6:11" x14ac:dyDescent="0.3">
      <c r="F11422" s="29"/>
      <c r="G11422" s="29"/>
      <c r="H11422" s="29"/>
      <c r="I11422" s="29"/>
      <c r="J11422" s="29"/>
      <c r="K11422" s="29"/>
    </row>
    <row r="11423" spans="6:11" x14ac:dyDescent="0.3">
      <c r="F11423" s="29"/>
      <c r="G11423" s="29"/>
      <c r="H11423" s="29"/>
      <c r="I11423" s="29"/>
      <c r="J11423" s="29"/>
      <c r="K11423" s="29"/>
    </row>
    <row r="11424" spans="6:11" x14ac:dyDescent="0.3">
      <c r="F11424" s="29"/>
      <c r="G11424" s="29"/>
      <c r="H11424" s="29"/>
      <c r="I11424" s="29"/>
      <c r="J11424" s="29"/>
      <c r="K11424" s="29"/>
    </row>
    <row r="11425" spans="6:11" x14ac:dyDescent="0.3">
      <c r="F11425" s="29"/>
      <c r="G11425" s="29"/>
      <c r="H11425" s="29"/>
      <c r="I11425" s="29"/>
      <c r="J11425" s="29"/>
      <c r="K11425" s="29"/>
    </row>
    <row r="11426" spans="6:11" x14ac:dyDescent="0.3">
      <c r="F11426" s="29"/>
      <c r="G11426" s="29"/>
      <c r="H11426" s="29"/>
      <c r="I11426" s="29"/>
      <c r="J11426" s="29"/>
      <c r="K11426" s="29"/>
    </row>
    <row r="11427" spans="6:11" x14ac:dyDescent="0.3">
      <c r="F11427" s="29"/>
      <c r="G11427" s="29"/>
      <c r="H11427" s="29"/>
      <c r="I11427" s="29"/>
      <c r="J11427" s="29"/>
      <c r="K11427" s="29"/>
    </row>
    <row r="11428" spans="6:11" x14ac:dyDescent="0.3">
      <c r="F11428" s="29"/>
      <c r="G11428" s="29"/>
      <c r="H11428" s="29"/>
      <c r="I11428" s="29"/>
      <c r="J11428" s="29"/>
      <c r="K11428" s="29"/>
    </row>
    <row r="11429" spans="6:11" x14ac:dyDescent="0.3">
      <c r="F11429" s="29"/>
      <c r="G11429" s="29"/>
      <c r="H11429" s="29"/>
      <c r="I11429" s="29"/>
      <c r="J11429" s="29"/>
      <c r="K11429" s="29"/>
    </row>
    <row r="11430" spans="6:11" x14ac:dyDescent="0.3">
      <c r="F11430" s="29"/>
      <c r="G11430" s="29"/>
      <c r="H11430" s="29"/>
      <c r="I11430" s="29"/>
      <c r="J11430" s="29"/>
      <c r="K11430" s="29"/>
    </row>
    <row r="11431" spans="6:11" x14ac:dyDescent="0.3">
      <c r="F11431" s="29"/>
      <c r="G11431" s="29"/>
      <c r="H11431" s="29"/>
      <c r="I11431" s="29"/>
      <c r="J11431" s="29"/>
      <c r="K11431" s="29"/>
    </row>
    <row r="11432" spans="6:11" x14ac:dyDescent="0.3">
      <c r="F11432" s="29"/>
      <c r="G11432" s="29"/>
      <c r="H11432" s="29"/>
      <c r="I11432" s="29"/>
      <c r="J11432" s="29"/>
      <c r="K11432" s="29"/>
    </row>
    <row r="11433" spans="6:11" x14ac:dyDescent="0.3">
      <c r="F11433" s="29"/>
      <c r="G11433" s="29"/>
      <c r="H11433" s="29"/>
      <c r="I11433" s="29"/>
      <c r="J11433" s="29"/>
      <c r="K11433" s="29"/>
    </row>
    <row r="11434" spans="6:11" x14ac:dyDescent="0.3">
      <c r="F11434" s="29"/>
      <c r="G11434" s="29"/>
      <c r="H11434" s="29"/>
      <c r="I11434" s="29"/>
      <c r="J11434" s="29"/>
      <c r="K11434" s="29"/>
    </row>
    <row r="11435" spans="6:11" x14ac:dyDescent="0.3">
      <c r="F11435" s="29"/>
      <c r="G11435" s="29"/>
      <c r="H11435" s="29"/>
      <c r="I11435" s="29"/>
      <c r="J11435" s="29"/>
      <c r="K11435" s="29"/>
    </row>
    <row r="11436" spans="6:11" x14ac:dyDescent="0.3">
      <c r="F11436" s="29"/>
      <c r="G11436" s="29"/>
      <c r="H11436" s="29"/>
      <c r="I11436" s="29"/>
      <c r="J11436" s="29"/>
      <c r="K11436" s="29"/>
    </row>
    <row r="11437" spans="6:11" x14ac:dyDescent="0.3">
      <c r="F11437" s="29"/>
      <c r="G11437" s="29"/>
      <c r="H11437" s="29"/>
      <c r="I11437" s="29"/>
      <c r="J11437" s="29"/>
      <c r="K11437" s="29"/>
    </row>
    <row r="11438" spans="6:11" x14ac:dyDescent="0.3">
      <c r="F11438" s="29"/>
      <c r="G11438" s="29"/>
      <c r="H11438" s="29"/>
      <c r="I11438" s="29"/>
      <c r="J11438" s="29"/>
      <c r="K11438" s="29"/>
    </row>
    <row r="11439" spans="6:11" x14ac:dyDescent="0.3">
      <c r="F11439" s="29"/>
      <c r="G11439" s="29"/>
      <c r="H11439" s="29"/>
      <c r="I11439" s="29"/>
      <c r="J11439" s="29"/>
      <c r="K11439" s="29"/>
    </row>
    <row r="11440" spans="6:11" x14ac:dyDescent="0.3">
      <c r="F11440" s="29"/>
      <c r="G11440" s="29"/>
      <c r="H11440" s="29"/>
      <c r="I11440" s="29"/>
      <c r="J11440" s="29"/>
      <c r="K11440" s="29"/>
    </row>
    <row r="11441" spans="6:11" x14ac:dyDescent="0.3">
      <c r="F11441" s="29"/>
      <c r="G11441" s="29"/>
      <c r="H11441" s="29"/>
      <c r="I11441" s="29"/>
      <c r="J11441" s="29"/>
      <c r="K11441" s="29"/>
    </row>
    <row r="11442" spans="6:11" x14ac:dyDescent="0.3">
      <c r="F11442" s="29"/>
      <c r="G11442" s="29"/>
      <c r="H11442" s="29"/>
      <c r="I11442" s="29"/>
      <c r="J11442" s="29"/>
      <c r="K11442" s="29"/>
    </row>
    <row r="11443" spans="6:11" x14ac:dyDescent="0.3">
      <c r="F11443" s="29"/>
      <c r="G11443" s="29"/>
      <c r="H11443" s="29"/>
      <c r="I11443" s="29"/>
      <c r="J11443" s="29"/>
      <c r="K11443" s="29"/>
    </row>
    <row r="11444" spans="6:11" x14ac:dyDescent="0.3">
      <c r="F11444" s="29"/>
      <c r="G11444" s="29"/>
      <c r="H11444" s="29"/>
      <c r="I11444" s="29"/>
      <c r="J11444" s="29"/>
      <c r="K11444" s="29"/>
    </row>
    <row r="11445" spans="6:11" x14ac:dyDescent="0.3">
      <c r="F11445" s="29"/>
      <c r="G11445" s="29"/>
      <c r="H11445" s="29"/>
      <c r="I11445" s="29"/>
      <c r="J11445" s="29"/>
      <c r="K11445" s="29"/>
    </row>
    <row r="11446" spans="6:11" x14ac:dyDescent="0.3">
      <c r="F11446" s="29"/>
      <c r="G11446" s="29"/>
      <c r="H11446" s="29"/>
      <c r="I11446" s="29"/>
      <c r="J11446" s="29"/>
      <c r="K11446" s="29"/>
    </row>
    <row r="11447" spans="6:11" x14ac:dyDescent="0.3">
      <c r="F11447" s="29"/>
      <c r="G11447" s="29"/>
      <c r="H11447" s="29"/>
      <c r="I11447" s="29"/>
      <c r="J11447" s="29"/>
      <c r="K11447" s="29"/>
    </row>
    <row r="11448" spans="6:11" x14ac:dyDescent="0.3">
      <c r="F11448" s="29"/>
      <c r="G11448" s="29"/>
      <c r="H11448" s="29"/>
      <c r="I11448" s="29"/>
      <c r="J11448" s="29"/>
      <c r="K11448" s="29"/>
    </row>
    <row r="11449" spans="6:11" x14ac:dyDescent="0.3">
      <c r="F11449" s="29"/>
      <c r="G11449" s="29"/>
      <c r="H11449" s="29"/>
      <c r="I11449" s="29"/>
      <c r="J11449" s="29"/>
      <c r="K11449" s="29"/>
    </row>
    <row r="11450" spans="6:11" x14ac:dyDescent="0.3">
      <c r="F11450" s="29"/>
      <c r="G11450" s="29"/>
      <c r="H11450" s="29"/>
      <c r="I11450" s="29"/>
      <c r="J11450" s="29"/>
      <c r="K11450" s="29"/>
    </row>
    <row r="11451" spans="6:11" x14ac:dyDescent="0.3">
      <c r="F11451" s="29"/>
      <c r="G11451" s="29"/>
      <c r="H11451" s="29"/>
      <c r="I11451" s="29"/>
      <c r="J11451" s="29"/>
      <c r="K11451" s="29"/>
    </row>
    <row r="11452" spans="6:11" x14ac:dyDescent="0.3">
      <c r="F11452" s="29"/>
      <c r="G11452" s="29"/>
      <c r="H11452" s="29"/>
      <c r="I11452" s="29"/>
      <c r="J11452" s="29"/>
      <c r="K11452" s="29"/>
    </row>
    <row r="11453" spans="6:11" x14ac:dyDescent="0.3">
      <c r="F11453" s="29"/>
      <c r="G11453" s="29"/>
      <c r="H11453" s="29"/>
      <c r="I11453" s="29"/>
      <c r="J11453" s="29"/>
      <c r="K11453" s="29"/>
    </row>
    <row r="11454" spans="6:11" x14ac:dyDescent="0.3">
      <c r="F11454" s="29"/>
      <c r="G11454" s="29"/>
      <c r="H11454" s="29"/>
      <c r="I11454" s="29"/>
      <c r="J11454" s="29"/>
      <c r="K11454" s="29"/>
    </row>
    <row r="11455" spans="6:11" x14ac:dyDescent="0.3">
      <c r="F11455" s="29"/>
      <c r="G11455" s="29"/>
      <c r="H11455" s="29"/>
      <c r="I11455" s="29"/>
      <c r="J11455" s="29"/>
      <c r="K11455" s="29"/>
    </row>
    <row r="11456" spans="6:11" x14ac:dyDescent="0.3">
      <c r="F11456" s="29"/>
      <c r="G11456" s="29"/>
      <c r="H11456" s="29"/>
      <c r="I11456" s="29"/>
      <c r="J11456" s="29"/>
      <c r="K11456" s="29"/>
    </row>
    <row r="11457" spans="6:11" x14ac:dyDescent="0.3">
      <c r="F11457" s="29"/>
      <c r="G11457" s="29"/>
      <c r="H11457" s="29"/>
      <c r="I11457" s="29"/>
      <c r="J11457" s="29"/>
      <c r="K11457" s="29"/>
    </row>
    <row r="11458" spans="6:11" x14ac:dyDescent="0.3">
      <c r="F11458" s="29"/>
      <c r="G11458" s="29"/>
      <c r="H11458" s="29"/>
      <c r="I11458" s="29"/>
      <c r="J11458" s="29"/>
      <c r="K11458" s="29"/>
    </row>
    <row r="11459" spans="6:11" x14ac:dyDescent="0.3">
      <c r="F11459" s="29"/>
      <c r="G11459" s="29"/>
      <c r="H11459" s="29"/>
      <c r="I11459" s="29"/>
      <c r="J11459" s="29"/>
      <c r="K11459" s="29"/>
    </row>
    <row r="11460" spans="6:11" x14ac:dyDescent="0.3">
      <c r="F11460" s="29"/>
      <c r="G11460" s="29"/>
      <c r="H11460" s="29"/>
      <c r="I11460" s="29"/>
      <c r="J11460" s="29"/>
      <c r="K11460" s="29"/>
    </row>
    <row r="11461" spans="6:11" x14ac:dyDescent="0.3">
      <c r="F11461" s="29"/>
      <c r="G11461" s="29"/>
      <c r="H11461" s="29"/>
      <c r="I11461" s="29"/>
      <c r="J11461" s="29"/>
      <c r="K11461" s="29"/>
    </row>
    <row r="11462" spans="6:11" x14ac:dyDescent="0.3">
      <c r="F11462" s="29"/>
      <c r="G11462" s="29"/>
      <c r="H11462" s="29"/>
      <c r="I11462" s="29"/>
      <c r="J11462" s="29"/>
      <c r="K11462" s="29"/>
    </row>
    <row r="11463" spans="6:11" x14ac:dyDescent="0.3">
      <c r="F11463" s="29"/>
      <c r="G11463" s="29"/>
      <c r="H11463" s="29"/>
      <c r="I11463" s="29"/>
      <c r="J11463" s="29"/>
      <c r="K11463" s="29"/>
    </row>
    <row r="11464" spans="6:11" x14ac:dyDescent="0.3">
      <c r="F11464" s="29"/>
      <c r="G11464" s="29"/>
      <c r="H11464" s="29"/>
      <c r="I11464" s="29"/>
      <c r="J11464" s="29"/>
      <c r="K11464" s="29"/>
    </row>
    <row r="11465" spans="6:11" x14ac:dyDescent="0.3">
      <c r="F11465" s="29"/>
      <c r="G11465" s="29"/>
      <c r="H11465" s="29"/>
      <c r="I11465" s="29"/>
      <c r="J11465" s="29"/>
      <c r="K11465" s="29"/>
    </row>
    <row r="11466" spans="6:11" x14ac:dyDescent="0.3">
      <c r="F11466" s="29"/>
      <c r="G11466" s="29"/>
      <c r="H11466" s="29"/>
      <c r="I11466" s="29"/>
      <c r="J11466" s="29"/>
      <c r="K11466" s="29"/>
    </row>
    <row r="11467" spans="6:11" x14ac:dyDescent="0.3">
      <c r="F11467" s="29"/>
      <c r="G11467" s="29"/>
      <c r="H11467" s="29"/>
      <c r="I11467" s="29"/>
      <c r="J11467" s="29"/>
      <c r="K11467" s="29"/>
    </row>
    <row r="11468" spans="6:11" x14ac:dyDescent="0.3">
      <c r="F11468" s="29"/>
      <c r="G11468" s="29"/>
      <c r="H11468" s="29"/>
      <c r="I11468" s="29"/>
      <c r="J11468" s="29"/>
      <c r="K11468" s="29"/>
    </row>
    <row r="11469" spans="6:11" x14ac:dyDescent="0.3">
      <c r="F11469" s="29"/>
      <c r="G11469" s="29"/>
      <c r="H11469" s="29"/>
      <c r="I11469" s="29"/>
      <c r="J11469" s="29"/>
      <c r="K11469" s="29"/>
    </row>
    <row r="11470" spans="6:11" x14ac:dyDescent="0.3">
      <c r="F11470" s="29"/>
      <c r="G11470" s="29"/>
      <c r="H11470" s="29"/>
      <c r="I11470" s="29"/>
      <c r="J11470" s="29"/>
      <c r="K11470" s="29"/>
    </row>
    <row r="11471" spans="6:11" x14ac:dyDescent="0.3">
      <c r="F11471" s="29"/>
      <c r="G11471" s="29"/>
      <c r="H11471" s="29"/>
      <c r="I11471" s="29"/>
      <c r="J11471" s="29"/>
      <c r="K11471" s="29"/>
    </row>
    <row r="11472" spans="6:11" x14ac:dyDescent="0.3">
      <c r="F11472" s="29"/>
      <c r="G11472" s="29"/>
      <c r="H11472" s="29"/>
      <c r="I11472" s="29"/>
      <c r="J11472" s="29"/>
      <c r="K11472" s="29"/>
    </row>
    <row r="11473" spans="6:11" x14ac:dyDescent="0.3">
      <c r="F11473" s="29"/>
      <c r="G11473" s="29"/>
      <c r="H11473" s="29"/>
      <c r="I11473" s="29"/>
      <c r="J11473" s="29"/>
      <c r="K11473" s="29"/>
    </row>
    <row r="11474" spans="6:11" x14ac:dyDescent="0.3">
      <c r="F11474" s="29"/>
      <c r="G11474" s="29"/>
      <c r="H11474" s="29"/>
      <c r="I11474" s="29"/>
      <c r="J11474" s="29"/>
      <c r="K11474" s="29"/>
    </row>
    <row r="11475" spans="6:11" x14ac:dyDescent="0.3">
      <c r="F11475" s="29"/>
      <c r="G11475" s="29"/>
      <c r="H11475" s="29"/>
      <c r="I11475" s="29"/>
      <c r="J11475" s="29"/>
      <c r="K11475" s="29"/>
    </row>
    <row r="11476" spans="6:11" x14ac:dyDescent="0.3">
      <c r="F11476" s="29"/>
      <c r="G11476" s="29"/>
      <c r="H11476" s="29"/>
      <c r="I11476" s="29"/>
      <c r="J11476" s="29"/>
      <c r="K11476" s="29"/>
    </row>
    <row r="11477" spans="6:11" x14ac:dyDescent="0.3">
      <c r="F11477" s="29"/>
      <c r="G11477" s="29"/>
      <c r="H11477" s="29"/>
      <c r="I11477" s="29"/>
      <c r="J11477" s="29"/>
      <c r="K11477" s="29"/>
    </row>
    <row r="11478" spans="6:11" x14ac:dyDescent="0.3">
      <c r="F11478" s="29"/>
      <c r="G11478" s="29"/>
      <c r="H11478" s="29"/>
      <c r="I11478" s="29"/>
      <c r="J11478" s="29"/>
      <c r="K11478" s="29"/>
    </row>
    <row r="11479" spans="6:11" x14ac:dyDescent="0.3">
      <c r="F11479" s="29"/>
      <c r="G11479" s="29"/>
      <c r="H11479" s="29"/>
      <c r="I11479" s="29"/>
      <c r="J11479" s="29"/>
      <c r="K11479" s="29"/>
    </row>
    <row r="11480" spans="6:11" x14ac:dyDescent="0.3">
      <c r="F11480" s="29"/>
      <c r="G11480" s="29"/>
      <c r="H11480" s="29"/>
      <c r="I11480" s="29"/>
      <c r="J11480" s="29"/>
      <c r="K11480" s="29"/>
    </row>
    <row r="11481" spans="6:11" x14ac:dyDescent="0.3">
      <c r="F11481" s="29"/>
      <c r="G11481" s="29"/>
      <c r="H11481" s="29"/>
      <c r="I11481" s="29"/>
      <c r="J11481" s="29"/>
      <c r="K11481" s="29"/>
    </row>
    <row r="11482" spans="6:11" x14ac:dyDescent="0.3">
      <c r="F11482" s="29"/>
      <c r="G11482" s="29"/>
      <c r="H11482" s="29"/>
      <c r="I11482" s="29"/>
      <c r="J11482" s="29"/>
      <c r="K11482" s="29"/>
    </row>
    <row r="11483" spans="6:11" x14ac:dyDescent="0.3">
      <c r="F11483" s="29"/>
      <c r="G11483" s="29"/>
      <c r="H11483" s="29"/>
      <c r="I11483" s="29"/>
      <c r="J11483" s="29"/>
      <c r="K11483" s="29"/>
    </row>
    <row r="11484" spans="6:11" x14ac:dyDescent="0.3">
      <c r="F11484" s="29"/>
      <c r="G11484" s="29"/>
      <c r="H11484" s="29"/>
      <c r="I11484" s="29"/>
      <c r="J11484" s="29"/>
      <c r="K11484" s="29"/>
    </row>
    <row r="11485" spans="6:11" x14ac:dyDescent="0.3">
      <c r="F11485" s="29"/>
      <c r="G11485" s="29"/>
      <c r="H11485" s="29"/>
      <c r="I11485" s="29"/>
      <c r="J11485" s="29"/>
      <c r="K11485" s="29"/>
    </row>
    <row r="11486" spans="6:11" x14ac:dyDescent="0.3">
      <c r="F11486" s="29"/>
      <c r="G11486" s="29"/>
      <c r="H11486" s="29"/>
      <c r="I11486" s="29"/>
      <c r="J11486" s="29"/>
      <c r="K11486" s="29"/>
    </row>
    <row r="11487" spans="6:11" x14ac:dyDescent="0.3">
      <c r="F11487" s="29"/>
      <c r="G11487" s="29"/>
      <c r="H11487" s="29"/>
      <c r="I11487" s="29"/>
      <c r="J11487" s="29"/>
      <c r="K11487" s="29"/>
    </row>
    <row r="11488" spans="6:11" x14ac:dyDescent="0.3">
      <c r="F11488" s="29"/>
      <c r="G11488" s="29"/>
      <c r="H11488" s="29"/>
      <c r="I11488" s="29"/>
      <c r="J11488" s="29"/>
      <c r="K11488" s="29"/>
    </row>
    <row r="11489" spans="6:11" x14ac:dyDescent="0.3">
      <c r="F11489" s="29"/>
      <c r="G11489" s="29"/>
      <c r="H11489" s="29"/>
      <c r="I11489" s="29"/>
      <c r="J11489" s="29"/>
      <c r="K11489" s="29"/>
    </row>
    <row r="11490" spans="6:11" x14ac:dyDescent="0.3">
      <c r="F11490" s="29"/>
      <c r="G11490" s="29"/>
      <c r="H11490" s="29"/>
      <c r="I11490" s="29"/>
      <c r="J11490" s="29"/>
      <c r="K11490" s="29"/>
    </row>
    <row r="11491" spans="6:11" x14ac:dyDescent="0.3">
      <c r="F11491" s="29"/>
      <c r="G11491" s="29"/>
      <c r="H11491" s="29"/>
      <c r="I11491" s="29"/>
      <c r="J11491" s="29"/>
      <c r="K11491" s="29"/>
    </row>
    <row r="11492" spans="6:11" x14ac:dyDescent="0.3">
      <c r="F11492" s="29"/>
      <c r="G11492" s="29"/>
      <c r="H11492" s="29"/>
      <c r="I11492" s="29"/>
      <c r="J11492" s="29"/>
      <c r="K11492" s="29"/>
    </row>
    <row r="11493" spans="6:11" x14ac:dyDescent="0.3">
      <c r="F11493" s="29"/>
      <c r="G11493" s="29"/>
      <c r="H11493" s="29"/>
      <c r="I11493" s="29"/>
      <c r="J11493" s="29"/>
      <c r="K11493" s="29"/>
    </row>
    <row r="11494" spans="6:11" x14ac:dyDescent="0.3">
      <c r="F11494" s="29"/>
      <c r="G11494" s="29"/>
      <c r="H11494" s="29"/>
      <c r="I11494" s="29"/>
      <c r="J11494" s="29"/>
      <c r="K11494" s="29"/>
    </row>
    <row r="11495" spans="6:11" x14ac:dyDescent="0.3">
      <c r="F11495" s="29"/>
      <c r="G11495" s="29"/>
      <c r="H11495" s="29"/>
      <c r="I11495" s="29"/>
      <c r="J11495" s="29"/>
      <c r="K11495" s="29"/>
    </row>
    <row r="11496" spans="6:11" x14ac:dyDescent="0.3">
      <c r="F11496" s="29"/>
      <c r="G11496" s="29"/>
      <c r="H11496" s="29"/>
      <c r="I11496" s="29"/>
      <c r="J11496" s="29"/>
      <c r="K11496" s="29"/>
    </row>
    <row r="11497" spans="6:11" x14ac:dyDescent="0.3">
      <c r="F11497" s="29"/>
      <c r="G11497" s="29"/>
      <c r="H11497" s="29"/>
      <c r="I11497" s="29"/>
      <c r="J11497" s="29"/>
      <c r="K11497" s="29"/>
    </row>
    <row r="11498" spans="6:11" x14ac:dyDescent="0.3">
      <c r="F11498" s="29"/>
      <c r="G11498" s="29"/>
      <c r="H11498" s="29"/>
      <c r="I11498" s="29"/>
      <c r="J11498" s="29"/>
      <c r="K11498" s="29"/>
    </row>
    <row r="11499" spans="6:11" x14ac:dyDescent="0.3">
      <c r="F11499" s="29"/>
      <c r="G11499" s="29"/>
      <c r="H11499" s="29"/>
      <c r="I11499" s="29"/>
      <c r="J11499" s="29"/>
      <c r="K11499" s="29"/>
    </row>
    <row r="11500" spans="6:11" x14ac:dyDescent="0.3">
      <c r="F11500" s="29"/>
      <c r="G11500" s="29"/>
      <c r="H11500" s="29"/>
      <c r="I11500" s="29"/>
      <c r="J11500" s="29"/>
      <c r="K11500" s="29"/>
    </row>
    <row r="11501" spans="6:11" x14ac:dyDescent="0.3">
      <c r="F11501" s="29"/>
      <c r="G11501" s="29"/>
      <c r="H11501" s="29"/>
      <c r="I11501" s="29"/>
      <c r="J11501" s="29"/>
      <c r="K11501" s="29"/>
    </row>
    <row r="11502" spans="6:11" x14ac:dyDescent="0.3">
      <c r="F11502" s="29"/>
      <c r="G11502" s="29"/>
      <c r="H11502" s="29"/>
      <c r="I11502" s="29"/>
      <c r="J11502" s="29"/>
      <c r="K11502" s="29"/>
    </row>
    <row r="11503" spans="6:11" x14ac:dyDescent="0.3">
      <c r="F11503" s="29"/>
      <c r="G11503" s="29"/>
      <c r="H11503" s="29"/>
      <c r="I11503" s="29"/>
      <c r="J11503" s="29"/>
      <c r="K11503" s="29"/>
    </row>
    <row r="11504" spans="6:11" x14ac:dyDescent="0.3">
      <c r="F11504" s="29"/>
      <c r="G11504" s="29"/>
      <c r="H11504" s="29"/>
      <c r="I11504" s="29"/>
      <c r="J11504" s="29"/>
      <c r="K11504" s="29"/>
    </row>
    <row r="11505" spans="6:11" x14ac:dyDescent="0.3">
      <c r="F11505" s="29"/>
      <c r="G11505" s="29"/>
      <c r="H11505" s="29"/>
      <c r="I11505" s="29"/>
      <c r="J11505" s="29"/>
      <c r="K11505" s="29"/>
    </row>
    <row r="11506" spans="6:11" x14ac:dyDescent="0.3">
      <c r="F11506" s="29"/>
      <c r="G11506" s="29"/>
      <c r="H11506" s="29"/>
      <c r="I11506" s="29"/>
      <c r="J11506" s="29"/>
      <c r="K11506" s="29"/>
    </row>
    <row r="11507" spans="6:11" x14ac:dyDescent="0.3">
      <c r="F11507" s="29"/>
      <c r="G11507" s="29"/>
      <c r="H11507" s="29"/>
      <c r="I11507" s="29"/>
      <c r="J11507" s="29"/>
      <c r="K11507" s="29"/>
    </row>
    <row r="11508" spans="6:11" x14ac:dyDescent="0.3">
      <c r="F11508" s="29"/>
      <c r="G11508" s="29"/>
      <c r="H11508" s="29"/>
      <c r="I11508" s="29"/>
      <c r="J11508" s="29"/>
      <c r="K11508" s="29"/>
    </row>
    <row r="11509" spans="6:11" x14ac:dyDescent="0.3">
      <c r="F11509" s="29"/>
      <c r="G11509" s="29"/>
      <c r="H11509" s="29"/>
      <c r="I11509" s="29"/>
      <c r="J11509" s="29"/>
      <c r="K11509" s="29"/>
    </row>
    <row r="11510" spans="6:11" x14ac:dyDescent="0.3">
      <c r="F11510" s="29"/>
      <c r="G11510" s="29"/>
      <c r="H11510" s="29"/>
      <c r="I11510" s="29"/>
      <c r="J11510" s="29"/>
      <c r="K11510" s="29"/>
    </row>
    <row r="11511" spans="6:11" x14ac:dyDescent="0.3">
      <c r="F11511" s="29"/>
      <c r="G11511" s="29"/>
      <c r="H11511" s="29"/>
      <c r="I11511" s="29"/>
      <c r="J11511" s="29"/>
      <c r="K11511" s="29"/>
    </row>
    <row r="11512" spans="6:11" x14ac:dyDescent="0.3">
      <c r="F11512" s="29"/>
      <c r="G11512" s="29"/>
      <c r="H11512" s="29"/>
      <c r="I11512" s="29"/>
      <c r="J11512" s="29"/>
      <c r="K11512" s="29"/>
    </row>
    <row r="11513" spans="6:11" x14ac:dyDescent="0.3">
      <c r="F11513" s="29"/>
      <c r="G11513" s="29"/>
      <c r="H11513" s="29"/>
      <c r="I11513" s="29"/>
      <c r="J11513" s="29"/>
      <c r="K11513" s="29"/>
    </row>
    <row r="11514" spans="6:11" x14ac:dyDescent="0.3">
      <c r="F11514" s="29"/>
      <c r="G11514" s="29"/>
      <c r="H11514" s="29"/>
      <c r="I11514" s="29"/>
      <c r="J11514" s="29"/>
      <c r="K11514" s="29"/>
    </row>
    <row r="11515" spans="6:11" x14ac:dyDescent="0.3">
      <c r="F11515" s="29"/>
      <c r="G11515" s="29"/>
      <c r="H11515" s="29"/>
      <c r="I11515" s="29"/>
      <c r="J11515" s="29"/>
      <c r="K11515" s="29"/>
    </row>
    <row r="11516" spans="6:11" x14ac:dyDescent="0.3">
      <c r="F11516" s="29"/>
      <c r="G11516" s="29"/>
      <c r="H11516" s="29"/>
      <c r="I11516" s="29"/>
      <c r="J11516" s="29"/>
      <c r="K11516" s="29"/>
    </row>
    <row r="11517" spans="6:11" x14ac:dyDescent="0.3">
      <c r="F11517" s="29"/>
      <c r="G11517" s="29"/>
      <c r="H11517" s="29"/>
      <c r="I11517" s="29"/>
      <c r="J11517" s="29"/>
      <c r="K11517" s="29"/>
    </row>
    <row r="11518" spans="6:11" x14ac:dyDescent="0.3">
      <c r="F11518" s="29"/>
      <c r="G11518" s="29"/>
      <c r="H11518" s="29"/>
      <c r="I11518" s="29"/>
      <c r="J11518" s="29"/>
      <c r="K11518" s="29"/>
    </row>
    <row r="11519" spans="6:11" x14ac:dyDescent="0.3">
      <c r="F11519" s="29"/>
      <c r="G11519" s="29"/>
      <c r="H11519" s="29"/>
      <c r="I11519" s="29"/>
      <c r="J11519" s="29"/>
      <c r="K11519" s="29"/>
    </row>
    <row r="11520" spans="6:11" x14ac:dyDescent="0.3">
      <c r="F11520" s="29"/>
      <c r="G11520" s="29"/>
      <c r="H11520" s="29"/>
      <c r="I11520" s="29"/>
      <c r="J11520" s="29"/>
      <c r="K11520" s="29"/>
    </row>
    <row r="11521" spans="6:11" x14ac:dyDescent="0.3">
      <c r="F11521" s="29"/>
      <c r="G11521" s="29"/>
      <c r="H11521" s="29"/>
      <c r="I11521" s="29"/>
      <c r="J11521" s="29"/>
      <c r="K11521" s="29"/>
    </row>
    <row r="11522" spans="6:11" x14ac:dyDescent="0.3">
      <c r="F11522" s="29"/>
      <c r="G11522" s="29"/>
      <c r="H11522" s="29"/>
      <c r="I11522" s="29"/>
      <c r="J11522" s="29"/>
      <c r="K11522" s="29"/>
    </row>
    <row r="11523" spans="6:11" x14ac:dyDescent="0.3">
      <c r="F11523" s="29"/>
      <c r="G11523" s="29"/>
      <c r="H11523" s="29"/>
      <c r="I11523" s="29"/>
      <c r="J11523" s="29"/>
      <c r="K11523" s="29"/>
    </row>
    <row r="11524" spans="6:11" x14ac:dyDescent="0.3">
      <c r="F11524" s="29"/>
      <c r="G11524" s="29"/>
      <c r="H11524" s="29"/>
      <c r="I11524" s="29"/>
      <c r="J11524" s="29"/>
      <c r="K11524" s="29"/>
    </row>
    <row r="11525" spans="6:11" x14ac:dyDescent="0.3">
      <c r="F11525" s="29"/>
      <c r="G11525" s="29"/>
      <c r="H11525" s="29"/>
      <c r="I11525" s="29"/>
      <c r="J11525" s="29"/>
      <c r="K11525" s="29"/>
    </row>
    <row r="11526" spans="6:11" x14ac:dyDescent="0.3">
      <c r="F11526" s="29"/>
      <c r="G11526" s="29"/>
      <c r="H11526" s="29"/>
      <c r="I11526" s="29"/>
      <c r="J11526" s="29"/>
      <c r="K11526" s="29"/>
    </row>
    <row r="11527" spans="6:11" x14ac:dyDescent="0.3">
      <c r="F11527" s="29"/>
      <c r="G11527" s="29"/>
      <c r="H11527" s="29"/>
      <c r="I11527" s="29"/>
      <c r="J11527" s="29"/>
      <c r="K11527" s="29"/>
    </row>
    <row r="11528" spans="6:11" x14ac:dyDescent="0.3">
      <c r="F11528" s="29"/>
      <c r="G11528" s="29"/>
      <c r="H11528" s="29"/>
      <c r="I11528" s="29"/>
      <c r="J11528" s="29"/>
      <c r="K11528" s="29"/>
    </row>
    <row r="11529" spans="6:11" x14ac:dyDescent="0.3">
      <c r="F11529" s="29"/>
      <c r="G11529" s="29"/>
      <c r="H11529" s="29"/>
      <c r="I11529" s="29"/>
      <c r="J11529" s="29"/>
      <c r="K11529" s="29"/>
    </row>
    <row r="11530" spans="6:11" x14ac:dyDescent="0.3">
      <c r="F11530" s="29"/>
      <c r="G11530" s="29"/>
      <c r="H11530" s="29"/>
      <c r="I11530" s="29"/>
      <c r="J11530" s="29"/>
      <c r="K11530" s="29"/>
    </row>
    <row r="11531" spans="6:11" x14ac:dyDescent="0.3">
      <c r="F11531" s="29"/>
      <c r="G11531" s="29"/>
      <c r="H11531" s="29"/>
      <c r="I11531" s="29"/>
      <c r="J11531" s="29"/>
      <c r="K11531" s="29"/>
    </row>
    <row r="11532" spans="6:11" x14ac:dyDescent="0.3">
      <c r="F11532" s="29"/>
      <c r="G11532" s="29"/>
      <c r="H11532" s="29"/>
      <c r="I11532" s="29"/>
      <c r="J11532" s="29"/>
      <c r="K11532" s="29"/>
    </row>
    <row r="11533" spans="6:11" x14ac:dyDescent="0.3">
      <c r="F11533" s="29"/>
      <c r="G11533" s="29"/>
      <c r="H11533" s="29"/>
      <c r="I11533" s="29"/>
      <c r="J11533" s="29"/>
      <c r="K11533" s="29"/>
    </row>
    <row r="11534" spans="6:11" x14ac:dyDescent="0.3">
      <c r="F11534" s="29"/>
      <c r="G11534" s="29"/>
      <c r="H11534" s="29"/>
      <c r="I11534" s="29"/>
      <c r="J11534" s="29"/>
      <c r="K11534" s="29"/>
    </row>
    <row r="11535" spans="6:11" x14ac:dyDescent="0.3">
      <c r="F11535" s="29"/>
      <c r="G11535" s="29"/>
      <c r="H11535" s="29"/>
      <c r="I11535" s="29"/>
      <c r="J11535" s="29"/>
      <c r="K11535" s="29"/>
    </row>
    <row r="11536" spans="6:11" x14ac:dyDescent="0.3">
      <c r="F11536" s="29"/>
      <c r="G11536" s="29"/>
      <c r="H11536" s="29"/>
      <c r="I11536" s="29"/>
      <c r="J11536" s="29"/>
      <c r="K11536" s="29"/>
    </row>
    <row r="11537" spans="6:11" x14ac:dyDescent="0.3">
      <c r="F11537" s="29"/>
      <c r="G11537" s="29"/>
      <c r="H11537" s="29"/>
      <c r="I11537" s="29"/>
      <c r="J11537" s="29"/>
      <c r="K11537" s="29"/>
    </row>
    <row r="11538" spans="6:11" x14ac:dyDescent="0.3">
      <c r="F11538" s="29"/>
      <c r="G11538" s="29"/>
      <c r="H11538" s="29"/>
      <c r="I11538" s="29"/>
      <c r="J11538" s="29"/>
      <c r="K11538" s="29"/>
    </row>
    <row r="11539" spans="6:11" x14ac:dyDescent="0.3">
      <c r="F11539" s="29"/>
      <c r="G11539" s="29"/>
      <c r="H11539" s="29"/>
      <c r="I11539" s="29"/>
      <c r="J11539" s="29"/>
      <c r="K11539" s="29"/>
    </row>
    <row r="11540" spans="6:11" x14ac:dyDescent="0.3">
      <c r="F11540" s="29"/>
      <c r="G11540" s="29"/>
      <c r="H11540" s="29"/>
      <c r="I11540" s="29"/>
      <c r="J11540" s="29"/>
      <c r="K11540" s="29"/>
    </row>
    <row r="11541" spans="6:11" x14ac:dyDescent="0.3">
      <c r="F11541" s="29"/>
      <c r="G11541" s="29"/>
      <c r="H11541" s="29"/>
      <c r="I11541" s="29"/>
      <c r="J11541" s="29"/>
      <c r="K11541" s="29"/>
    </row>
    <row r="11542" spans="6:11" x14ac:dyDescent="0.3">
      <c r="F11542" s="29"/>
      <c r="G11542" s="29"/>
      <c r="H11542" s="29"/>
      <c r="I11542" s="29"/>
      <c r="J11542" s="29"/>
      <c r="K11542" s="29"/>
    </row>
    <row r="11543" spans="6:11" x14ac:dyDescent="0.3">
      <c r="F11543" s="29"/>
      <c r="G11543" s="29"/>
      <c r="H11543" s="29"/>
      <c r="I11543" s="29"/>
      <c r="J11543" s="29"/>
      <c r="K11543" s="29"/>
    </row>
    <row r="11544" spans="6:11" x14ac:dyDescent="0.3">
      <c r="F11544" s="29"/>
      <c r="G11544" s="29"/>
      <c r="H11544" s="29"/>
      <c r="I11544" s="29"/>
      <c r="J11544" s="29"/>
      <c r="K11544" s="29"/>
    </row>
    <row r="11545" spans="6:11" x14ac:dyDescent="0.3">
      <c r="F11545" s="29"/>
      <c r="G11545" s="29"/>
      <c r="H11545" s="29"/>
      <c r="I11545" s="29"/>
      <c r="J11545" s="29"/>
      <c r="K11545" s="29"/>
    </row>
    <row r="11546" spans="6:11" x14ac:dyDescent="0.3">
      <c r="F11546" s="29"/>
      <c r="G11546" s="29"/>
      <c r="H11546" s="29"/>
      <c r="I11546" s="29"/>
      <c r="J11546" s="29"/>
      <c r="K11546" s="29"/>
    </row>
    <row r="11547" spans="6:11" x14ac:dyDescent="0.3">
      <c r="F11547" s="29"/>
      <c r="G11547" s="29"/>
      <c r="H11547" s="29"/>
      <c r="I11547" s="29"/>
      <c r="J11547" s="29"/>
      <c r="K11547" s="29"/>
    </row>
    <row r="11548" spans="6:11" x14ac:dyDescent="0.3">
      <c r="F11548" s="29"/>
      <c r="G11548" s="29"/>
      <c r="H11548" s="29"/>
      <c r="I11548" s="29"/>
      <c r="J11548" s="29"/>
      <c r="K11548" s="29"/>
    </row>
    <row r="11549" spans="6:11" x14ac:dyDescent="0.3">
      <c r="F11549" s="29"/>
      <c r="G11549" s="29"/>
      <c r="H11549" s="29"/>
      <c r="I11549" s="29"/>
      <c r="J11549" s="29"/>
      <c r="K11549" s="29"/>
    </row>
    <row r="11550" spans="6:11" x14ac:dyDescent="0.3">
      <c r="F11550" s="29"/>
      <c r="G11550" s="29"/>
      <c r="H11550" s="29"/>
      <c r="I11550" s="29"/>
      <c r="J11550" s="29"/>
      <c r="K11550" s="29"/>
    </row>
    <row r="11551" spans="6:11" x14ac:dyDescent="0.3">
      <c r="F11551" s="29"/>
      <c r="G11551" s="29"/>
      <c r="H11551" s="29"/>
      <c r="I11551" s="29"/>
      <c r="J11551" s="29"/>
      <c r="K11551" s="29"/>
    </row>
    <row r="11552" spans="6:11" x14ac:dyDescent="0.3">
      <c r="F11552" s="29"/>
      <c r="G11552" s="29"/>
      <c r="H11552" s="29"/>
      <c r="I11552" s="29"/>
      <c r="J11552" s="29"/>
      <c r="K11552" s="29"/>
    </row>
    <row r="11553" spans="6:11" x14ac:dyDescent="0.3">
      <c r="F11553" s="29"/>
      <c r="G11553" s="29"/>
      <c r="H11553" s="29"/>
      <c r="I11553" s="29"/>
      <c r="J11553" s="29"/>
      <c r="K11553" s="29"/>
    </row>
    <row r="11554" spans="6:11" x14ac:dyDescent="0.3">
      <c r="F11554" s="29"/>
      <c r="G11554" s="29"/>
      <c r="H11554" s="29"/>
      <c r="I11554" s="29"/>
      <c r="J11554" s="29"/>
      <c r="K11554" s="29"/>
    </row>
    <row r="11555" spans="6:11" x14ac:dyDescent="0.3">
      <c r="F11555" s="29"/>
      <c r="G11555" s="29"/>
      <c r="H11555" s="29"/>
      <c r="I11555" s="29"/>
      <c r="J11555" s="29"/>
      <c r="K11555" s="29"/>
    </row>
    <row r="11556" spans="6:11" x14ac:dyDescent="0.3">
      <c r="F11556" s="29"/>
      <c r="G11556" s="29"/>
      <c r="H11556" s="29"/>
      <c r="I11556" s="29"/>
      <c r="J11556" s="29"/>
      <c r="K11556" s="29"/>
    </row>
    <row r="11557" spans="6:11" x14ac:dyDescent="0.3">
      <c r="F11557" s="29"/>
      <c r="G11557" s="29"/>
      <c r="H11557" s="29"/>
      <c r="I11557" s="29"/>
      <c r="J11557" s="29"/>
      <c r="K11557" s="29"/>
    </row>
    <row r="11558" spans="6:11" x14ac:dyDescent="0.3">
      <c r="F11558" s="29"/>
      <c r="G11558" s="29"/>
      <c r="H11558" s="29"/>
      <c r="I11558" s="29"/>
      <c r="J11558" s="29"/>
      <c r="K11558" s="29"/>
    </row>
    <row r="11559" spans="6:11" x14ac:dyDescent="0.3">
      <c r="F11559" s="29"/>
      <c r="G11559" s="29"/>
      <c r="H11559" s="29"/>
      <c r="I11559" s="29"/>
      <c r="J11559" s="29"/>
      <c r="K11559" s="29"/>
    </row>
    <row r="11560" spans="6:11" x14ac:dyDescent="0.3">
      <c r="F11560" s="29"/>
      <c r="G11560" s="29"/>
      <c r="H11560" s="29"/>
      <c r="I11560" s="29"/>
      <c r="J11560" s="29"/>
      <c r="K11560" s="29"/>
    </row>
    <row r="11561" spans="6:11" x14ac:dyDescent="0.3">
      <c r="F11561" s="29"/>
      <c r="G11561" s="29"/>
      <c r="H11561" s="29"/>
      <c r="I11561" s="29"/>
      <c r="J11561" s="29"/>
      <c r="K11561" s="29"/>
    </row>
    <row r="11562" spans="6:11" x14ac:dyDescent="0.3">
      <c r="F11562" s="29"/>
      <c r="G11562" s="29"/>
      <c r="H11562" s="29"/>
      <c r="I11562" s="29"/>
      <c r="J11562" s="29"/>
      <c r="K11562" s="29"/>
    </row>
    <row r="11563" spans="6:11" x14ac:dyDescent="0.3">
      <c r="F11563" s="29"/>
      <c r="G11563" s="29"/>
      <c r="H11563" s="29"/>
      <c r="I11563" s="29"/>
      <c r="J11563" s="29"/>
      <c r="K11563" s="29"/>
    </row>
    <row r="11564" spans="6:11" x14ac:dyDescent="0.3">
      <c r="F11564" s="29"/>
      <c r="G11564" s="29"/>
      <c r="H11564" s="29"/>
      <c r="I11564" s="29"/>
      <c r="J11564" s="29"/>
      <c r="K11564" s="29"/>
    </row>
    <row r="11565" spans="6:11" x14ac:dyDescent="0.3">
      <c r="F11565" s="29"/>
      <c r="G11565" s="29"/>
      <c r="H11565" s="29"/>
      <c r="I11565" s="29"/>
      <c r="J11565" s="29"/>
      <c r="K11565" s="29"/>
    </row>
    <row r="11566" spans="6:11" x14ac:dyDescent="0.3">
      <c r="F11566" s="29"/>
      <c r="G11566" s="29"/>
      <c r="H11566" s="29"/>
      <c r="I11566" s="29"/>
      <c r="J11566" s="29"/>
      <c r="K11566" s="29"/>
    </row>
    <row r="11567" spans="6:11" x14ac:dyDescent="0.3">
      <c r="F11567" s="29"/>
      <c r="G11567" s="29"/>
      <c r="H11567" s="29"/>
      <c r="I11567" s="29"/>
      <c r="J11567" s="29"/>
      <c r="K11567" s="29"/>
    </row>
    <row r="11568" spans="6:11" x14ac:dyDescent="0.3">
      <c r="F11568" s="29"/>
      <c r="G11568" s="29"/>
      <c r="H11568" s="29"/>
      <c r="I11568" s="29"/>
      <c r="J11568" s="29"/>
      <c r="K11568" s="29"/>
    </row>
    <row r="11569" spans="6:11" x14ac:dyDescent="0.3">
      <c r="F11569" s="29"/>
      <c r="G11569" s="29"/>
      <c r="H11569" s="29"/>
      <c r="I11569" s="29"/>
      <c r="J11569" s="29"/>
      <c r="K11569" s="29"/>
    </row>
    <row r="11570" spans="6:11" x14ac:dyDescent="0.3">
      <c r="F11570" s="29"/>
      <c r="G11570" s="29"/>
      <c r="H11570" s="29"/>
      <c r="I11570" s="29"/>
      <c r="J11570" s="29"/>
      <c r="K11570" s="29"/>
    </row>
    <row r="11571" spans="6:11" x14ac:dyDescent="0.3">
      <c r="F11571" s="29"/>
      <c r="G11571" s="29"/>
      <c r="H11571" s="29"/>
      <c r="I11571" s="29"/>
      <c r="J11571" s="29"/>
      <c r="K11571" s="29"/>
    </row>
    <row r="11572" spans="6:11" x14ac:dyDescent="0.3">
      <c r="F11572" s="29"/>
      <c r="G11572" s="29"/>
      <c r="H11572" s="29"/>
      <c r="I11572" s="29"/>
      <c r="J11572" s="29"/>
      <c r="K11572" s="29"/>
    </row>
    <row r="11573" spans="6:11" x14ac:dyDescent="0.3">
      <c r="F11573" s="29"/>
      <c r="G11573" s="29"/>
      <c r="H11573" s="29"/>
      <c r="I11573" s="29"/>
      <c r="J11573" s="29"/>
      <c r="K11573" s="29"/>
    </row>
    <row r="11574" spans="6:11" x14ac:dyDescent="0.3">
      <c r="F11574" s="29"/>
      <c r="G11574" s="29"/>
      <c r="H11574" s="29"/>
      <c r="I11574" s="29"/>
      <c r="J11574" s="29"/>
      <c r="K11574" s="29"/>
    </row>
    <row r="11575" spans="6:11" x14ac:dyDescent="0.3">
      <c r="F11575" s="29"/>
      <c r="G11575" s="29"/>
      <c r="H11575" s="29"/>
      <c r="I11575" s="29"/>
      <c r="J11575" s="29"/>
      <c r="K11575" s="29"/>
    </row>
    <row r="11576" spans="6:11" x14ac:dyDescent="0.3">
      <c r="F11576" s="29"/>
      <c r="G11576" s="29"/>
      <c r="H11576" s="29"/>
      <c r="I11576" s="29"/>
      <c r="J11576" s="29"/>
      <c r="K11576" s="29"/>
    </row>
    <row r="11577" spans="6:11" x14ac:dyDescent="0.3">
      <c r="F11577" s="29"/>
      <c r="G11577" s="29"/>
      <c r="H11577" s="29"/>
      <c r="I11577" s="29"/>
      <c r="J11577" s="29"/>
      <c r="K11577" s="29"/>
    </row>
    <row r="11578" spans="6:11" x14ac:dyDescent="0.3">
      <c r="F11578" s="29"/>
      <c r="G11578" s="29"/>
      <c r="H11578" s="29"/>
      <c r="I11578" s="29"/>
      <c r="J11578" s="29"/>
      <c r="K11578" s="29"/>
    </row>
    <row r="11579" spans="6:11" x14ac:dyDescent="0.3">
      <c r="F11579" s="29"/>
      <c r="G11579" s="29"/>
      <c r="H11579" s="29"/>
      <c r="I11579" s="29"/>
      <c r="J11579" s="29"/>
      <c r="K11579" s="29"/>
    </row>
    <row r="11580" spans="6:11" x14ac:dyDescent="0.3">
      <c r="F11580" s="29"/>
      <c r="G11580" s="29"/>
      <c r="H11580" s="29"/>
      <c r="I11580" s="29"/>
      <c r="J11580" s="29"/>
      <c r="K11580" s="29"/>
    </row>
    <row r="11581" spans="6:11" x14ac:dyDescent="0.3">
      <c r="F11581" s="29"/>
      <c r="G11581" s="29"/>
      <c r="H11581" s="29"/>
      <c r="I11581" s="29"/>
      <c r="J11581" s="29"/>
      <c r="K11581" s="29"/>
    </row>
    <row r="11582" spans="6:11" x14ac:dyDescent="0.3">
      <c r="F11582" s="29"/>
      <c r="G11582" s="29"/>
      <c r="H11582" s="29"/>
      <c r="I11582" s="29"/>
      <c r="J11582" s="29"/>
      <c r="K11582" s="29"/>
    </row>
    <row r="11583" spans="6:11" x14ac:dyDescent="0.3">
      <c r="F11583" s="29"/>
      <c r="G11583" s="29"/>
      <c r="H11583" s="29"/>
      <c r="I11583" s="29"/>
      <c r="J11583" s="29"/>
      <c r="K11583" s="29"/>
    </row>
    <row r="11584" spans="6:11" x14ac:dyDescent="0.3">
      <c r="F11584" s="29"/>
      <c r="G11584" s="29"/>
      <c r="H11584" s="29"/>
      <c r="I11584" s="29"/>
      <c r="J11584" s="29"/>
      <c r="K11584" s="29"/>
    </row>
    <row r="11585" spans="6:11" x14ac:dyDescent="0.3">
      <c r="F11585" s="29"/>
      <c r="G11585" s="29"/>
      <c r="H11585" s="29"/>
      <c r="I11585" s="29"/>
      <c r="J11585" s="29"/>
      <c r="K11585" s="29"/>
    </row>
    <row r="11586" spans="6:11" x14ac:dyDescent="0.3">
      <c r="F11586" s="29"/>
      <c r="G11586" s="29"/>
      <c r="H11586" s="29"/>
      <c r="I11586" s="29"/>
      <c r="J11586" s="29"/>
      <c r="K11586" s="29"/>
    </row>
    <row r="11587" spans="6:11" x14ac:dyDescent="0.3">
      <c r="F11587" s="29"/>
      <c r="G11587" s="29"/>
      <c r="H11587" s="29"/>
      <c r="I11587" s="29"/>
      <c r="J11587" s="29"/>
      <c r="K11587" s="29"/>
    </row>
    <row r="11588" spans="6:11" x14ac:dyDescent="0.3">
      <c r="F11588" s="29"/>
      <c r="G11588" s="29"/>
      <c r="H11588" s="29"/>
      <c r="I11588" s="29"/>
      <c r="J11588" s="29"/>
      <c r="K11588" s="29"/>
    </row>
    <row r="11589" spans="6:11" x14ac:dyDescent="0.3">
      <c r="F11589" s="29"/>
      <c r="G11589" s="29"/>
      <c r="H11589" s="29"/>
      <c r="I11589" s="29"/>
      <c r="J11589" s="29"/>
      <c r="K11589" s="29"/>
    </row>
    <row r="11590" spans="6:11" x14ac:dyDescent="0.3">
      <c r="F11590" s="29"/>
      <c r="G11590" s="29"/>
      <c r="H11590" s="29"/>
      <c r="I11590" s="29"/>
      <c r="J11590" s="29"/>
      <c r="K11590" s="29"/>
    </row>
    <row r="11591" spans="6:11" x14ac:dyDescent="0.3">
      <c r="F11591" s="29"/>
      <c r="G11591" s="29"/>
      <c r="H11591" s="29"/>
      <c r="I11591" s="29"/>
      <c r="J11591" s="29"/>
      <c r="K11591" s="29"/>
    </row>
    <row r="11592" spans="6:11" x14ac:dyDescent="0.3">
      <c r="F11592" s="29"/>
      <c r="G11592" s="29"/>
      <c r="H11592" s="29"/>
      <c r="I11592" s="29"/>
      <c r="J11592" s="29"/>
      <c r="K11592" s="29"/>
    </row>
    <row r="11593" spans="6:11" x14ac:dyDescent="0.3">
      <c r="F11593" s="29"/>
      <c r="G11593" s="29"/>
      <c r="H11593" s="29"/>
      <c r="I11593" s="29"/>
      <c r="J11593" s="29"/>
      <c r="K11593" s="29"/>
    </row>
    <row r="11594" spans="6:11" x14ac:dyDescent="0.3">
      <c r="F11594" s="29"/>
      <c r="G11594" s="29"/>
      <c r="H11594" s="29"/>
      <c r="I11594" s="29"/>
      <c r="J11594" s="29"/>
      <c r="K11594" s="29"/>
    </row>
    <row r="11595" spans="6:11" x14ac:dyDescent="0.3">
      <c r="F11595" s="29"/>
      <c r="G11595" s="29"/>
      <c r="H11595" s="29"/>
      <c r="I11595" s="29"/>
      <c r="J11595" s="29"/>
      <c r="K11595" s="29"/>
    </row>
    <row r="11596" spans="6:11" x14ac:dyDescent="0.3">
      <c r="F11596" s="29"/>
      <c r="G11596" s="29"/>
      <c r="H11596" s="29"/>
      <c r="I11596" s="29"/>
      <c r="J11596" s="29"/>
      <c r="K11596" s="29"/>
    </row>
    <row r="11597" spans="6:11" x14ac:dyDescent="0.3">
      <c r="F11597" s="29"/>
      <c r="G11597" s="29"/>
      <c r="H11597" s="29"/>
      <c r="I11597" s="29"/>
      <c r="J11597" s="29"/>
      <c r="K11597" s="29"/>
    </row>
    <row r="11598" spans="6:11" x14ac:dyDescent="0.3">
      <c r="F11598" s="29"/>
      <c r="G11598" s="29"/>
      <c r="H11598" s="29"/>
      <c r="I11598" s="29"/>
      <c r="J11598" s="29"/>
      <c r="K11598" s="29"/>
    </row>
    <row r="11599" spans="6:11" x14ac:dyDescent="0.3">
      <c r="F11599" s="29"/>
      <c r="G11599" s="29"/>
      <c r="H11599" s="29"/>
      <c r="I11599" s="29"/>
      <c r="J11599" s="29"/>
      <c r="K11599" s="29"/>
    </row>
    <row r="11600" spans="6:11" x14ac:dyDescent="0.3">
      <c r="F11600" s="29"/>
      <c r="G11600" s="29"/>
      <c r="H11600" s="29"/>
      <c r="I11600" s="29"/>
      <c r="J11600" s="29"/>
      <c r="K11600" s="29"/>
    </row>
    <row r="11601" spans="6:11" x14ac:dyDescent="0.3">
      <c r="F11601" s="29"/>
      <c r="G11601" s="29"/>
      <c r="H11601" s="29"/>
      <c r="I11601" s="29"/>
      <c r="J11601" s="29"/>
      <c r="K11601" s="29"/>
    </row>
    <row r="11602" spans="6:11" x14ac:dyDescent="0.3">
      <c r="F11602" s="29"/>
      <c r="G11602" s="29"/>
      <c r="H11602" s="29"/>
      <c r="I11602" s="29"/>
      <c r="J11602" s="29"/>
      <c r="K11602" s="29"/>
    </row>
    <row r="11603" spans="6:11" x14ac:dyDescent="0.3">
      <c r="F11603" s="29"/>
      <c r="G11603" s="29"/>
      <c r="H11603" s="29"/>
      <c r="I11603" s="29"/>
      <c r="J11603" s="29"/>
      <c r="K11603" s="29"/>
    </row>
    <row r="11604" spans="6:11" x14ac:dyDescent="0.3">
      <c r="F11604" s="29"/>
      <c r="G11604" s="29"/>
      <c r="H11604" s="29"/>
      <c r="I11604" s="29"/>
      <c r="J11604" s="29"/>
      <c r="K11604" s="29"/>
    </row>
    <row r="11605" spans="6:11" x14ac:dyDescent="0.3">
      <c r="F11605" s="29"/>
      <c r="G11605" s="29"/>
      <c r="H11605" s="29"/>
      <c r="I11605" s="29"/>
      <c r="J11605" s="29"/>
      <c r="K11605" s="29"/>
    </row>
    <row r="11606" spans="6:11" x14ac:dyDescent="0.3">
      <c r="F11606" s="29"/>
      <c r="G11606" s="29"/>
      <c r="H11606" s="29"/>
      <c r="I11606" s="29"/>
      <c r="J11606" s="29"/>
      <c r="K11606" s="29"/>
    </row>
    <row r="11607" spans="6:11" x14ac:dyDescent="0.3">
      <c r="F11607" s="29"/>
      <c r="G11607" s="29"/>
      <c r="H11607" s="29"/>
      <c r="I11607" s="29"/>
      <c r="J11607" s="29"/>
      <c r="K11607" s="29"/>
    </row>
    <row r="11608" spans="6:11" x14ac:dyDescent="0.3">
      <c r="F11608" s="29"/>
      <c r="G11608" s="29"/>
      <c r="H11608" s="29"/>
      <c r="I11608" s="29"/>
      <c r="J11608" s="29"/>
      <c r="K11608" s="29"/>
    </row>
    <row r="11609" spans="6:11" x14ac:dyDescent="0.3">
      <c r="F11609" s="29"/>
      <c r="G11609" s="29"/>
      <c r="H11609" s="29"/>
      <c r="I11609" s="29"/>
      <c r="J11609" s="29"/>
      <c r="K11609" s="29"/>
    </row>
    <row r="11610" spans="6:11" x14ac:dyDescent="0.3">
      <c r="F11610" s="29"/>
      <c r="G11610" s="29"/>
      <c r="H11610" s="29"/>
      <c r="I11610" s="29"/>
      <c r="J11610" s="29"/>
      <c r="K11610" s="29"/>
    </row>
    <row r="11611" spans="6:11" x14ac:dyDescent="0.3">
      <c r="F11611" s="29"/>
      <c r="G11611" s="29"/>
      <c r="H11611" s="29"/>
      <c r="I11611" s="29"/>
      <c r="J11611" s="29"/>
      <c r="K11611" s="29"/>
    </row>
    <row r="11612" spans="6:11" x14ac:dyDescent="0.3">
      <c r="F11612" s="29"/>
      <c r="G11612" s="29"/>
      <c r="H11612" s="29"/>
      <c r="I11612" s="29"/>
      <c r="J11612" s="29"/>
      <c r="K11612" s="29"/>
    </row>
    <row r="11613" spans="6:11" x14ac:dyDescent="0.3">
      <c r="F11613" s="29"/>
      <c r="G11613" s="29"/>
      <c r="H11613" s="29"/>
      <c r="I11613" s="29"/>
      <c r="J11613" s="29"/>
      <c r="K11613" s="29"/>
    </row>
    <row r="11614" spans="6:11" x14ac:dyDescent="0.3">
      <c r="F11614" s="29"/>
      <c r="G11614" s="29"/>
      <c r="H11614" s="29"/>
      <c r="I11614" s="29"/>
      <c r="J11614" s="29"/>
      <c r="K11614" s="29"/>
    </row>
    <row r="11615" spans="6:11" x14ac:dyDescent="0.3">
      <c r="F11615" s="29"/>
      <c r="G11615" s="29"/>
      <c r="H11615" s="29"/>
      <c r="I11615" s="29"/>
      <c r="J11615" s="29"/>
      <c r="K11615" s="29"/>
    </row>
    <row r="11616" spans="6:11" x14ac:dyDescent="0.3">
      <c r="F11616" s="29"/>
      <c r="G11616" s="29"/>
      <c r="H11616" s="29"/>
      <c r="I11616" s="29"/>
      <c r="J11616" s="29"/>
      <c r="K11616" s="29"/>
    </row>
    <row r="11617" spans="6:11" x14ac:dyDescent="0.3">
      <c r="F11617" s="29"/>
      <c r="G11617" s="29"/>
      <c r="H11617" s="29"/>
      <c r="I11617" s="29"/>
      <c r="J11617" s="29"/>
      <c r="K11617" s="29"/>
    </row>
    <row r="11618" spans="6:11" x14ac:dyDescent="0.3">
      <c r="F11618" s="29"/>
      <c r="G11618" s="29"/>
      <c r="H11618" s="29"/>
      <c r="I11618" s="29"/>
      <c r="J11618" s="29"/>
      <c r="K11618" s="29"/>
    </row>
    <row r="11619" spans="6:11" x14ac:dyDescent="0.3">
      <c r="F11619" s="29"/>
      <c r="G11619" s="29"/>
      <c r="H11619" s="29"/>
      <c r="I11619" s="29"/>
      <c r="J11619" s="29"/>
      <c r="K11619" s="29"/>
    </row>
    <row r="11620" spans="6:11" x14ac:dyDescent="0.3">
      <c r="F11620" s="29"/>
      <c r="G11620" s="29"/>
      <c r="H11620" s="29"/>
      <c r="I11620" s="29"/>
      <c r="J11620" s="29"/>
      <c r="K11620" s="29"/>
    </row>
    <row r="11621" spans="6:11" x14ac:dyDescent="0.3">
      <c r="F11621" s="29"/>
      <c r="G11621" s="29"/>
      <c r="H11621" s="29"/>
      <c r="I11621" s="29"/>
      <c r="J11621" s="29"/>
      <c r="K11621" s="29"/>
    </row>
    <row r="11622" spans="6:11" x14ac:dyDescent="0.3">
      <c r="F11622" s="29"/>
      <c r="G11622" s="29"/>
      <c r="H11622" s="29"/>
      <c r="I11622" s="29"/>
      <c r="J11622" s="29"/>
      <c r="K11622" s="29"/>
    </row>
    <row r="11623" spans="6:11" x14ac:dyDescent="0.3">
      <c r="F11623" s="29"/>
      <c r="G11623" s="29"/>
      <c r="H11623" s="29"/>
      <c r="I11623" s="29"/>
      <c r="J11623" s="29"/>
      <c r="K11623" s="29"/>
    </row>
    <row r="11624" spans="6:11" x14ac:dyDescent="0.3">
      <c r="F11624" s="29"/>
      <c r="G11624" s="29"/>
      <c r="H11624" s="29"/>
      <c r="I11624" s="29"/>
      <c r="J11624" s="29"/>
      <c r="K11624" s="29"/>
    </row>
    <row r="11625" spans="6:11" x14ac:dyDescent="0.3">
      <c r="F11625" s="29"/>
      <c r="G11625" s="29"/>
      <c r="H11625" s="29"/>
      <c r="I11625" s="29"/>
      <c r="J11625" s="29"/>
      <c r="K11625" s="29"/>
    </row>
    <row r="11626" spans="6:11" x14ac:dyDescent="0.3">
      <c r="F11626" s="29"/>
      <c r="G11626" s="29"/>
      <c r="H11626" s="29"/>
      <c r="I11626" s="29"/>
      <c r="J11626" s="29"/>
      <c r="K11626" s="29"/>
    </row>
    <row r="11627" spans="6:11" x14ac:dyDescent="0.3">
      <c r="F11627" s="29"/>
      <c r="G11627" s="29"/>
      <c r="H11627" s="29"/>
      <c r="I11627" s="29"/>
      <c r="J11627" s="29"/>
      <c r="K11627" s="29"/>
    </row>
    <row r="11628" spans="6:11" x14ac:dyDescent="0.3">
      <c r="F11628" s="29"/>
      <c r="G11628" s="29"/>
      <c r="H11628" s="29"/>
      <c r="I11628" s="29"/>
      <c r="J11628" s="29"/>
      <c r="K11628" s="29"/>
    </row>
    <row r="11629" spans="6:11" x14ac:dyDescent="0.3">
      <c r="F11629" s="29"/>
      <c r="G11629" s="29"/>
      <c r="H11629" s="29"/>
      <c r="I11629" s="29"/>
      <c r="J11629" s="29"/>
      <c r="K11629" s="29"/>
    </row>
    <row r="11630" spans="6:11" x14ac:dyDescent="0.3">
      <c r="F11630" s="29"/>
      <c r="G11630" s="29"/>
      <c r="H11630" s="29"/>
      <c r="I11630" s="29"/>
      <c r="J11630" s="29"/>
      <c r="K11630" s="29"/>
    </row>
    <row r="11631" spans="6:11" x14ac:dyDescent="0.3">
      <c r="F11631" s="29"/>
      <c r="G11631" s="29"/>
      <c r="H11631" s="29"/>
      <c r="I11631" s="29"/>
      <c r="J11631" s="29"/>
      <c r="K11631" s="29"/>
    </row>
    <row r="11632" spans="6:11" x14ac:dyDescent="0.3">
      <c r="F11632" s="29"/>
      <c r="G11632" s="29"/>
      <c r="H11632" s="29"/>
      <c r="I11632" s="29"/>
      <c r="J11632" s="29"/>
      <c r="K11632" s="29"/>
    </row>
    <row r="11633" spans="6:11" x14ac:dyDescent="0.3">
      <c r="F11633" s="29"/>
      <c r="G11633" s="29"/>
      <c r="H11633" s="29"/>
      <c r="I11633" s="29"/>
      <c r="J11633" s="29"/>
      <c r="K11633" s="29"/>
    </row>
    <row r="11634" spans="6:11" x14ac:dyDescent="0.3">
      <c r="F11634" s="29"/>
      <c r="G11634" s="29"/>
      <c r="H11634" s="29"/>
      <c r="I11634" s="29"/>
      <c r="J11634" s="29"/>
      <c r="K11634" s="29"/>
    </row>
    <row r="11635" spans="6:11" x14ac:dyDescent="0.3">
      <c r="F11635" s="29"/>
      <c r="G11635" s="29"/>
      <c r="H11635" s="29"/>
      <c r="I11635" s="29"/>
      <c r="J11635" s="29"/>
      <c r="K11635" s="29"/>
    </row>
    <row r="11636" spans="6:11" x14ac:dyDescent="0.3">
      <c r="F11636" s="29"/>
      <c r="G11636" s="29"/>
      <c r="H11636" s="29"/>
      <c r="I11636" s="29"/>
      <c r="J11636" s="29"/>
      <c r="K11636" s="29"/>
    </row>
    <row r="11637" spans="6:11" x14ac:dyDescent="0.3">
      <c r="F11637" s="29"/>
      <c r="G11637" s="29"/>
      <c r="H11637" s="29"/>
      <c r="I11637" s="29"/>
      <c r="J11637" s="29"/>
      <c r="K11637" s="29"/>
    </row>
    <row r="11638" spans="6:11" x14ac:dyDescent="0.3">
      <c r="F11638" s="29"/>
      <c r="G11638" s="29"/>
      <c r="H11638" s="29"/>
      <c r="I11638" s="29"/>
      <c r="J11638" s="29"/>
      <c r="K11638" s="29"/>
    </row>
    <row r="11639" spans="6:11" x14ac:dyDescent="0.3">
      <c r="F11639" s="29"/>
      <c r="G11639" s="29"/>
      <c r="H11639" s="29"/>
      <c r="I11639" s="29"/>
      <c r="J11639" s="29"/>
      <c r="K11639" s="29"/>
    </row>
    <row r="11640" spans="6:11" x14ac:dyDescent="0.3">
      <c r="F11640" s="29"/>
      <c r="G11640" s="29"/>
      <c r="H11640" s="29"/>
      <c r="I11640" s="29"/>
      <c r="J11640" s="29"/>
      <c r="K11640" s="29"/>
    </row>
    <row r="11641" spans="6:11" x14ac:dyDescent="0.3">
      <c r="F11641" s="29"/>
      <c r="G11641" s="29"/>
      <c r="H11641" s="29"/>
      <c r="I11641" s="29"/>
      <c r="J11641" s="29"/>
      <c r="K11641" s="29"/>
    </row>
    <row r="11642" spans="6:11" x14ac:dyDescent="0.3">
      <c r="F11642" s="29"/>
      <c r="G11642" s="29"/>
      <c r="H11642" s="29"/>
      <c r="I11642" s="29"/>
      <c r="J11642" s="29"/>
      <c r="K11642" s="29"/>
    </row>
    <row r="11643" spans="6:11" x14ac:dyDescent="0.3">
      <c r="F11643" s="29"/>
      <c r="G11643" s="29"/>
      <c r="H11643" s="29"/>
      <c r="I11643" s="29"/>
      <c r="J11643" s="29"/>
      <c r="K11643" s="29"/>
    </row>
    <row r="11644" spans="6:11" x14ac:dyDescent="0.3">
      <c r="F11644" s="29"/>
      <c r="G11644" s="29"/>
      <c r="H11644" s="29"/>
      <c r="I11644" s="29"/>
      <c r="J11644" s="29"/>
      <c r="K11644" s="29"/>
    </row>
    <row r="11645" spans="6:11" x14ac:dyDescent="0.3">
      <c r="F11645" s="29"/>
      <c r="G11645" s="29"/>
      <c r="H11645" s="29"/>
      <c r="I11645" s="29"/>
      <c r="J11645" s="29"/>
      <c r="K11645" s="29"/>
    </row>
    <row r="11646" spans="6:11" x14ac:dyDescent="0.3">
      <c r="F11646" s="29"/>
      <c r="G11646" s="29"/>
      <c r="H11646" s="29"/>
      <c r="I11646" s="29"/>
      <c r="J11646" s="29"/>
      <c r="K11646" s="29"/>
    </row>
    <row r="11647" spans="6:11" x14ac:dyDescent="0.3">
      <c r="F11647" s="29"/>
      <c r="G11647" s="29"/>
      <c r="H11647" s="29"/>
      <c r="I11647" s="29"/>
      <c r="J11647" s="29"/>
      <c r="K11647" s="29"/>
    </row>
    <row r="11648" spans="6:11" x14ac:dyDescent="0.3">
      <c r="F11648" s="29"/>
      <c r="G11648" s="29"/>
      <c r="H11648" s="29"/>
      <c r="I11648" s="29"/>
      <c r="J11648" s="29"/>
      <c r="K11648" s="29"/>
    </row>
    <row r="11649" spans="6:11" x14ac:dyDescent="0.3">
      <c r="F11649" s="29"/>
      <c r="G11649" s="29"/>
      <c r="H11649" s="29"/>
      <c r="I11649" s="29"/>
      <c r="J11649" s="29"/>
      <c r="K11649" s="29"/>
    </row>
    <row r="11650" spans="6:11" x14ac:dyDescent="0.3">
      <c r="F11650" s="29"/>
      <c r="G11650" s="29"/>
      <c r="H11650" s="29"/>
      <c r="I11650" s="29"/>
      <c r="J11650" s="29"/>
      <c r="K11650" s="29"/>
    </row>
    <row r="11651" spans="6:11" x14ac:dyDescent="0.3">
      <c r="F11651" s="29"/>
      <c r="G11651" s="29"/>
      <c r="H11651" s="29"/>
      <c r="I11651" s="29"/>
      <c r="J11651" s="29"/>
      <c r="K11651" s="29"/>
    </row>
    <row r="11652" spans="6:11" x14ac:dyDescent="0.3">
      <c r="F11652" s="29"/>
      <c r="G11652" s="29"/>
      <c r="H11652" s="29"/>
      <c r="I11652" s="29"/>
      <c r="J11652" s="29"/>
      <c r="K11652" s="29"/>
    </row>
    <row r="11653" spans="6:11" x14ac:dyDescent="0.3">
      <c r="F11653" s="29"/>
      <c r="G11653" s="29"/>
      <c r="H11653" s="29"/>
      <c r="I11653" s="29"/>
      <c r="J11653" s="29"/>
      <c r="K11653" s="29"/>
    </row>
    <row r="11654" spans="6:11" x14ac:dyDescent="0.3">
      <c r="F11654" s="29"/>
      <c r="G11654" s="29"/>
      <c r="H11654" s="29"/>
      <c r="I11654" s="29"/>
      <c r="J11654" s="29"/>
      <c r="K11654" s="29"/>
    </row>
    <row r="11655" spans="6:11" x14ac:dyDescent="0.3">
      <c r="F11655" s="29"/>
      <c r="G11655" s="29"/>
      <c r="H11655" s="29"/>
      <c r="I11655" s="29"/>
      <c r="J11655" s="29"/>
      <c r="K11655" s="29"/>
    </row>
    <row r="11656" spans="6:11" x14ac:dyDescent="0.3">
      <c r="F11656" s="29"/>
      <c r="G11656" s="29"/>
      <c r="H11656" s="29"/>
      <c r="I11656" s="29"/>
      <c r="J11656" s="29"/>
      <c r="K11656" s="29"/>
    </row>
    <row r="11657" spans="6:11" x14ac:dyDescent="0.3">
      <c r="F11657" s="29"/>
      <c r="G11657" s="29"/>
      <c r="H11657" s="29"/>
      <c r="I11657" s="29"/>
      <c r="J11657" s="29"/>
      <c r="K11657" s="29"/>
    </row>
    <row r="11658" spans="6:11" x14ac:dyDescent="0.3">
      <c r="F11658" s="29"/>
      <c r="G11658" s="29"/>
      <c r="H11658" s="29"/>
      <c r="I11658" s="29"/>
      <c r="J11658" s="29"/>
      <c r="K11658" s="29"/>
    </row>
    <row r="11659" spans="6:11" x14ac:dyDescent="0.3">
      <c r="F11659" s="29"/>
      <c r="G11659" s="29"/>
      <c r="H11659" s="29"/>
      <c r="I11659" s="29"/>
      <c r="J11659" s="29"/>
      <c r="K11659" s="29"/>
    </row>
    <row r="11660" spans="6:11" x14ac:dyDescent="0.3">
      <c r="F11660" s="29"/>
      <c r="G11660" s="29"/>
      <c r="H11660" s="29"/>
      <c r="I11660" s="29"/>
      <c r="J11660" s="29"/>
      <c r="K11660" s="29"/>
    </row>
    <row r="11661" spans="6:11" x14ac:dyDescent="0.3">
      <c r="F11661" s="29"/>
      <c r="G11661" s="29"/>
      <c r="H11661" s="29"/>
      <c r="I11661" s="29"/>
      <c r="J11661" s="29"/>
      <c r="K11661" s="29"/>
    </row>
    <row r="11662" spans="6:11" x14ac:dyDescent="0.3">
      <c r="F11662" s="29"/>
      <c r="G11662" s="29"/>
      <c r="H11662" s="29"/>
      <c r="I11662" s="29"/>
      <c r="J11662" s="29"/>
      <c r="K11662" s="29"/>
    </row>
    <row r="11663" spans="6:11" x14ac:dyDescent="0.3">
      <c r="F11663" s="29"/>
      <c r="G11663" s="29"/>
      <c r="H11663" s="29"/>
      <c r="I11663" s="29"/>
      <c r="J11663" s="29"/>
      <c r="K11663" s="29"/>
    </row>
    <row r="11664" spans="6:11" x14ac:dyDescent="0.3">
      <c r="F11664" s="29"/>
      <c r="G11664" s="29"/>
      <c r="H11664" s="29"/>
      <c r="I11664" s="29"/>
      <c r="J11664" s="29"/>
      <c r="K11664" s="29"/>
    </row>
    <row r="11665" spans="6:11" x14ac:dyDescent="0.3">
      <c r="F11665" s="29"/>
      <c r="G11665" s="29"/>
      <c r="H11665" s="29"/>
      <c r="I11665" s="29"/>
      <c r="J11665" s="29"/>
      <c r="K11665" s="29"/>
    </row>
    <row r="11666" spans="6:11" x14ac:dyDescent="0.3">
      <c r="F11666" s="29"/>
      <c r="G11666" s="29"/>
      <c r="H11666" s="29"/>
      <c r="I11666" s="29"/>
      <c r="J11666" s="29"/>
      <c r="K11666" s="29"/>
    </row>
    <row r="11667" spans="6:11" x14ac:dyDescent="0.3">
      <c r="F11667" s="29"/>
      <c r="G11667" s="29"/>
      <c r="H11667" s="29"/>
      <c r="I11667" s="29"/>
      <c r="J11667" s="29"/>
      <c r="K11667" s="29"/>
    </row>
    <row r="11668" spans="6:11" x14ac:dyDescent="0.3">
      <c r="F11668" s="29"/>
      <c r="G11668" s="29"/>
      <c r="H11668" s="29"/>
      <c r="I11668" s="29"/>
      <c r="J11668" s="29"/>
      <c r="K11668" s="29"/>
    </row>
    <row r="11669" spans="6:11" x14ac:dyDescent="0.3">
      <c r="F11669" s="29"/>
      <c r="G11669" s="29"/>
      <c r="H11669" s="29"/>
      <c r="I11669" s="29"/>
      <c r="J11669" s="29"/>
      <c r="K11669" s="29"/>
    </row>
    <row r="11670" spans="6:11" x14ac:dyDescent="0.3">
      <c r="F11670" s="29"/>
      <c r="G11670" s="29"/>
      <c r="H11670" s="29"/>
      <c r="I11670" s="29"/>
      <c r="J11670" s="29"/>
      <c r="K11670" s="29"/>
    </row>
    <row r="11671" spans="6:11" x14ac:dyDescent="0.3">
      <c r="F11671" s="29"/>
      <c r="G11671" s="29"/>
      <c r="H11671" s="29"/>
      <c r="I11671" s="29"/>
      <c r="J11671" s="29"/>
      <c r="K11671" s="29"/>
    </row>
    <row r="11672" spans="6:11" x14ac:dyDescent="0.3">
      <c r="F11672" s="29"/>
      <c r="G11672" s="29"/>
      <c r="H11672" s="29"/>
      <c r="I11672" s="29"/>
      <c r="J11672" s="29"/>
      <c r="K11672" s="29"/>
    </row>
    <row r="11673" spans="6:11" x14ac:dyDescent="0.3">
      <c r="F11673" s="29"/>
      <c r="G11673" s="29"/>
      <c r="H11673" s="29"/>
      <c r="I11673" s="29"/>
      <c r="J11673" s="29"/>
      <c r="K11673" s="29"/>
    </row>
    <row r="11674" spans="6:11" x14ac:dyDescent="0.3">
      <c r="F11674" s="29"/>
      <c r="G11674" s="29"/>
      <c r="H11674" s="29"/>
      <c r="I11674" s="29"/>
      <c r="J11674" s="29"/>
      <c r="K11674" s="29"/>
    </row>
    <row r="11675" spans="6:11" x14ac:dyDescent="0.3">
      <c r="F11675" s="29"/>
      <c r="G11675" s="29"/>
      <c r="H11675" s="29"/>
      <c r="I11675" s="29"/>
      <c r="J11675" s="29"/>
      <c r="K11675" s="29"/>
    </row>
    <row r="11676" spans="6:11" x14ac:dyDescent="0.3">
      <c r="F11676" s="29"/>
      <c r="G11676" s="29"/>
      <c r="H11676" s="29"/>
      <c r="I11676" s="29"/>
      <c r="J11676" s="29"/>
      <c r="K11676" s="29"/>
    </row>
    <row r="11677" spans="6:11" x14ac:dyDescent="0.3">
      <c r="F11677" s="29"/>
      <c r="G11677" s="29"/>
      <c r="H11677" s="29"/>
      <c r="I11677" s="29"/>
      <c r="J11677" s="29"/>
      <c r="K11677" s="29"/>
    </row>
    <row r="11678" spans="6:11" x14ac:dyDescent="0.3">
      <c r="F11678" s="29"/>
      <c r="G11678" s="29"/>
      <c r="H11678" s="29"/>
      <c r="I11678" s="29"/>
      <c r="J11678" s="29"/>
      <c r="K11678" s="29"/>
    </row>
    <row r="11679" spans="6:11" x14ac:dyDescent="0.3">
      <c r="F11679" s="29"/>
      <c r="G11679" s="29"/>
      <c r="H11679" s="29"/>
      <c r="I11679" s="29"/>
      <c r="J11679" s="29"/>
      <c r="K11679" s="29"/>
    </row>
    <row r="11680" spans="6:11" x14ac:dyDescent="0.3">
      <c r="F11680" s="29"/>
      <c r="G11680" s="29"/>
      <c r="H11680" s="29"/>
      <c r="I11680" s="29"/>
      <c r="J11680" s="29"/>
      <c r="K11680" s="29"/>
    </row>
    <row r="11681" spans="6:11" x14ac:dyDescent="0.3">
      <c r="F11681" s="29"/>
      <c r="G11681" s="29"/>
      <c r="H11681" s="29"/>
      <c r="I11681" s="29"/>
      <c r="J11681" s="29"/>
      <c r="K11681" s="29"/>
    </row>
    <row r="11682" spans="6:11" x14ac:dyDescent="0.3">
      <c r="F11682" s="29"/>
      <c r="G11682" s="29"/>
      <c r="H11682" s="29"/>
      <c r="I11682" s="29"/>
      <c r="J11682" s="29"/>
      <c r="K11682" s="29"/>
    </row>
    <row r="11683" spans="6:11" x14ac:dyDescent="0.3">
      <c r="F11683" s="29"/>
      <c r="G11683" s="29"/>
      <c r="H11683" s="29"/>
      <c r="I11683" s="29"/>
      <c r="J11683" s="29"/>
      <c r="K11683" s="29"/>
    </row>
    <row r="11684" spans="6:11" x14ac:dyDescent="0.3">
      <c r="F11684" s="29"/>
      <c r="G11684" s="29"/>
      <c r="H11684" s="29"/>
      <c r="I11684" s="29"/>
      <c r="J11684" s="29"/>
      <c r="K11684" s="29"/>
    </row>
    <row r="11685" spans="6:11" x14ac:dyDescent="0.3">
      <c r="F11685" s="29"/>
      <c r="G11685" s="29"/>
      <c r="H11685" s="29"/>
      <c r="I11685" s="29"/>
      <c r="J11685" s="29"/>
      <c r="K11685" s="29"/>
    </row>
    <row r="11686" spans="6:11" x14ac:dyDescent="0.3">
      <c r="F11686" s="29"/>
      <c r="G11686" s="29"/>
      <c r="H11686" s="29"/>
      <c r="I11686" s="29"/>
      <c r="J11686" s="29"/>
      <c r="K11686" s="29"/>
    </row>
    <row r="11687" spans="6:11" x14ac:dyDescent="0.3">
      <c r="F11687" s="29"/>
      <c r="G11687" s="29"/>
      <c r="H11687" s="29"/>
      <c r="I11687" s="29"/>
      <c r="J11687" s="29"/>
      <c r="K11687" s="29"/>
    </row>
    <row r="11688" spans="6:11" x14ac:dyDescent="0.3">
      <c r="F11688" s="29"/>
      <c r="G11688" s="29"/>
      <c r="H11688" s="29"/>
      <c r="I11688" s="29"/>
      <c r="J11688" s="29"/>
      <c r="K11688" s="29"/>
    </row>
    <row r="11689" spans="6:11" x14ac:dyDescent="0.3">
      <c r="F11689" s="29"/>
      <c r="G11689" s="29"/>
      <c r="H11689" s="29"/>
      <c r="I11689" s="29"/>
      <c r="J11689" s="29"/>
      <c r="K11689" s="29"/>
    </row>
    <row r="11690" spans="6:11" x14ac:dyDescent="0.3">
      <c r="F11690" s="29"/>
      <c r="G11690" s="29"/>
      <c r="H11690" s="29"/>
      <c r="I11690" s="29"/>
      <c r="J11690" s="29"/>
      <c r="K11690" s="29"/>
    </row>
    <row r="11691" spans="6:11" x14ac:dyDescent="0.3">
      <c r="F11691" s="29"/>
      <c r="G11691" s="29"/>
      <c r="H11691" s="29"/>
      <c r="I11691" s="29"/>
      <c r="J11691" s="29"/>
      <c r="K11691" s="29"/>
    </row>
    <row r="11692" spans="6:11" x14ac:dyDescent="0.3">
      <c r="F11692" s="29"/>
      <c r="G11692" s="29"/>
      <c r="H11692" s="29"/>
      <c r="I11692" s="29"/>
      <c r="J11692" s="29"/>
      <c r="K11692" s="29"/>
    </row>
    <row r="11693" spans="6:11" x14ac:dyDescent="0.3">
      <c r="F11693" s="29"/>
      <c r="G11693" s="29"/>
      <c r="H11693" s="29"/>
      <c r="I11693" s="29"/>
      <c r="J11693" s="29"/>
      <c r="K11693" s="29"/>
    </row>
    <row r="11694" spans="6:11" x14ac:dyDescent="0.3">
      <c r="F11694" s="29"/>
      <c r="G11694" s="29"/>
      <c r="H11694" s="29"/>
      <c r="I11694" s="29"/>
      <c r="J11694" s="29"/>
      <c r="K11694" s="29"/>
    </row>
    <row r="11695" spans="6:11" x14ac:dyDescent="0.3">
      <c r="F11695" s="29"/>
      <c r="G11695" s="29"/>
      <c r="H11695" s="29"/>
      <c r="I11695" s="29"/>
      <c r="J11695" s="29"/>
      <c r="K11695" s="29"/>
    </row>
    <row r="11696" spans="6:11" x14ac:dyDescent="0.3">
      <c r="F11696" s="29"/>
      <c r="G11696" s="29"/>
      <c r="H11696" s="29"/>
      <c r="I11696" s="29"/>
      <c r="J11696" s="29"/>
      <c r="K11696" s="29"/>
    </row>
    <row r="11697" spans="6:11" x14ac:dyDescent="0.3">
      <c r="F11697" s="29"/>
      <c r="G11697" s="29"/>
      <c r="H11697" s="29"/>
      <c r="I11697" s="29"/>
      <c r="J11697" s="29"/>
      <c r="K11697" s="29"/>
    </row>
    <row r="11698" spans="6:11" x14ac:dyDescent="0.3">
      <c r="F11698" s="29"/>
      <c r="G11698" s="29"/>
      <c r="H11698" s="29"/>
      <c r="I11698" s="29"/>
      <c r="J11698" s="29"/>
      <c r="K11698" s="29"/>
    </row>
    <row r="11699" spans="6:11" x14ac:dyDescent="0.3">
      <c r="F11699" s="29"/>
      <c r="G11699" s="29"/>
      <c r="H11699" s="29"/>
      <c r="I11699" s="29"/>
      <c r="J11699" s="29"/>
      <c r="K11699" s="29"/>
    </row>
    <row r="11700" spans="6:11" x14ac:dyDescent="0.3">
      <c r="F11700" s="29"/>
      <c r="G11700" s="29"/>
      <c r="H11700" s="29"/>
      <c r="I11700" s="29"/>
      <c r="J11700" s="29"/>
      <c r="K11700" s="29"/>
    </row>
    <row r="11701" spans="6:11" x14ac:dyDescent="0.3">
      <c r="F11701" s="29"/>
      <c r="G11701" s="29"/>
      <c r="H11701" s="29"/>
      <c r="I11701" s="29"/>
      <c r="J11701" s="29"/>
      <c r="K11701" s="29"/>
    </row>
    <row r="11702" spans="6:11" x14ac:dyDescent="0.3">
      <c r="F11702" s="29"/>
      <c r="G11702" s="29"/>
      <c r="H11702" s="29"/>
      <c r="I11702" s="29"/>
      <c r="J11702" s="29"/>
      <c r="K11702" s="29"/>
    </row>
    <row r="11703" spans="6:11" x14ac:dyDescent="0.3">
      <c r="F11703" s="29"/>
      <c r="G11703" s="29"/>
      <c r="H11703" s="29"/>
      <c r="I11703" s="29"/>
      <c r="J11703" s="29"/>
      <c r="K11703" s="29"/>
    </row>
    <row r="11704" spans="6:11" x14ac:dyDescent="0.3">
      <c r="F11704" s="29"/>
      <c r="G11704" s="29"/>
      <c r="H11704" s="29"/>
      <c r="I11704" s="29"/>
      <c r="J11704" s="29"/>
      <c r="K11704" s="29"/>
    </row>
    <row r="11705" spans="6:11" x14ac:dyDescent="0.3">
      <c r="F11705" s="29"/>
      <c r="G11705" s="29"/>
      <c r="H11705" s="29"/>
      <c r="I11705" s="29"/>
      <c r="J11705" s="29"/>
      <c r="K11705" s="29"/>
    </row>
    <row r="11706" spans="6:11" x14ac:dyDescent="0.3">
      <c r="F11706" s="29"/>
      <c r="G11706" s="29"/>
      <c r="H11706" s="29"/>
      <c r="I11706" s="29"/>
      <c r="J11706" s="29"/>
      <c r="K11706" s="29"/>
    </row>
    <row r="11707" spans="6:11" x14ac:dyDescent="0.3">
      <c r="F11707" s="29"/>
      <c r="G11707" s="29"/>
      <c r="H11707" s="29"/>
      <c r="I11707" s="29"/>
      <c r="J11707" s="29"/>
      <c r="K11707" s="29"/>
    </row>
    <row r="11708" spans="6:11" x14ac:dyDescent="0.3">
      <c r="F11708" s="29"/>
      <c r="G11708" s="29"/>
      <c r="H11708" s="29"/>
      <c r="I11708" s="29"/>
      <c r="J11708" s="29"/>
      <c r="K11708" s="29"/>
    </row>
    <row r="11709" spans="6:11" x14ac:dyDescent="0.3">
      <c r="F11709" s="29"/>
      <c r="G11709" s="29"/>
      <c r="H11709" s="29"/>
      <c r="I11709" s="29"/>
      <c r="J11709" s="29"/>
      <c r="K11709" s="29"/>
    </row>
    <row r="11710" spans="6:11" x14ac:dyDescent="0.3">
      <c r="F11710" s="29"/>
      <c r="G11710" s="29"/>
      <c r="H11710" s="29"/>
      <c r="I11710" s="29"/>
      <c r="J11710" s="29"/>
      <c r="K11710" s="29"/>
    </row>
    <row r="11711" spans="6:11" x14ac:dyDescent="0.3">
      <c r="F11711" s="29"/>
      <c r="G11711" s="29"/>
      <c r="H11711" s="29"/>
      <c r="I11711" s="29"/>
      <c r="J11711" s="29"/>
      <c r="K11711" s="29"/>
    </row>
    <row r="11712" spans="6:11" x14ac:dyDescent="0.3">
      <c r="F11712" s="29"/>
      <c r="G11712" s="29"/>
      <c r="H11712" s="29"/>
      <c r="I11712" s="29"/>
      <c r="J11712" s="29"/>
      <c r="K11712" s="29"/>
    </row>
    <row r="11713" spans="6:11" x14ac:dyDescent="0.3">
      <c r="F11713" s="29"/>
      <c r="G11713" s="29"/>
      <c r="H11713" s="29"/>
      <c r="I11713" s="29"/>
      <c r="J11713" s="29"/>
      <c r="K11713" s="29"/>
    </row>
    <row r="11714" spans="6:11" x14ac:dyDescent="0.3">
      <c r="F11714" s="29"/>
      <c r="G11714" s="29"/>
      <c r="H11714" s="29"/>
      <c r="I11714" s="29"/>
      <c r="J11714" s="29"/>
      <c r="K11714" s="29"/>
    </row>
    <row r="11715" spans="6:11" x14ac:dyDescent="0.3">
      <c r="F11715" s="29"/>
      <c r="G11715" s="29"/>
      <c r="H11715" s="29"/>
      <c r="I11715" s="29"/>
      <c r="J11715" s="29"/>
      <c r="K11715" s="29"/>
    </row>
    <row r="11716" spans="6:11" x14ac:dyDescent="0.3">
      <c r="F11716" s="29"/>
      <c r="G11716" s="29"/>
      <c r="H11716" s="29"/>
      <c r="I11716" s="29"/>
      <c r="J11716" s="29"/>
      <c r="K11716" s="29"/>
    </row>
    <row r="11717" spans="6:11" x14ac:dyDescent="0.3">
      <c r="F11717" s="29"/>
      <c r="G11717" s="29"/>
      <c r="H11717" s="29"/>
      <c r="I11717" s="29"/>
      <c r="J11717" s="29"/>
      <c r="K11717" s="29"/>
    </row>
    <row r="11718" spans="6:11" x14ac:dyDescent="0.3">
      <c r="F11718" s="29"/>
      <c r="G11718" s="29"/>
      <c r="H11718" s="29"/>
      <c r="I11718" s="29"/>
      <c r="J11718" s="29"/>
      <c r="K11718" s="29"/>
    </row>
    <row r="11719" spans="6:11" x14ac:dyDescent="0.3">
      <c r="F11719" s="29"/>
      <c r="G11719" s="29"/>
      <c r="H11719" s="29"/>
      <c r="I11719" s="29"/>
      <c r="J11719" s="29"/>
      <c r="K11719" s="29"/>
    </row>
    <row r="11720" spans="6:11" x14ac:dyDescent="0.3">
      <c r="F11720" s="29"/>
      <c r="G11720" s="29"/>
      <c r="H11720" s="29"/>
      <c r="I11720" s="29"/>
      <c r="J11720" s="29"/>
      <c r="K11720" s="29"/>
    </row>
    <row r="11721" spans="6:11" x14ac:dyDescent="0.3">
      <c r="F11721" s="29"/>
      <c r="G11721" s="29"/>
      <c r="H11721" s="29"/>
      <c r="I11721" s="29"/>
      <c r="J11721" s="29"/>
      <c r="K11721" s="29"/>
    </row>
    <row r="11722" spans="6:11" x14ac:dyDescent="0.3">
      <c r="F11722" s="29"/>
      <c r="G11722" s="29"/>
      <c r="H11722" s="29"/>
      <c r="I11722" s="29"/>
      <c r="J11722" s="29"/>
      <c r="K11722" s="29"/>
    </row>
    <row r="11723" spans="6:11" x14ac:dyDescent="0.3">
      <c r="F11723" s="29"/>
      <c r="G11723" s="29"/>
      <c r="H11723" s="29"/>
      <c r="I11723" s="29"/>
      <c r="J11723" s="29"/>
      <c r="K11723" s="29"/>
    </row>
    <row r="11724" spans="6:11" x14ac:dyDescent="0.3">
      <c r="F11724" s="29"/>
      <c r="G11724" s="29"/>
      <c r="H11724" s="29"/>
      <c r="I11724" s="29"/>
      <c r="J11724" s="29"/>
      <c r="K11724" s="29"/>
    </row>
    <row r="11725" spans="6:11" x14ac:dyDescent="0.3">
      <c r="F11725" s="29"/>
      <c r="G11725" s="29"/>
      <c r="H11725" s="29"/>
      <c r="I11725" s="29"/>
      <c r="J11725" s="29"/>
      <c r="K11725" s="29"/>
    </row>
    <row r="11726" spans="6:11" x14ac:dyDescent="0.3">
      <c r="F11726" s="29"/>
      <c r="G11726" s="29"/>
      <c r="H11726" s="29"/>
      <c r="I11726" s="29"/>
      <c r="J11726" s="29"/>
      <c r="K11726" s="29"/>
    </row>
    <row r="11727" spans="6:11" x14ac:dyDescent="0.3">
      <c r="F11727" s="29"/>
      <c r="G11727" s="29"/>
      <c r="H11727" s="29"/>
      <c r="I11727" s="29"/>
      <c r="J11727" s="29"/>
      <c r="K11727" s="29"/>
    </row>
    <row r="11728" spans="6:11" x14ac:dyDescent="0.3">
      <c r="F11728" s="29"/>
      <c r="G11728" s="29"/>
      <c r="H11728" s="29"/>
      <c r="I11728" s="29"/>
      <c r="J11728" s="29"/>
      <c r="K11728" s="29"/>
    </row>
    <row r="11729" spans="6:11" x14ac:dyDescent="0.3">
      <c r="F11729" s="29"/>
      <c r="G11729" s="29"/>
      <c r="H11729" s="29"/>
      <c r="I11729" s="29"/>
      <c r="J11729" s="29"/>
      <c r="K11729" s="29"/>
    </row>
    <row r="11730" spans="6:11" x14ac:dyDescent="0.3">
      <c r="F11730" s="29"/>
      <c r="G11730" s="29"/>
      <c r="H11730" s="29"/>
      <c r="I11730" s="29"/>
      <c r="J11730" s="29"/>
      <c r="K11730" s="29"/>
    </row>
    <row r="11731" spans="6:11" x14ac:dyDescent="0.3">
      <c r="F11731" s="29"/>
      <c r="G11731" s="29"/>
      <c r="H11731" s="29"/>
      <c r="I11731" s="29"/>
      <c r="J11731" s="29"/>
      <c r="K11731" s="29"/>
    </row>
    <row r="11732" spans="6:11" x14ac:dyDescent="0.3">
      <c r="F11732" s="29"/>
      <c r="G11732" s="29"/>
      <c r="H11732" s="29"/>
      <c r="I11732" s="29"/>
      <c r="J11732" s="29"/>
      <c r="K11732" s="29"/>
    </row>
    <row r="11733" spans="6:11" x14ac:dyDescent="0.3">
      <c r="F11733" s="29"/>
      <c r="G11733" s="29"/>
      <c r="H11733" s="29"/>
      <c r="I11733" s="29"/>
      <c r="J11733" s="29"/>
      <c r="K11733" s="29"/>
    </row>
    <row r="11734" spans="6:11" x14ac:dyDescent="0.3">
      <c r="F11734" s="29"/>
      <c r="G11734" s="29"/>
      <c r="H11734" s="29"/>
      <c r="I11734" s="29"/>
      <c r="J11734" s="29"/>
      <c r="K11734" s="29"/>
    </row>
    <row r="11735" spans="6:11" x14ac:dyDescent="0.3">
      <c r="F11735" s="29"/>
      <c r="G11735" s="29"/>
      <c r="H11735" s="29"/>
      <c r="I11735" s="29"/>
      <c r="J11735" s="29"/>
      <c r="K11735" s="29"/>
    </row>
    <row r="11736" spans="6:11" x14ac:dyDescent="0.3">
      <c r="F11736" s="29"/>
      <c r="G11736" s="29"/>
      <c r="H11736" s="29"/>
      <c r="I11736" s="29"/>
      <c r="J11736" s="29"/>
      <c r="K11736" s="29"/>
    </row>
    <row r="11737" spans="6:11" x14ac:dyDescent="0.3">
      <c r="F11737" s="29"/>
      <c r="G11737" s="29"/>
      <c r="H11737" s="29"/>
      <c r="I11737" s="29"/>
      <c r="J11737" s="29"/>
      <c r="K11737" s="29"/>
    </row>
    <row r="11738" spans="6:11" x14ac:dyDescent="0.3">
      <c r="F11738" s="29"/>
      <c r="G11738" s="29"/>
      <c r="H11738" s="29"/>
      <c r="I11738" s="29"/>
      <c r="J11738" s="29"/>
      <c r="K11738" s="29"/>
    </row>
    <row r="11739" spans="6:11" x14ac:dyDescent="0.3">
      <c r="F11739" s="29"/>
      <c r="G11739" s="29"/>
      <c r="H11739" s="29"/>
      <c r="I11739" s="29"/>
      <c r="J11739" s="29"/>
      <c r="K11739" s="29"/>
    </row>
    <row r="11740" spans="6:11" x14ac:dyDescent="0.3">
      <c r="F11740" s="29"/>
      <c r="G11740" s="29"/>
      <c r="H11740" s="29"/>
      <c r="I11740" s="29"/>
      <c r="J11740" s="29"/>
      <c r="K11740" s="29"/>
    </row>
    <row r="11741" spans="6:11" x14ac:dyDescent="0.3">
      <c r="F11741" s="29"/>
      <c r="G11741" s="29"/>
      <c r="H11741" s="29"/>
      <c r="I11741" s="29"/>
      <c r="J11741" s="29"/>
      <c r="K11741" s="29"/>
    </row>
    <row r="11742" spans="6:11" x14ac:dyDescent="0.3">
      <c r="F11742" s="29"/>
      <c r="G11742" s="29"/>
      <c r="H11742" s="29"/>
      <c r="I11742" s="29"/>
      <c r="J11742" s="29"/>
      <c r="K11742" s="29"/>
    </row>
    <row r="11743" spans="6:11" x14ac:dyDescent="0.3">
      <c r="F11743" s="29"/>
      <c r="G11743" s="29"/>
      <c r="H11743" s="29"/>
      <c r="I11743" s="29"/>
      <c r="J11743" s="29"/>
      <c r="K11743" s="29"/>
    </row>
    <row r="11744" spans="6:11" x14ac:dyDescent="0.3">
      <c r="F11744" s="29"/>
      <c r="G11744" s="29"/>
      <c r="H11744" s="29"/>
      <c r="I11744" s="29"/>
      <c r="J11744" s="29"/>
      <c r="K11744" s="29"/>
    </row>
    <row r="11745" spans="6:11" x14ac:dyDescent="0.3">
      <c r="F11745" s="29"/>
      <c r="G11745" s="29"/>
      <c r="H11745" s="29"/>
      <c r="I11745" s="29"/>
      <c r="J11745" s="29"/>
      <c r="K11745" s="29"/>
    </row>
    <row r="11746" spans="6:11" x14ac:dyDescent="0.3">
      <c r="F11746" s="29"/>
      <c r="G11746" s="29"/>
      <c r="H11746" s="29"/>
      <c r="I11746" s="29"/>
      <c r="J11746" s="29"/>
      <c r="K11746" s="29"/>
    </row>
    <row r="11747" spans="6:11" x14ac:dyDescent="0.3">
      <c r="F11747" s="29"/>
      <c r="G11747" s="29"/>
      <c r="H11747" s="29"/>
      <c r="I11747" s="29"/>
      <c r="J11747" s="29"/>
      <c r="K11747" s="29"/>
    </row>
    <row r="11748" spans="6:11" x14ac:dyDescent="0.3">
      <c r="F11748" s="29"/>
      <c r="G11748" s="29"/>
      <c r="H11748" s="29"/>
      <c r="I11748" s="29"/>
      <c r="J11748" s="29"/>
      <c r="K11748" s="29"/>
    </row>
    <row r="11749" spans="6:11" x14ac:dyDescent="0.3">
      <c r="F11749" s="29"/>
      <c r="G11749" s="29"/>
      <c r="H11749" s="29"/>
      <c r="I11749" s="29"/>
      <c r="J11749" s="29"/>
      <c r="K11749" s="29"/>
    </row>
    <row r="11750" spans="6:11" x14ac:dyDescent="0.3">
      <c r="F11750" s="29"/>
      <c r="G11750" s="29"/>
      <c r="H11750" s="29"/>
      <c r="I11750" s="29"/>
      <c r="J11750" s="29"/>
      <c r="K11750" s="29"/>
    </row>
    <row r="11751" spans="6:11" x14ac:dyDescent="0.3">
      <c r="F11751" s="29"/>
      <c r="G11751" s="29"/>
      <c r="H11751" s="29"/>
      <c r="I11751" s="29"/>
      <c r="J11751" s="29"/>
      <c r="K11751" s="29"/>
    </row>
    <row r="11752" spans="6:11" x14ac:dyDescent="0.3">
      <c r="F11752" s="29"/>
      <c r="G11752" s="29"/>
      <c r="H11752" s="29"/>
      <c r="I11752" s="29"/>
      <c r="J11752" s="29"/>
      <c r="K11752" s="29"/>
    </row>
    <row r="11753" spans="6:11" x14ac:dyDescent="0.3">
      <c r="F11753" s="29"/>
      <c r="G11753" s="29"/>
      <c r="H11753" s="29"/>
      <c r="I11753" s="29"/>
      <c r="J11753" s="29"/>
      <c r="K11753" s="29"/>
    </row>
    <row r="11754" spans="6:11" x14ac:dyDescent="0.3">
      <c r="F11754" s="29"/>
      <c r="G11754" s="29"/>
      <c r="H11754" s="29"/>
      <c r="I11754" s="29"/>
      <c r="J11754" s="29"/>
      <c r="K11754" s="29"/>
    </row>
    <row r="11755" spans="6:11" x14ac:dyDescent="0.3">
      <c r="F11755" s="29"/>
      <c r="G11755" s="29"/>
      <c r="H11755" s="29"/>
      <c r="I11755" s="29"/>
      <c r="J11755" s="29"/>
      <c r="K11755" s="29"/>
    </row>
    <row r="11756" spans="6:11" x14ac:dyDescent="0.3">
      <c r="F11756" s="29"/>
      <c r="G11756" s="29"/>
      <c r="H11756" s="29"/>
      <c r="I11756" s="29"/>
      <c r="J11756" s="29"/>
      <c r="K11756" s="29"/>
    </row>
    <row r="11757" spans="6:11" x14ac:dyDescent="0.3">
      <c r="F11757" s="29"/>
      <c r="G11757" s="29"/>
      <c r="H11757" s="29"/>
      <c r="I11757" s="29"/>
      <c r="J11757" s="29"/>
      <c r="K11757" s="29"/>
    </row>
    <row r="11758" spans="6:11" x14ac:dyDescent="0.3">
      <c r="F11758" s="29"/>
      <c r="G11758" s="29"/>
      <c r="H11758" s="29"/>
      <c r="I11758" s="29"/>
      <c r="J11758" s="29"/>
      <c r="K11758" s="29"/>
    </row>
    <row r="11759" spans="6:11" x14ac:dyDescent="0.3">
      <c r="F11759" s="29"/>
      <c r="G11759" s="29"/>
      <c r="H11759" s="29"/>
      <c r="I11759" s="29"/>
      <c r="J11759" s="29"/>
      <c r="K11759" s="29"/>
    </row>
    <row r="11760" spans="6:11" x14ac:dyDescent="0.3">
      <c r="F11760" s="29"/>
      <c r="G11760" s="29"/>
      <c r="H11760" s="29"/>
      <c r="I11760" s="29"/>
      <c r="J11760" s="29"/>
      <c r="K11760" s="29"/>
    </row>
    <row r="11761" spans="6:11" x14ac:dyDescent="0.3">
      <c r="F11761" s="29"/>
      <c r="G11761" s="29"/>
      <c r="H11761" s="29"/>
      <c r="I11761" s="29"/>
      <c r="J11761" s="29"/>
      <c r="K11761" s="29"/>
    </row>
    <row r="11762" spans="6:11" x14ac:dyDescent="0.3">
      <c r="F11762" s="29"/>
      <c r="G11762" s="29"/>
      <c r="H11762" s="29"/>
      <c r="I11762" s="29"/>
      <c r="J11762" s="29"/>
      <c r="K11762" s="29"/>
    </row>
    <row r="11763" spans="6:11" x14ac:dyDescent="0.3">
      <c r="F11763" s="29"/>
      <c r="G11763" s="29"/>
      <c r="H11763" s="29"/>
      <c r="I11763" s="29"/>
      <c r="J11763" s="29"/>
      <c r="K11763" s="29"/>
    </row>
    <row r="11764" spans="6:11" x14ac:dyDescent="0.3">
      <c r="F11764" s="29"/>
      <c r="G11764" s="29"/>
      <c r="H11764" s="29"/>
      <c r="I11764" s="29"/>
      <c r="J11764" s="29"/>
      <c r="K11764" s="29"/>
    </row>
    <row r="11765" spans="6:11" x14ac:dyDescent="0.3">
      <c r="F11765" s="29"/>
      <c r="G11765" s="29"/>
      <c r="H11765" s="29"/>
      <c r="I11765" s="29"/>
      <c r="J11765" s="29"/>
      <c r="K11765" s="29"/>
    </row>
    <row r="11766" spans="6:11" x14ac:dyDescent="0.3">
      <c r="F11766" s="29"/>
      <c r="G11766" s="29"/>
      <c r="H11766" s="29"/>
      <c r="I11766" s="29"/>
      <c r="J11766" s="29"/>
      <c r="K11766" s="29"/>
    </row>
    <row r="11767" spans="6:11" x14ac:dyDescent="0.3">
      <c r="F11767" s="29"/>
      <c r="G11767" s="29"/>
      <c r="H11767" s="29"/>
      <c r="I11767" s="29"/>
      <c r="J11767" s="29"/>
      <c r="K11767" s="29"/>
    </row>
    <row r="11768" spans="6:11" x14ac:dyDescent="0.3">
      <c r="F11768" s="29"/>
      <c r="G11768" s="29"/>
      <c r="H11768" s="29"/>
      <c r="I11768" s="29"/>
      <c r="J11768" s="29"/>
      <c r="K11768" s="29"/>
    </row>
    <row r="11769" spans="6:11" x14ac:dyDescent="0.3">
      <c r="F11769" s="29"/>
      <c r="G11769" s="29"/>
      <c r="H11769" s="29"/>
      <c r="I11769" s="29"/>
      <c r="J11769" s="29"/>
      <c r="K11769" s="29"/>
    </row>
    <row r="11770" spans="6:11" x14ac:dyDescent="0.3">
      <c r="F11770" s="29"/>
      <c r="G11770" s="29"/>
      <c r="H11770" s="29"/>
      <c r="I11770" s="29"/>
      <c r="J11770" s="29"/>
      <c r="K11770" s="29"/>
    </row>
    <row r="11771" spans="6:11" x14ac:dyDescent="0.3">
      <c r="F11771" s="29"/>
      <c r="G11771" s="29"/>
      <c r="H11771" s="29"/>
      <c r="I11771" s="29"/>
      <c r="J11771" s="29"/>
      <c r="K11771" s="29"/>
    </row>
    <row r="11772" spans="6:11" x14ac:dyDescent="0.3">
      <c r="F11772" s="29"/>
      <c r="G11772" s="29"/>
      <c r="H11772" s="29"/>
      <c r="I11772" s="29"/>
      <c r="J11772" s="29"/>
      <c r="K11772" s="29"/>
    </row>
    <row r="11773" spans="6:11" x14ac:dyDescent="0.3">
      <c r="F11773" s="29"/>
      <c r="G11773" s="29"/>
      <c r="H11773" s="29"/>
      <c r="I11773" s="29"/>
      <c r="J11773" s="29"/>
      <c r="K11773" s="29"/>
    </row>
    <row r="11774" spans="6:11" x14ac:dyDescent="0.3">
      <c r="F11774" s="29"/>
      <c r="G11774" s="29"/>
      <c r="H11774" s="29"/>
      <c r="I11774" s="29"/>
      <c r="J11774" s="29"/>
      <c r="K11774" s="29"/>
    </row>
    <row r="11775" spans="6:11" x14ac:dyDescent="0.3">
      <c r="F11775" s="29"/>
      <c r="G11775" s="29"/>
      <c r="H11775" s="29"/>
      <c r="I11775" s="29"/>
      <c r="J11775" s="29"/>
      <c r="K11775" s="29"/>
    </row>
    <row r="11776" spans="6:11" x14ac:dyDescent="0.3">
      <c r="F11776" s="29"/>
      <c r="G11776" s="29"/>
      <c r="H11776" s="29"/>
      <c r="I11776" s="29"/>
      <c r="J11776" s="29"/>
      <c r="K11776" s="29"/>
    </row>
    <row r="11777" spans="6:11" x14ac:dyDescent="0.3">
      <c r="F11777" s="29"/>
      <c r="G11777" s="29"/>
      <c r="H11777" s="29"/>
      <c r="I11777" s="29"/>
      <c r="J11777" s="29"/>
      <c r="K11777" s="29"/>
    </row>
    <row r="11778" spans="6:11" x14ac:dyDescent="0.3">
      <c r="F11778" s="29"/>
      <c r="G11778" s="29"/>
      <c r="H11778" s="29"/>
      <c r="I11778" s="29"/>
      <c r="J11778" s="29"/>
      <c r="K11778" s="29"/>
    </row>
    <row r="11779" spans="6:11" x14ac:dyDescent="0.3">
      <c r="F11779" s="29"/>
      <c r="G11779" s="29"/>
      <c r="H11779" s="29"/>
      <c r="I11779" s="29"/>
      <c r="J11779" s="29"/>
      <c r="K11779" s="29"/>
    </row>
    <row r="11780" spans="6:11" x14ac:dyDescent="0.3">
      <c r="F11780" s="29"/>
      <c r="G11780" s="29"/>
      <c r="H11780" s="29"/>
      <c r="I11780" s="29"/>
      <c r="J11780" s="29"/>
      <c r="K11780" s="29"/>
    </row>
    <row r="11781" spans="6:11" x14ac:dyDescent="0.3">
      <c r="F11781" s="29"/>
      <c r="G11781" s="29"/>
      <c r="H11781" s="29"/>
      <c r="I11781" s="29"/>
      <c r="J11781" s="29"/>
      <c r="K11781" s="29"/>
    </row>
    <row r="11782" spans="6:11" x14ac:dyDescent="0.3">
      <c r="F11782" s="29"/>
      <c r="G11782" s="29"/>
      <c r="H11782" s="29"/>
      <c r="I11782" s="29"/>
      <c r="J11782" s="29"/>
      <c r="K11782" s="29"/>
    </row>
    <row r="11783" spans="6:11" x14ac:dyDescent="0.3">
      <c r="F11783" s="29"/>
      <c r="G11783" s="29"/>
      <c r="H11783" s="29"/>
      <c r="I11783" s="29"/>
      <c r="J11783" s="29"/>
      <c r="K11783" s="29"/>
    </row>
    <row r="11784" spans="6:11" x14ac:dyDescent="0.3">
      <c r="F11784" s="29"/>
      <c r="G11784" s="29"/>
      <c r="H11784" s="29"/>
      <c r="I11784" s="29"/>
      <c r="J11784" s="29"/>
      <c r="K11784" s="29"/>
    </row>
    <row r="11785" spans="6:11" x14ac:dyDescent="0.3">
      <c r="F11785" s="29"/>
      <c r="G11785" s="29"/>
      <c r="H11785" s="29"/>
      <c r="I11785" s="29"/>
      <c r="J11785" s="29"/>
      <c r="K11785" s="29"/>
    </row>
    <row r="11786" spans="6:11" x14ac:dyDescent="0.3">
      <c r="F11786" s="29"/>
      <c r="G11786" s="29"/>
      <c r="H11786" s="29"/>
      <c r="I11786" s="29"/>
      <c r="J11786" s="29"/>
      <c r="K11786" s="29"/>
    </row>
    <row r="11787" spans="6:11" x14ac:dyDescent="0.3">
      <c r="F11787" s="29"/>
      <c r="G11787" s="29"/>
      <c r="H11787" s="29"/>
      <c r="I11787" s="29"/>
      <c r="J11787" s="29"/>
      <c r="K11787" s="29"/>
    </row>
    <row r="11788" spans="6:11" x14ac:dyDescent="0.3">
      <c r="F11788" s="29"/>
      <c r="G11788" s="29"/>
      <c r="H11788" s="29"/>
      <c r="I11788" s="29"/>
      <c r="J11788" s="29"/>
      <c r="K11788" s="29"/>
    </row>
    <row r="11789" spans="6:11" x14ac:dyDescent="0.3">
      <c r="F11789" s="29"/>
      <c r="G11789" s="29"/>
      <c r="H11789" s="29"/>
      <c r="I11789" s="29"/>
      <c r="J11789" s="29"/>
      <c r="K11789" s="29"/>
    </row>
    <row r="11790" spans="6:11" x14ac:dyDescent="0.3">
      <c r="F11790" s="29"/>
      <c r="G11790" s="29"/>
      <c r="H11790" s="29"/>
      <c r="I11790" s="29"/>
      <c r="J11790" s="29"/>
      <c r="K11790" s="29"/>
    </row>
    <row r="11791" spans="6:11" x14ac:dyDescent="0.3">
      <c r="F11791" s="29"/>
      <c r="G11791" s="29"/>
      <c r="H11791" s="29"/>
      <c r="I11791" s="29"/>
      <c r="J11791" s="29"/>
      <c r="K11791" s="29"/>
    </row>
    <row r="11792" spans="6:11" x14ac:dyDescent="0.3">
      <c r="F11792" s="29"/>
      <c r="G11792" s="29"/>
      <c r="H11792" s="29"/>
      <c r="I11792" s="29"/>
      <c r="J11792" s="29"/>
      <c r="K11792" s="29"/>
    </row>
    <row r="11793" spans="6:11" x14ac:dyDescent="0.3">
      <c r="F11793" s="29"/>
      <c r="G11793" s="29"/>
      <c r="H11793" s="29"/>
      <c r="I11793" s="29"/>
      <c r="J11793" s="29"/>
      <c r="K11793" s="29"/>
    </row>
    <row r="11794" spans="6:11" x14ac:dyDescent="0.3">
      <c r="F11794" s="29"/>
      <c r="G11794" s="29"/>
      <c r="H11794" s="29"/>
      <c r="I11794" s="29"/>
      <c r="J11794" s="29"/>
      <c r="K11794" s="29"/>
    </row>
    <row r="11795" spans="6:11" x14ac:dyDescent="0.3">
      <c r="F11795" s="29"/>
      <c r="G11795" s="29"/>
      <c r="H11795" s="29"/>
      <c r="I11795" s="29"/>
      <c r="J11795" s="29"/>
      <c r="K11795" s="29"/>
    </row>
    <row r="11796" spans="6:11" x14ac:dyDescent="0.3">
      <c r="F11796" s="29"/>
      <c r="G11796" s="29"/>
      <c r="H11796" s="29"/>
      <c r="I11796" s="29"/>
      <c r="J11796" s="29"/>
      <c r="K11796" s="29"/>
    </row>
    <row r="11797" spans="6:11" x14ac:dyDescent="0.3">
      <c r="F11797" s="29"/>
      <c r="G11797" s="29"/>
      <c r="H11797" s="29"/>
      <c r="I11797" s="29"/>
      <c r="J11797" s="29"/>
      <c r="K11797" s="29"/>
    </row>
    <row r="11798" spans="6:11" x14ac:dyDescent="0.3">
      <c r="F11798" s="29"/>
      <c r="G11798" s="29"/>
      <c r="H11798" s="29"/>
      <c r="I11798" s="29"/>
      <c r="J11798" s="29"/>
      <c r="K11798" s="29"/>
    </row>
    <row r="11799" spans="6:11" x14ac:dyDescent="0.3">
      <c r="F11799" s="29"/>
      <c r="G11799" s="29"/>
      <c r="H11799" s="29"/>
      <c r="I11799" s="29"/>
      <c r="J11799" s="29"/>
      <c r="K11799" s="29"/>
    </row>
    <row r="11800" spans="6:11" x14ac:dyDescent="0.3">
      <c r="F11800" s="29"/>
      <c r="G11800" s="29"/>
      <c r="H11800" s="29"/>
      <c r="I11800" s="29"/>
      <c r="J11800" s="29"/>
      <c r="K11800" s="29"/>
    </row>
    <row r="11801" spans="6:11" x14ac:dyDescent="0.3">
      <c r="F11801" s="29"/>
      <c r="G11801" s="29"/>
      <c r="H11801" s="29"/>
      <c r="I11801" s="29"/>
      <c r="J11801" s="29"/>
      <c r="K11801" s="29"/>
    </row>
    <row r="11802" spans="6:11" x14ac:dyDescent="0.3">
      <c r="F11802" s="29"/>
      <c r="G11802" s="29"/>
      <c r="H11802" s="29"/>
      <c r="I11802" s="29"/>
      <c r="J11802" s="29"/>
      <c r="K11802" s="29"/>
    </row>
    <row r="11803" spans="6:11" x14ac:dyDescent="0.3">
      <c r="F11803" s="29"/>
      <c r="G11803" s="29"/>
      <c r="H11803" s="29"/>
      <c r="I11803" s="29"/>
      <c r="J11803" s="29"/>
      <c r="K11803" s="29"/>
    </row>
    <row r="11804" spans="6:11" x14ac:dyDescent="0.3">
      <c r="F11804" s="29"/>
      <c r="G11804" s="29"/>
      <c r="H11804" s="29"/>
      <c r="I11804" s="29"/>
      <c r="J11804" s="29"/>
      <c r="K11804" s="29"/>
    </row>
    <row r="11805" spans="6:11" x14ac:dyDescent="0.3">
      <c r="F11805" s="29"/>
      <c r="G11805" s="29"/>
      <c r="H11805" s="29"/>
      <c r="I11805" s="29"/>
      <c r="J11805" s="29"/>
      <c r="K11805" s="29"/>
    </row>
    <row r="11806" spans="6:11" x14ac:dyDescent="0.3">
      <c r="F11806" s="29"/>
      <c r="G11806" s="29"/>
      <c r="H11806" s="29"/>
      <c r="I11806" s="29"/>
      <c r="J11806" s="29"/>
      <c r="K11806" s="29"/>
    </row>
    <row r="11807" spans="6:11" x14ac:dyDescent="0.3">
      <c r="F11807" s="29"/>
      <c r="G11807" s="29"/>
      <c r="H11807" s="29"/>
      <c r="I11807" s="29"/>
      <c r="J11807" s="29"/>
      <c r="K11807" s="29"/>
    </row>
    <row r="11808" spans="6:11" x14ac:dyDescent="0.3">
      <c r="F11808" s="29"/>
      <c r="G11808" s="29"/>
      <c r="H11808" s="29"/>
      <c r="I11808" s="29"/>
      <c r="J11808" s="29"/>
      <c r="K11808" s="29"/>
    </row>
    <row r="11809" spans="6:11" x14ac:dyDescent="0.3">
      <c r="F11809" s="29"/>
      <c r="G11809" s="29"/>
      <c r="H11809" s="29"/>
      <c r="I11809" s="29"/>
      <c r="J11809" s="29"/>
      <c r="K11809" s="29"/>
    </row>
    <row r="11810" spans="6:11" x14ac:dyDescent="0.3">
      <c r="F11810" s="29"/>
      <c r="G11810" s="29"/>
      <c r="H11810" s="29"/>
      <c r="I11810" s="29"/>
      <c r="J11810" s="29"/>
      <c r="K11810" s="29"/>
    </row>
    <row r="11811" spans="6:11" x14ac:dyDescent="0.3">
      <c r="F11811" s="29"/>
      <c r="G11811" s="29"/>
      <c r="H11811" s="29"/>
      <c r="I11811" s="29"/>
      <c r="J11811" s="29"/>
      <c r="K11811" s="29"/>
    </row>
    <row r="11812" spans="6:11" x14ac:dyDescent="0.3">
      <c r="F11812" s="29"/>
      <c r="G11812" s="29"/>
      <c r="H11812" s="29"/>
      <c r="I11812" s="29"/>
      <c r="J11812" s="29"/>
      <c r="K11812" s="29"/>
    </row>
    <row r="11813" spans="6:11" x14ac:dyDescent="0.3">
      <c r="F11813" s="29"/>
      <c r="G11813" s="29"/>
      <c r="H11813" s="29"/>
      <c r="I11813" s="29"/>
      <c r="J11813" s="29"/>
      <c r="K11813" s="29"/>
    </row>
    <row r="11814" spans="6:11" x14ac:dyDescent="0.3">
      <c r="F11814" s="29"/>
      <c r="G11814" s="29"/>
      <c r="H11814" s="29"/>
      <c r="I11814" s="29"/>
      <c r="J11814" s="29"/>
      <c r="K11814" s="29"/>
    </row>
    <row r="11815" spans="6:11" x14ac:dyDescent="0.3">
      <c r="F11815" s="29"/>
      <c r="G11815" s="29"/>
      <c r="H11815" s="29"/>
      <c r="I11815" s="29"/>
      <c r="J11815" s="29"/>
      <c r="K11815" s="29"/>
    </row>
    <row r="11816" spans="6:11" x14ac:dyDescent="0.3">
      <c r="F11816" s="29"/>
      <c r="G11816" s="29"/>
      <c r="H11816" s="29"/>
      <c r="I11816" s="29"/>
      <c r="J11816" s="29"/>
      <c r="K11816" s="29"/>
    </row>
    <row r="11817" spans="6:11" x14ac:dyDescent="0.3">
      <c r="F11817" s="29"/>
      <c r="G11817" s="29"/>
      <c r="H11817" s="29"/>
      <c r="I11817" s="29"/>
      <c r="J11817" s="29"/>
      <c r="K11817" s="29"/>
    </row>
    <row r="11818" spans="6:11" x14ac:dyDescent="0.3">
      <c r="F11818" s="29"/>
      <c r="G11818" s="29"/>
      <c r="H11818" s="29"/>
      <c r="I11818" s="29"/>
      <c r="J11818" s="29"/>
      <c r="K11818" s="29"/>
    </row>
    <row r="11819" spans="6:11" x14ac:dyDescent="0.3">
      <c r="F11819" s="29"/>
      <c r="G11819" s="29"/>
      <c r="H11819" s="29"/>
      <c r="I11819" s="29"/>
      <c r="J11819" s="29"/>
      <c r="K11819" s="29"/>
    </row>
    <row r="11820" spans="6:11" x14ac:dyDescent="0.3">
      <c r="F11820" s="29"/>
      <c r="G11820" s="29"/>
      <c r="H11820" s="29"/>
      <c r="I11820" s="29"/>
      <c r="J11820" s="29"/>
      <c r="K11820" s="29"/>
    </row>
    <row r="11821" spans="6:11" x14ac:dyDescent="0.3">
      <c r="F11821" s="29"/>
      <c r="G11821" s="29"/>
      <c r="H11821" s="29"/>
      <c r="I11821" s="29"/>
      <c r="J11821" s="29"/>
      <c r="K11821" s="29"/>
    </row>
    <row r="11822" spans="6:11" x14ac:dyDescent="0.3">
      <c r="F11822" s="29"/>
      <c r="G11822" s="29"/>
      <c r="H11822" s="29"/>
      <c r="I11822" s="29"/>
      <c r="J11822" s="29"/>
      <c r="K11822" s="29"/>
    </row>
    <row r="11823" spans="6:11" x14ac:dyDescent="0.3">
      <c r="F11823" s="29"/>
      <c r="G11823" s="29"/>
      <c r="H11823" s="29"/>
      <c r="I11823" s="29"/>
      <c r="J11823" s="29"/>
      <c r="K11823" s="29"/>
    </row>
    <row r="11824" spans="6:11" x14ac:dyDescent="0.3">
      <c r="F11824" s="29"/>
      <c r="G11824" s="29"/>
      <c r="H11824" s="29"/>
      <c r="I11824" s="29"/>
      <c r="J11824" s="29"/>
      <c r="K11824" s="29"/>
    </row>
    <row r="11825" spans="6:11" x14ac:dyDescent="0.3">
      <c r="F11825" s="29"/>
      <c r="G11825" s="29"/>
      <c r="H11825" s="29"/>
      <c r="I11825" s="29"/>
      <c r="J11825" s="29"/>
      <c r="K11825" s="29"/>
    </row>
    <row r="11826" spans="6:11" x14ac:dyDescent="0.3">
      <c r="F11826" s="29"/>
      <c r="G11826" s="29"/>
      <c r="H11826" s="29"/>
      <c r="I11826" s="29"/>
      <c r="J11826" s="29"/>
      <c r="K11826" s="29"/>
    </row>
    <row r="11827" spans="6:11" x14ac:dyDescent="0.3">
      <c r="F11827" s="29"/>
      <c r="G11827" s="29"/>
      <c r="H11827" s="29"/>
      <c r="I11827" s="29"/>
      <c r="J11827" s="29"/>
      <c r="K11827" s="29"/>
    </row>
    <row r="11828" spans="6:11" x14ac:dyDescent="0.3">
      <c r="F11828" s="29"/>
      <c r="G11828" s="29"/>
      <c r="H11828" s="29"/>
      <c r="I11828" s="29"/>
      <c r="J11828" s="29"/>
      <c r="K11828" s="29"/>
    </row>
    <row r="11829" spans="6:11" x14ac:dyDescent="0.3">
      <c r="F11829" s="29"/>
      <c r="G11829" s="29"/>
      <c r="H11829" s="29"/>
      <c r="I11829" s="29"/>
      <c r="J11829" s="29"/>
      <c r="K11829" s="29"/>
    </row>
    <row r="11830" spans="6:11" x14ac:dyDescent="0.3">
      <c r="F11830" s="29"/>
      <c r="G11830" s="29"/>
      <c r="H11830" s="29"/>
      <c r="I11830" s="29"/>
      <c r="J11830" s="29"/>
      <c r="K11830" s="29"/>
    </row>
    <row r="11831" spans="6:11" x14ac:dyDescent="0.3">
      <c r="F11831" s="29"/>
      <c r="G11831" s="29"/>
      <c r="H11831" s="29"/>
      <c r="I11831" s="29"/>
      <c r="J11831" s="29"/>
      <c r="K11831" s="29"/>
    </row>
    <row r="11832" spans="6:11" x14ac:dyDescent="0.3">
      <c r="F11832" s="29"/>
      <c r="G11832" s="29"/>
      <c r="H11832" s="29"/>
      <c r="I11832" s="29"/>
      <c r="J11832" s="29"/>
      <c r="K11832" s="29"/>
    </row>
    <row r="11833" spans="6:11" x14ac:dyDescent="0.3">
      <c r="F11833" s="29"/>
      <c r="G11833" s="29"/>
      <c r="H11833" s="29"/>
      <c r="I11833" s="29"/>
      <c r="J11833" s="29"/>
      <c r="K11833" s="29"/>
    </row>
    <row r="11834" spans="6:11" x14ac:dyDescent="0.3">
      <c r="F11834" s="29"/>
      <c r="G11834" s="29"/>
      <c r="H11834" s="29"/>
      <c r="I11834" s="29"/>
      <c r="J11834" s="29"/>
      <c r="K11834" s="29"/>
    </row>
    <row r="11835" spans="6:11" x14ac:dyDescent="0.3">
      <c r="F11835" s="29"/>
      <c r="G11835" s="29"/>
      <c r="H11835" s="29"/>
      <c r="I11835" s="29"/>
      <c r="J11835" s="29"/>
      <c r="K11835" s="29"/>
    </row>
    <row r="11836" spans="6:11" x14ac:dyDescent="0.3">
      <c r="F11836" s="29"/>
      <c r="G11836" s="29"/>
      <c r="H11836" s="29"/>
      <c r="I11836" s="29"/>
      <c r="J11836" s="29"/>
      <c r="K11836" s="29"/>
    </row>
    <row r="11837" spans="6:11" x14ac:dyDescent="0.3">
      <c r="F11837" s="29"/>
      <c r="G11837" s="29"/>
      <c r="H11837" s="29"/>
      <c r="I11837" s="29"/>
      <c r="J11837" s="29"/>
      <c r="K11837" s="29"/>
    </row>
    <row r="11838" spans="6:11" x14ac:dyDescent="0.3">
      <c r="F11838" s="29"/>
      <c r="G11838" s="29"/>
      <c r="H11838" s="29"/>
      <c r="I11838" s="29"/>
      <c r="J11838" s="29"/>
      <c r="K11838" s="29"/>
    </row>
    <row r="11839" spans="6:11" x14ac:dyDescent="0.3">
      <c r="F11839" s="29"/>
      <c r="G11839" s="29"/>
      <c r="H11839" s="29"/>
      <c r="I11839" s="29"/>
      <c r="J11839" s="29"/>
      <c r="K11839" s="29"/>
    </row>
    <row r="11840" spans="6:11" x14ac:dyDescent="0.3">
      <c r="F11840" s="29"/>
      <c r="G11840" s="29"/>
      <c r="H11840" s="29"/>
      <c r="I11840" s="29"/>
      <c r="J11840" s="29"/>
      <c r="K11840" s="29"/>
    </row>
    <row r="11841" spans="6:11" x14ac:dyDescent="0.3">
      <c r="F11841" s="29"/>
      <c r="G11841" s="29"/>
      <c r="H11841" s="29"/>
      <c r="I11841" s="29"/>
      <c r="J11841" s="29"/>
      <c r="K11841" s="29"/>
    </row>
    <row r="11842" spans="6:11" x14ac:dyDescent="0.3">
      <c r="F11842" s="29"/>
      <c r="G11842" s="29"/>
      <c r="H11842" s="29"/>
      <c r="I11842" s="29"/>
      <c r="J11842" s="29"/>
      <c r="K11842" s="29"/>
    </row>
    <row r="11843" spans="6:11" x14ac:dyDescent="0.3">
      <c r="F11843" s="29"/>
      <c r="G11843" s="29"/>
      <c r="H11843" s="29"/>
      <c r="I11843" s="29"/>
      <c r="J11843" s="29"/>
      <c r="K11843" s="29"/>
    </row>
    <row r="11844" spans="6:11" x14ac:dyDescent="0.3">
      <c r="F11844" s="29"/>
      <c r="G11844" s="29"/>
      <c r="H11844" s="29"/>
      <c r="I11844" s="29"/>
      <c r="J11844" s="29"/>
      <c r="K11844" s="29"/>
    </row>
    <row r="11845" spans="6:11" x14ac:dyDescent="0.3">
      <c r="F11845" s="29"/>
      <c r="G11845" s="29"/>
      <c r="H11845" s="29"/>
      <c r="I11845" s="29"/>
      <c r="J11845" s="29"/>
      <c r="K11845" s="29"/>
    </row>
    <row r="11846" spans="6:11" x14ac:dyDescent="0.3">
      <c r="F11846" s="29"/>
      <c r="G11846" s="29"/>
      <c r="H11846" s="29"/>
      <c r="I11846" s="29"/>
      <c r="J11846" s="29"/>
      <c r="K11846" s="29"/>
    </row>
    <row r="11847" spans="6:11" x14ac:dyDescent="0.3">
      <c r="F11847" s="29"/>
      <c r="G11847" s="29"/>
      <c r="H11847" s="29"/>
      <c r="I11847" s="29"/>
      <c r="J11847" s="29"/>
      <c r="K11847" s="29"/>
    </row>
    <row r="11848" spans="6:11" x14ac:dyDescent="0.3">
      <c r="F11848" s="29"/>
      <c r="G11848" s="29"/>
      <c r="H11848" s="29"/>
      <c r="I11848" s="29"/>
      <c r="J11848" s="29"/>
      <c r="K11848" s="29"/>
    </row>
    <row r="11849" spans="6:11" x14ac:dyDescent="0.3">
      <c r="F11849" s="29"/>
      <c r="G11849" s="29"/>
      <c r="H11849" s="29"/>
      <c r="I11849" s="29"/>
      <c r="J11849" s="29"/>
      <c r="K11849" s="29"/>
    </row>
    <row r="11850" spans="6:11" x14ac:dyDescent="0.3">
      <c r="F11850" s="29"/>
      <c r="G11850" s="29"/>
      <c r="H11850" s="29"/>
      <c r="I11850" s="29"/>
      <c r="J11850" s="29"/>
      <c r="K11850" s="29"/>
    </row>
    <row r="11851" spans="6:11" x14ac:dyDescent="0.3">
      <c r="F11851" s="29"/>
      <c r="G11851" s="29"/>
      <c r="H11851" s="29"/>
      <c r="I11851" s="29"/>
      <c r="J11851" s="29"/>
      <c r="K11851" s="29"/>
    </row>
    <row r="11852" spans="6:11" x14ac:dyDescent="0.3">
      <c r="F11852" s="29"/>
      <c r="G11852" s="29"/>
      <c r="H11852" s="29"/>
      <c r="I11852" s="29"/>
      <c r="J11852" s="29"/>
      <c r="K11852" s="29"/>
    </row>
    <row r="11853" spans="6:11" x14ac:dyDescent="0.3">
      <c r="F11853" s="29"/>
      <c r="G11853" s="29"/>
      <c r="H11853" s="29"/>
      <c r="I11853" s="29"/>
      <c r="J11853" s="29"/>
      <c r="K11853" s="29"/>
    </row>
    <row r="11854" spans="6:11" x14ac:dyDescent="0.3">
      <c r="F11854" s="29"/>
      <c r="G11854" s="29"/>
      <c r="H11854" s="29"/>
      <c r="I11854" s="29"/>
      <c r="J11854" s="29"/>
      <c r="K11854" s="29"/>
    </row>
    <row r="11855" spans="6:11" x14ac:dyDescent="0.3">
      <c r="F11855" s="29"/>
      <c r="G11855" s="29"/>
      <c r="H11855" s="29"/>
      <c r="I11855" s="29"/>
      <c r="J11855" s="29"/>
      <c r="K11855" s="29"/>
    </row>
    <row r="11856" spans="6:11" x14ac:dyDescent="0.3">
      <c r="F11856" s="29"/>
      <c r="G11856" s="29"/>
      <c r="H11856" s="29"/>
      <c r="I11856" s="29"/>
      <c r="J11856" s="29"/>
      <c r="K11856" s="29"/>
    </row>
    <row r="11857" spans="6:11" x14ac:dyDescent="0.3">
      <c r="F11857" s="29"/>
      <c r="G11857" s="29"/>
      <c r="H11857" s="29"/>
      <c r="I11857" s="29"/>
      <c r="J11857" s="29"/>
      <c r="K11857" s="29"/>
    </row>
    <row r="11858" spans="6:11" x14ac:dyDescent="0.3">
      <c r="F11858" s="29"/>
      <c r="G11858" s="29"/>
      <c r="H11858" s="29"/>
      <c r="I11858" s="29"/>
      <c r="J11858" s="29"/>
      <c r="K11858" s="29"/>
    </row>
    <row r="11859" spans="6:11" x14ac:dyDescent="0.3">
      <c r="F11859" s="29"/>
      <c r="G11859" s="29"/>
      <c r="H11859" s="29"/>
      <c r="I11859" s="29"/>
      <c r="J11859" s="29"/>
      <c r="K11859" s="29"/>
    </row>
    <row r="11860" spans="6:11" x14ac:dyDescent="0.3">
      <c r="F11860" s="29"/>
      <c r="G11860" s="29"/>
      <c r="H11860" s="29"/>
      <c r="I11860" s="29"/>
      <c r="J11860" s="29"/>
      <c r="K11860" s="29"/>
    </row>
    <row r="11861" spans="6:11" x14ac:dyDescent="0.3">
      <c r="F11861" s="29"/>
      <c r="G11861" s="29"/>
      <c r="H11861" s="29"/>
      <c r="I11861" s="29"/>
      <c r="J11861" s="29"/>
      <c r="K11861" s="29"/>
    </row>
    <row r="11862" spans="6:11" x14ac:dyDescent="0.3">
      <c r="F11862" s="29"/>
      <c r="G11862" s="29"/>
      <c r="H11862" s="29"/>
      <c r="I11862" s="29"/>
      <c r="J11862" s="29"/>
      <c r="K11862" s="29"/>
    </row>
    <row r="11863" spans="6:11" x14ac:dyDescent="0.3">
      <c r="F11863" s="29"/>
      <c r="G11863" s="29"/>
      <c r="H11863" s="29"/>
      <c r="I11863" s="29"/>
      <c r="J11863" s="29"/>
      <c r="K11863" s="29"/>
    </row>
    <row r="11864" spans="6:11" x14ac:dyDescent="0.3">
      <c r="F11864" s="29"/>
      <c r="G11864" s="29"/>
      <c r="H11864" s="29"/>
      <c r="I11864" s="29"/>
      <c r="J11864" s="29"/>
      <c r="K11864" s="29"/>
    </row>
    <row r="11865" spans="6:11" x14ac:dyDescent="0.3">
      <c r="F11865" s="29"/>
      <c r="G11865" s="29"/>
      <c r="H11865" s="29"/>
      <c r="I11865" s="29"/>
      <c r="J11865" s="29"/>
      <c r="K11865" s="29"/>
    </row>
    <row r="11866" spans="6:11" x14ac:dyDescent="0.3">
      <c r="F11866" s="29"/>
      <c r="G11866" s="29"/>
      <c r="H11866" s="29"/>
      <c r="I11866" s="29"/>
      <c r="J11866" s="29"/>
      <c r="K11866" s="29"/>
    </row>
    <row r="11867" spans="6:11" x14ac:dyDescent="0.3">
      <c r="F11867" s="29"/>
      <c r="G11867" s="29"/>
      <c r="H11867" s="29"/>
      <c r="I11867" s="29"/>
      <c r="J11867" s="29"/>
      <c r="K11867" s="29"/>
    </row>
    <row r="11868" spans="6:11" x14ac:dyDescent="0.3">
      <c r="F11868" s="29"/>
      <c r="G11868" s="29"/>
      <c r="H11868" s="29"/>
      <c r="I11868" s="29"/>
      <c r="J11868" s="29"/>
      <c r="K11868" s="29"/>
    </row>
    <row r="11869" spans="6:11" x14ac:dyDescent="0.3">
      <c r="F11869" s="29"/>
      <c r="G11869" s="29"/>
      <c r="H11869" s="29"/>
      <c r="I11869" s="29"/>
      <c r="J11869" s="29"/>
      <c r="K11869" s="29"/>
    </row>
    <row r="11870" spans="6:11" x14ac:dyDescent="0.3">
      <c r="F11870" s="29"/>
      <c r="G11870" s="29"/>
      <c r="H11870" s="29"/>
      <c r="I11870" s="29"/>
      <c r="J11870" s="29"/>
      <c r="K11870" s="29"/>
    </row>
    <row r="11871" spans="6:11" x14ac:dyDescent="0.3">
      <c r="F11871" s="29"/>
      <c r="G11871" s="29"/>
      <c r="H11871" s="29"/>
      <c r="I11871" s="29"/>
      <c r="J11871" s="29"/>
      <c r="K11871" s="29"/>
    </row>
    <row r="11872" spans="6:11" x14ac:dyDescent="0.3">
      <c r="F11872" s="29"/>
      <c r="G11872" s="29"/>
      <c r="H11872" s="29"/>
      <c r="I11872" s="29"/>
      <c r="J11872" s="29"/>
      <c r="K11872" s="29"/>
    </row>
    <row r="11873" spans="6:11" x14ac:dyDescent="0.3">
      <c r="F11873" s="29"/>
      <c r="G11873" s="29"/>
      <c r="H11873" s="29"/>
      <c r="I11873" s="29"/>
      <c r="J11873" s="29"/>
      <c r="K11873" s="29"/>
    </row>
    <row r="11874" spans="6:11" x14ac:dyDescent="0.3">
      <c r="F11874" s="29"/>
      <c r="G11874" s="29"/>
      <c r="H11874" s="29"/>
      <c r="I11874" s="29"/>
      <c r="J11874" s="29"/>
      <c r="K11874" s="29"/>
    </row>
    <row r="11875" spans="6:11" x14ac:dyDescent="0.3">
      <c r="F11875" s="29"/>
      <c r="G11875" s="29"/>
      <c r="H11875" s="29"/>
      <c r="I11875" s="29"/>
      <c r="J11875" s="29"/>
      <c r="K11875" s="29"/>
    </row>
    <row r="11876" spans="6:11" x14ac:dyDescent="0.3">
      <c r="F11876" s="29"/>
      <c r="G11876" s="29"/>
      <c r="H11876" s="29"/>
      <c r="I11876" s="29"/>
      <c r="J11876" s="29"/>
      <c r="K11876" s="29"/>
    </row>
    <row r="11877" spans="6:11" x14ac:dyDescent="0.3">
      <c r="F11877" s="29"/>
      <c r="G11877" s="29"/>
      <c r="H11877" s="29"/>
      <c r="I11877" s="29"/>
      <c r="J11877" s="29"/>
      <c r="K11877" s="29"/>
    </row>
    <row r="11878" spans="6:11" x14ac:dyDescent="0.3">
      <c r="F11878" s="29"/>
      <c r="G11878" s="29"/>
      <c r="H11878" s="29"/>
      <c r="I11878" s="29"/>
      <c r="J11878" s="29"/>
      <c r="K11878" s="29"/>
    </row>
    <row r="11879" spans="6:11" x14ac:dyDescent="0.3">
      <c r="F11879" s="29"/>
      <c r="G11879" s="29"/>
      <c r="H11879" s="29"/>
      <c r="I11879" s="29"/>
      <c r="J11879" s="29"/>
      <c r="K11879" s="29"/>
    </row>
    <row r="11880" spans="6:11" x14ac:dyDescent="0.3">
      <c r="F11880" s="29"/>
      <c r="G11880" s="29"/>
      <c r="H11880" s="29"/>
      <c r="I11880" s="29"/>
      <c r="J11880" s="29"/>
      <c r="K11880" s="29"/>
    </row>
    <row r="11881" spans="6:11" x14ac:dyDescent="0.3">
      <c r="F11881" s="29"/>
      <c r="G11881" s="29"/>
      <c r="H11881" s="29"/>
      <c r="I11881" s="29"/>
      <c r="J11881" s="29"/>
      <c r="K11881" s="29"/>
    </row>
    <row r="11882" spans="6:11" x14ac:dyDescent="0.3">
      <c r="F11882" s="29"/>
      <c r="G11882" s="29"/>
      <c r="H11882" s="29"/>
      <c r="I11882" s="29"/>
      <c r="J11882" s="29"/>
      <c r="K11882" s="29"/>
    </row>
    <row r="11883" spans="6:11" x14ac:dyDescent="0.3">
      <c r="F11883" s="29"/>
      <c r="G11883" s="29"/>
      <c r="H11883" s="29"/>
      <c r="I11883" s="29"/>
      <c r="J11883" s="29"/>
      <c r="K11883" s="29"/>
    </row>
    <row r="11884" spans="6:11" x14ac:dyDescent="0.3">
      <c r="F11884" s="29"/>
      <c r="G11884" s="29"/>
      <c r="H11884" s="29"/>
      <c r="I11884" s="29"/>
      <c r="J11884" s="29"/>
      <c r="K11884" s="29"/>
    </row>
    <row r="11885" spans="6:11" x14ac:dyDescent="0.3">
      <c r="F11885" s="29"/>
      <c r="G11885" s="29"/>
      <c r="H11885" s="29"/>
      <c r="I11885" s="29"/>
      <c r="J11885" s="29"/>
      <c r="K11885" s="29"/>
    </row>
    <row r="11886" spans="6:11" x14ac:dyDescent="0.3">
      <c r="F11886" s="29"/>
      <c r="G11886" s="29"/>
      <c r="H11886" s="29"/>
      <c r="I11886" s="29"/>
      <c r="J11886" s="29"/>
      <c r="K11886" s="29"/>
    </row>
    <row r="11887" spans="6:11" x14ac:dyDescent="0.3">
      <c r="F11887" s="29"/>
      <c r="G11887" s="29"/>
      <c r="H11887" s="29"/>
      <c r="I11887" s="29"/>
      <c r="J11887" s="29"/>
      <c r="K11887" s="29"/>
    </row>
    <row r="11888" spans="6:11" x14ac:dyDescent="0.3">
      <c r="F11888" s="29"/>
      <c r="G11888" s="29"/>
      <c r="H11888" s="29"/>
      <c r="I11888" s="29"/>
      <c r="J11888" s="29"/>
      <c r="K11888" s="29"/>
    </row>
    <row r="11889" spans="6:11" x14ac:dyDescent="0.3">
      <c r="F11889" s="29"/>
      <c r="G11889" s="29"/>
      <c r="H11889" s="29"/>
      <c r="I11889" s="29"/>
      <c r="J11889" s="29"/>
      <c r="K11889" s="29"/>
    </row>
    <row r="11890" spans="6:11" x14ac:dyDescent="0.3">
      <c r="F11890" s="29"/>
      <c r="G11890" s="29"/>
      <c r="H11890" s="29"/>
      <c r="I11890" s="29"/>
      <c r="J11890" s="29"/>
      <c r="K11890" s="29"/>
    </row>
    <row r="11891" spans="6:11" x14ac:dyDescent="0.3">
      <c r="F11891" s="29"/>
      <c r="G11891" s="29"/>
      <c r="H11891" s="29"/>
      <c r="I11891" s="29"/>
      <c r="J11891" s="29"/>
      <c r="K11891" s="29"/>
    </row>
    <row r="11892" spans="6:11" x14ac:dyDescent="0.3">
      <c r="F11892" s="29"/>
      <c r="G11892" s="29"/>
      <c r="H11892" s="29"/>
      <c r="I11892" s="29"/>
      <c r="J11892" s="29"/>
      <c r="K11892" s="29"/>
    </row>
    <row r="11893" spans="6:11" x14ac:dyDescent="0.3">
      <c r="F11893" s="29"/>
      <c r="G11893" s="29"/>
      <c r="H11893" s="29"/>
      <c r="I11893" s="29"/>
      <c r="J11893" s="29"/>
      <c r="K11893" s="29"/>
    </row>
    <row r="11894" spans="6:11" x14ac:dyDescent="0.3">
      <c r="F11894" s="29"/>
      <c r="G11894" s="29"/>
      <c r="H11894" s="29"/>
      <c r="I11894" s="29"/>
      <c r="J11894" s="29"/>
      <c r="K11894" s="29"/>
    </row>
    <row r="11895" spans="6:11" x14ac:dyDescent="0.3">
      <c r="F11895" s="29"/>
      <c r="G11895" s="29"/>
      <c r="H11895" s="29"/>
      <c r="I11895" s="29"/>
      <c r="J11895" s="29"/>
      <c r="K11895" s="29"/>
    </row>
    <row r="11896" spans="6:11" x14ac:dyDescent="0.3">
      <c r="F11896" s="29"/>
      <c r="G11896" s="29"/>
      <c r="H11896" s="29"/>
      <c r="I11896" s="29"/>
      <c r="J11896" s="29"/>
      <c r="K11896" s="29"/>
    </row>
    <row r="11897" spans="6:11" x14ac:dyDescent="0.3">
      <c r="F11897" s="29"/>
      <c r="G11897" s="29"/>
      <c r="H11897" s="29"/>
      <c r="I11897" s="29"/>
      <c r="J11897" s="29"/>
      <c r="K11897" s="29"/>
    </row>
    <row r="11898" spans="6:11" x14ac:dyDescent="0.3">
      <c r="F11898" s="29"/>
      <c r="G11898" s="29"/>
      <c r="H11898" s="29"/>
      <c r="I11898" s="29"/>
      <c r="J11898" s="29"/>
      <c r="K11898" s="29"/>
    </row>
    <row r="11899" spans="6:11" x14ac:dyDescent="0.3">
      <c r="F11899" s="29"/>
      <c r="G11899" s="29"/>
      <c r="H11899" s="29"/>
      <c r="I11899" s="29"/>
      <c r="J11899" s="29"/>
      <c r="K11899" s="29"/>
    </row>
    <row r="11900" spans="6:11" x14ac:dyDescent="0.3">
      <c r="F11900" s="29"/>
      <c r="G11900" s="29"/>
      <c r="H11900" s="29"/>
      <c r="I11900" s="29"/>
      <c r="J11900" s="29"/>
      <c r="K11900" s="29"/>
    </row>
    <row r="11901" spans="6:11" x14ac:dyDescent="0.3">
      <c r="F11901" s="29"/>
      <c r="G11901" s="29"/>
      <c r="H11901" s="29"/>
      <c r="I11901" s="29"/>
      <c r="J11901" s="29"/>
      <c r="K11901" s="29"/>
    </row>
    <row r="11902" spans="6:11" x14ac:dyDescent="0.3">
      <c r="F11902" s="29"/>
      <c r="G11902" s="29"/>
      <c r="H11902" s="29"/>
      <c r="I11902" s="29"/>
      <c r="J11902" s="29"/>
      <c r="K11902" s="29"/>
    </row>
    <row r="11903" spans="6:11" x14ac:dyDescent="0.3">
      <c r="F11903" s="29"/>
      <c r="G11903" s="29"/>
      <c r="H11903" s="29"/>
      <c r="I11903" s="29"/>
      <c r="J11903" s="29"/>
      <c r="K11903" s="29"/>
    </row>
    <row r="11904" spans="6:11" x14ac:dyDescent="0.3">
      <c r="F11904" s="29"/>
      <c r="G11904" s="29"/>
      <c r="H11904" s="29"/>
      <c r="I11904" s="29"/>
      <c r="J11904" s="29"/>
      <c r="K11904" s="29"/>
    </row>
    <row r="11905" spans="6:11" x14ac:dyDescent="0.3">
      <c r="F11905" s="29"/>
      <c r="G11905" s="29"/>
      <c r="H11905" s="29"/>
      <c r="I11905" s="29"/>
      <c r="J11905" s="29"/>
      <c r="K11905" s="29"/>
    </row>
    <row r="11906" spans="6:11" x14ac:dyDescent="0.3">
      <c r="F11906" s="29"/>
      <c r="G11906" s="29"/>
      <c r="H11906" s="29"/>
      <c r="I11906" s="29"/>
      <c r="J11906" s="29"/>
      <c r="K11906" s="29"/>
    </row>
    <row r="11907" spans="6:11" x14ac:dyDescent="0.3">
      <c r="F11907" s="29"/>
      <c r="G11907" s="29"/>
      <c r="H11907" s="29"/>
      <c r="I11907" s="29"/>
      <c r="J11907" s="29"/>
      <c r="K11907" s="29"/>
    </row>
    <row r="11908" spans="6:11" x14ac:dyDescent="0.3">
      <c r="F11908" s="29"/>
      <c r="G11908" s="29"/>
      <c r="H11908" s="29"/>
      <c r="I11908" s="29"/>
      <c r="J11908" s="29"/>
      <c r="K11908" s="29"/>
    </row>
    <row r="11909" spans="6:11" x14ac:dyDescent="0.3">
      <c r="F11909" s="29"/>
      <c r="G11909" s="29"/>
      <c r="H11909" s="29"/>
      <c r="I11909" s="29"/>
      <c r="J11909" s="29"/>
      <c r="K11909" s="29"/>
    </row>
    <row r="11910" spans="6:11" x14ac:dyDescent="0.3">
      <c r="F11910" s="29"/>
      <c r="G11910" s="29"/>
      <c r="H11910" s="29"/>
      <c r="I11910" s="29"/>
      <c r="J11910" s="29"/>
      <c r="K11910" s="29"/>
    </row>
    <row r="11911" spans="6:11" x14ac:dyDescent="0.3">
      <c r="F11911" s="29"/>
      <c r="G11911" s="29"/>
      <c r="H11911" s="29"/>
      <c r="I11911" s="29"/>
      <c r="J11911" s="29"/>
      <c r="K11911" s="29"/>
    </row>
    <row r="11912" spans="6:11" x14ac:dyDescent="0.3">
      <c r="F11912" s="29"/>
      <c r="G11912" s="29"/>
      <c r="H11912" s="29"/>
      <c r="I11912" s="29"/>
      <c r="J11912" s="29"/>
      <c r="K11912" s="29"/>
    </row>
    <row r="11913" spans="6:11" x14ac:dyDescent="0.3">
      <c r="F11913" s="29"/>
      <c r="G11913" s="29"/>
      <c r="H11913" s="29"/>
      <c r="I11913" s="29"/>
      <c r="J11913" s="29"/>
      <c r="K11913" s="29"/>
    </row>
    <row r="11914" spans="6:11" x14ac:dyDescent="0.3">
      <c r="F11914" s="29"/>
      <c r="G11914" s="29"/>
      <c r="H11914" s="29"/>
      <c r="I11914" s="29"/>
      <c r="J11914" s="29"/>
      <c r="K11914" s="29"/>
    </row>
    <row r="11915" spans="6:11" x14ac:dyDescent="0.3">
      <c r="F11915" s="29"/>
      <c r="G11915" s="29"/>
      <c r="H11915" s="29"/>
      <c r="I11915" s="29"/>
      <c r="J11915" s="29"/>
      <c r="K11915" s="29"/>
    </row>
    <row r="11916" spans="6:11" x14ac:dyDescent="0.3">
      <c r="F11916" s="29"/>
      <c r="G11916" s="29"/>
      <c r="H11916" s="29"/>
      <c r="I11916" s="29"/>
      <c r="J11916" s="29"/>
      <c r="K11916" s="29"/>
    </row>
    <row r="11917" spans="6:11" x14ac:dyDescent="0.3">
      <c r="F11917" s="29"/>
      <c r="G11917" s="29"/>
      <c r="H11917" s="29"/>
      <c r="I11917" s="29"/>
      <c r="J11917" s="29"/>
      <c r="K11917" s="29"/>
    </row>
    <row r="11918" spans="6:11" x14ac:dyDescent="0.3">
      <c r="F11918" s="29"/>
      <c r="G11918" s="29"/>
      <c r="H11918" s="29"/>
      <c r="I11918" s="29"/>
      <c r="J11918" s="29"/>
      <c r="K11918" s="29"/>
    </row>
    <row r="11919" spans="6:11" x14ac:dyDescent="0.3">
      <c r="F11919" s="29"/>
      <c r="G11919" s="29"/>
      <c r="H11919" s="29"/>
      <c r="I11919" s="29"/>
      <c r="J11919" s="29"/>
      <c r="K11919" s="29"/>
    </row>
    <row r="11920" spans="6:11" x14ac:dyDescent="0.3">
      <c r="F11920" s="29"/>
      <c r="G11920" s="29"/>
      <c r="H11920" s="29"/>
      <c r="I11920" s="29"/>
      <c r="J11920" s="29"/>
      <c r="K11920" s="29"/>
    </row>
    <row r="11921" spans="6:11" x14ac:dyDescent="0.3">
      <c r="F11921" s="29"/>
      <c r="G11921" s="29"/>
      <c r="H11921" s="29"/>
      <c r="I11921" s="29"/>
      <c r="J11921" s="29"/>
      <c r="K11921" s="29"/>
    </row>
    <row r="11922" spans="6:11" x14ac:dyDescent="0.3">
      <c r="F11922" s="29"/>
      <c r="G11922" s="29"/>
      <c r="H11922" s="29"/>
      <c r="I11922" s="29"/>
      <c r="J11922" s="29"/>
      <c r="K11922" s="29"/>
    </row>
    <row r="11923" spans="6:11" x14ac:dyDescent="0.3">
      <c r="F11923" s="29"/>
      <c r="G11923" s="29"/>
      <c r="H11923" s="29"/>
      <c r="I11923" s="29"/>
      <c r="J11923" s="29"/>
      <c r="K11923" s="29"/>
    </row>
    <row r="11924" spans="6:11" x14ac:dyDescent="0.3">
      <c r="F11924" s="29"/>
      <c r="G11924" s="29"/>
      <c r="H11924" s="29"/>
      <c r="I11924" s="29"/>
      <c r="J11924" s="29"/>
      <c r="K11924" s="29"/>
    </row>
    <row r="11925" spans="6:11" x14ac:dyDescent="0.3">
      <c r="F11925" s="29"/>
      <c r="G11925" s="29"/>
      <c r="H11925" s="29"/>
      <c r="I11925" s="29"/>
      <c r="J11925" s="29"/>
      <c r="K11925" s="29"/>
    </row>
    <row r="11926" spans="6:11" x14ac:dyDescent="0.3">
      <c r="F11926" s="29"/>
      <c r="G11926" s="29"/>
      <c r="H11926" s="29"/>
      <c r="I11926" s="29"/>
      <c r="J11926" s="29"/>
      <c r="K11926" s="29"/>
    </row>
    <row r="11927" spans="6:11" x14ac:dyDescent="0.3">
      <c r="F11927" s="29"/>
      <c r="G11927" s="29"/>
      <c r="H11927" s="29"/>
      <c r="I11927" s="29"/>
      <c r="J11927" s="29"/>
      <c r="K11927" s="29"/>
    </row>
    <row r="11928" spans="6:11" x14ac:dyDescent="0.3">
      <c r="F11928" s="29"/>
      <c r="G11928" s="29"/>
      <c r="H11928" s="29"/>
      <c r="I11928" s="29"/>
      <c r="J11928" s="29"/>
      <c r="K11928" s="29"/>
    </row>
    <row r="11929" spans="6:11" x14ac:dyDescent="0.3">
      <c r="F11929" s="29"/>
      <c r="G11929" s="29"/>
      <c r="H11929" s="29"/>
      <c r="I11929" s="29"/>
      <c r="J11929" s="29"/>
      <c r="K11929" s="29"/>
    </row>
    <row r="11930" spans="6:11" x14ac:dyDescent="0.3">
      <c r="F11930" s="29"/>
      <c r="G11930" s="29"/>
      <c r="H11930" s="29"/>
      <c r="I11930" s="29"/>
      <c r="J11930" s="29"/>
      <c r="K11930" s="29"/>
    </row>
    <row r="11931" spans="6:11" x14ac:dyDescent="0.3">
      <c r="F11931" s="29"/>
      <c r="G11931" s="29"/>
      <c r="H11931" s="29"/>
      <c r="I11931" s="29"/>
      <c r="J11931" s="29"/>
      <c r="K11931" s="29"/>
    </row>
    <row r="11932" spans="6:11" x14ac:dyDescent="0.3">
      <c r="F11932" s="29"/>
      <c r="G11932" s="29"/>
      <c r="H11932" s="29"/>
      <c r="I11932" s="29"/>
      <c r="J11932" s="29"/>
      <c r="K11932" s="29"/>
    </row>
    <row r="11933" spans="6:11" x14ac:dyDescent="0.3">
      <c r="F11933" s="29"/>
      <c r="G11933" s="29"/>
      <c r="H11933" s="29"/>
      <c r="I11933" s="29"/>
      <c r="J11933" s="29"/>
      <c r="K11933" s="29"/>
    </row>
    <row r="11934" spans="6:11" x14ac:dyDescent="0.3">
      <c r="F11934" s="29"/>
      <c r="G11934" s="29"/>
      <c r="H11934" s="29"/>
      <c r="I11934" s="29"/>
      <c r="J11934" s="29"/>
      <c r="K11934" s="29"/>
    </row>
    <row r="11935" spans="6:11" x14ac:dyDescent="0.3">
      <c r="F11935" s="29"/>
      <c r="G11935" s="29"/>
      <c r="H11935" s="29"/>
      <c r="I11935" s="29"/>
      <c r="J11935" s="29"/>
      <c r="K11935" s="29"/>
    </row>
    <row r="11936" spans="6:11" x14ac:dyDescent="0.3">
      <c r="F11936" s="29"/>
      <c r="G11936" s="29"/>
      <c r="H11936" s="29"/>
      <c r="I11936" s="29"/>
      <c r="J11936" s="29"/>
      <c r="K11936" s="29"/>
    </row>
    <row r="11937" spans="6:11" x14ac:dyDescent="0.3">
      <c r="F11937" s="29"/>
      <c r="G11937" s="29"/>
      <c r="H11937" s="29"/>
      <c r="I11937" s="29"/>
      <c r="J11937" s="29"/>
      <c r="K11937" s="29"/>
    </row>
    <row r="11938" spans="6:11" x14ac:dyDescent="0.3">
      <c r="F11938" s="29"/>
      <c r="G11938" s="29"/>
      <c r="H11938" s="29"/>
      <c r="I11938" s="29"/>
      <c r="J11938" s="29"/>
      <c r="K11938" s="29"/>
    </row>
    <row r="11939" spans="6:11" x14ac:dyDescent="0.3">
      <c r="F11939" s="29"/>
      <c r="G11939" s="29"/>
      <c r="H11939" s="29"/>
      <c r="I11939" s="29"/>
      <c r="J11939" s="29"/>
      <c r="K11939" s="29"/>
    </row>
    <row r="11940" spans="6:11" x14ac:dyDescent="0.3">
      <c r="F11940" s="29"/>
      <c r="G11940" s="29"/>
      <c r="H11940" s="29"/>
      <c r="I11940" s="29"/>
      <c r="J11940" s="29"/>
      <c r="K11940" s="29"/>
    </row>
    <row r="11941" spans="6:11" x14ac:dyDescent="0.3">
      <c r="F11941" s="29"/>
      <c r="G11941" s="29"/>
      <c r="H11941" s="29"/>
      <c r="I11941" s="29"/>
      <c r="J11941" s="29"/>
      <c r="K11941" s="29"/>
    </row>
    <row r="11942" spans="6:11" x14ac:dyDescent="0.3">
      <c r="F11942" s="29"/>
      <c r="G11942" s="29"/>
      <c r="H11942" s="29"/>
      <c r="I11942" s="29"/>
      <c r="J11942" s="29"/>
      <c r="K11942" s="29"/>
    </row>
    <row r="11943" spans="6:11" x14ac:dyDescent="0.3">
      <c r="F11943" s="29"/>
      <c r="G11943" s="29"/>
      <c r="H11943" s="29"/>
      <c r="I11943" s="29"/>
      <c r="J11943" s="29"/>
      <c r="K11943" s="29"/>
    </row>
    <row r="11944" spans="6:11" x14ac:dyDescent="0.3">
      <c r="F11944" s="29"/>
      <c r="G11944" s="29"/>
      <c r="H11944" s="29"/>
      <c r="I11944" s="29"/>
      <c r="J11944" s="29"/>
      <c r="K11944" s="29"/>
    </row>
    <row r="11945" spans="6:11" x14ac:dyDescent="0.3">
      <c r="F11945" s="29"/>
      <c r="G11945" s="29"/>
      <c r="H11945" s="29"/>
      <c r="I11945" s="29"/>
      <c r="J11945" s="29"/>
      <c r="K11945" s="29"/>
    </row>
    <row r="11946" spans="6:11" x14ac:dyDescent="0.3">
      <c r="F11946" s="29"/>
      <c r="G11946" s="29"/>
      <c r="H11946" s="29"/>
      <c r="I11946" s="29"/>
      <c r="J11946" s="29"/>
      <c r="K11946" s="29"/>
    </row>
    <row r="11947" spans="6:11" x14ac:dyDescent="0.3">
      <c r="F11947" s="29"/>
      <c r="G11947" s="29"/>
      <c r="H11947" s="29"/>
      <c r="I11947" s="29"/>
      <c r="J11947" s="29"/>
      <c r="K11947" s="29"/>
    </row>
    <row r="11948" spans="6:11" x14ac:dyDescent="0.3">
      <c r="F11948" s="29"/>
      <c r="G11948" s="29"/>
      <c r="H11948" s="29"/>
      <c r="I11948" s="29"/>
      <c r="J11948" s="29"/>
      <c r="K11948" s="29"/>
    </row>
    <row r="11949" spans="6:11" x14ac:dyDescent="0.3">
      <c r="F11949" s="29"/>
      <c r="G11949" s="29"/>
      <c r="H11949" s="29"/>
      <c r="I11949" s="29"/>
      <c r="J11949" s="29"/>
      <c r="K11949" s="29"/>
    </row>
    <row r="11950" spans="6:11" x14ac:dyDescent="0.3">
      <c r="F11950" s="29"/>
      <c r="G11950" s="29"/>
      <c r="H11950" s="29"/>
      <c r="I11950" s="29"/>
      <c r="J11950" s="29"/>
      <c r="K11950" s="29"/>
    </row>
    <row r="11951" spans="6:11" x14ac:dyDescent="0.3">
      <c r="F11951" s="29"/>
      <c r="G11951" s="29"/>
      <c r="H11951" s="29"/>
      <c r="I11951" s="29"/>
      <c r="J11951" s="29"/>
      <c r="K11951" s="29"/>
    </row>
    <row r="11952" spans="6:11" x14ac:dyDescent="0.3">
      <c r="F11952" s="29"/>
      <c r="G11952" s="29"/>
      <c r="H11952" s="29"/>
      <c r="I11952" s="29"/>
      <c r="J11952" s="29"/>
      <c r="K11952" s="29"/>
    </row>
    <row r="11953" spans="6:11" x14ac:dyDescent="0.3">
      <c r="F11953" s="29"/>
      <c r="G11953" s="29"/>
      <c r="H11953" s="29"/>
      <c r="I11953" s="29"/>
      <c r="J11953" s="29"/>
      <c r="K11953" s="29"/>
    </row>
    <row r="11954" spans="6:11" x14ac:dyDescent="0.3">
      <c r="F11954" s="29"/>
      <c r="G11954" s="29"/>
      <c r="H11954" s="29"/>
      <c r="I11954" s="29"/>
      <c r="J11954" s="29"/>
      <c r="K11954" s="29"/>
    </row>
    <row r="11955" spans="6:11" x14ac:dyDescent="0.3">
      <c r="F11955" s="29"/>
      <c r="G11955" s="29"/>
      <c r="H11955" s="29"/>
      <c r="I11955" s="29"/>
      <c r="J11955" s="29"/>
      <c r="K11955" s="29"/>
    </row>
    <row r="11956" spans="6:11" x14ac:dyDescent="0.3">
      <c r="F11956" s="29"/>
      <c r="G11956" s="29"/>
      <c r="H11956" s="29"/>
      <c r="I11956" s="29"/>
      <c r="J11956" s="29"/>
      <c r="K11956" s="29"/>
    </row>
    <row r="11957" spans="6:11" x14ac:dyDescent="0.3">
      <c r="F11957" s="29"/>
      <c r="G11957" s="29"/>
      <c r="H11957" s="29"/>
      <c r="I11957" s="29"/>
      <c r="J11957" s="29"/>
      <c r="K11957" s="29"/>
    </row>
    <row r="11958" spans="6:11" x14ac:dyDescent="0.3">
      <c r="F11958" s="29"/>
      <c r="G11958" s="29"/>
      <c r="H11958" s="29"/>
      <c r="I11958" s="29"/>
      <c r="J11958" s="29"/>
      <c r="K11958" s="29"/>
    </row>
    <row r="11959" spans="6:11" x14ac:dyDescent="0.3">
      <c r="F11959" s="29"/>
      <c r="G11959" s="29"/>
      <c r="H11959" s="29"/>
      <c r="I11959" s="29"/>
      <c r="J11959" s="29"/>
      <c r="K11959" s="29"/>
    </row>
    <row r="11960" spans="6:11" x14ac:dyDescent="0.3">
      <c r="F11960" s="29"/>
      <c r="G11960" s="29"/>
      <c r="H11960" s="29"/>
      <c r="I11960" s="29"/>
      <c r="J11960" s="29"/>
      <c r="K11960" s="29"/>
    </row>
    <row r="11961" spans="6:11" x14ac:dyDescent="0.3">
      <c r="F11961" s="29"/>
      <c r="G11961" s="29"/>
      <c r="H11961" s="29"/>
      <c r="I11961" s="29"/>
      <c r="J11961" s="29"/>
      <c r="K11961" s="29"/>
    </row>
    <row r="11962" spans="6:11" x14ac:dyDescent="0.3">
      <c r="F11962" s="29"/>
      <c r="G11962" s="29"/>
      <c r="H11962" s="29"/>
      <c r="I11962" s="29"/>
      <c r="J11962" s="29"/>
      <c r="K11962" s="29"/>
    </row>
    <row r="11963" spans="6:11" x14ac:dyDescent="0.3">
      <c r="F11963" s="29"/>
      <c r="G11963" s="29"/>
      <c r="H11963" s="29"/>
      <c r="I11963" s="29"/>
      <c r="J11963" s="29"/>
      <c r="K11963" s="29"/>
    </row>
    <row r="11964" spans="6:11" x14ac:dyDescent="0.3">
      <c r="F11964" s="29"/>
      <c r="G11964" s="29"/>
      <c r="H11964" s="29"/>
      <c r="I11964" s="29"/>
      <c r="J11964" s="29"/>
      <c r="K11964" s="29"/>
    </row>
    <row r="11965" spans="6:11" x14ac:dyDescent="0.3">
      <c r="F11965" s="29"/>
      <c r="G11965" s="29"/>
      <c r="H11965" s="29"/>
      <c r="I11965" s="29"/>
      <c r="J11965" s="29"/>
      <c r="K11965" s="29"/>
    </row>
    <row r="11966" spans="6:11" x14ac:dyDescent="0.3">
      <c r="F11966" s="29"/>
      <c r="G11966" s="29"/>
      <c r="H11966" s="29"/>
      <c r="I11966" s="29"/>
      <c r="J11966" s="29"/>
      <c r="K11966" s="29"/>
    </row>
    <row r="11967" spans="6:11" x14ac:dyDescent="0.3">
      <c r="F11967" s="29"/>
      <c r="G11967" s="29"/>
      <c r="H11967" s="29"/>
      <c r="I11967" s="29"/>
      <c r="J11967" s="29"/>
      <c r="K11967" s="29"/>
    </row>
    <row r="11968" spans="6:11" x14ac:dyDescent="0.3">
      <c r="F11968" s="29"/>
      <c r="G11968" s="29"/>
      <c r="H11968" s="29"/>
      <c r="I11968" s="29"/>
      <c r="J11968" s="29"/>
      <c r="K11968" s="29"/>
    </row>
    <row r="11969" spans="6:11" x14ac:dyDescent="0.3">
      <c r="F11969" s="29"/>
      <c r="G11969" s="29"/>
      <c r="H11969" s="29"/>
      <c r="I11969" s="29"/>
      <c r="J11969" s="29"/>
      <c r="K11969" s="29"/>
    </row>
    <row r="11970" spans="6:11" x14ac:dyDescent="0.3">
      <c r="F11970" s="29"/>
      <c r="G11970" s="29"/>
      <c r="H11970" s="29"/>
      <c r="I11970" s="29"/>
      <c r="J11970" s="29"/>
      <c r="K11970" s="29"/>
    </row>
    <row r="11971" spans="6:11" x14ac:dyDescent="0.3">
      <c r="F11971" s="29"/>
      <c r="G11971" s="29"/>
      <c r="H11971" s="29"/>
      <c r="I11971" s="29"/>
      <c r="J11971" s="29"/>
      <c r="K11971" s="29"/>
    </row>
    <row r="11972" spans="6:11" x14ac:dyDescent="0.3">
      <c r="F11972" s="29"/>
      <c r="G11972" s="29"/>
      <c r="H11972" s="29"/>
      <c r="I11972" s="29"/>
      <c r="J11972" s="29"/>
      <c r="K11972" s="29"/>
    </row>
    <row r="11973" spans="6:11" x14ac:dyDescent="0.3">
      <c r="F11973" s="29"/>
      <c r="G11973" s="29"/>
      <c r="H11973" s="29"/>
      <c r="I11973" s="29"/>
      <c r="J11973" s="29"/>
      <c r="K11973" s="29"/>
    </row>
    <row r="11974" spans="6:11" x14ac:dyDescent="0.3">
      <c r="F11974" s="29"/>
      <c r="G11974" s="29"/>
      <c r="H11974" s="29"/>
      <c r="I11974" s="29"/>
      <c r="J11974" s="29"/>
      <c r="K11974" s="29"/>
    </row>
    <row r="11975" spans="6:11" x14ac:dyDescent="0.3">
      <c r="F11975" s="29"/>
      <c r="G11975" s="29"/>
      <c r="H11975" s="29"/>
      <c r="I11975" s="29"/>
      <c r="J11975" s="29"/>
      <c r="K11975" s="29"/>
    </row>
    <row r="11976" spans="6:11" x14ac:dyDescent="0.3">
      <c r="F11976" s="29"/>
      <c r="G11976" s="29"/>
      <c r="H11976" s="29"/>
      <c r="I11976" s="29"/>
      <c r="J11976" s="29"/>
      <c r="K11976" s="29"/>
    </row>
    <row r="11977" spans="6:11" x14ac:dyDescent="0.3">
      <c r="F11977" s="29"/>
      <c r="G11977" s="29"/>
      <c r="H11977" s="29"/>
      <c r="I11977" s="29"/>
      <c r="J11977" s="29"/>
      <c r="K11977" s="29"/>
    </row>
    <row r="11978" spans="6:11" x14ac:dyDescent="0.3">
      <c r="F11978" s="29"/>
      <c r="G11978" s="29"/>
      <c r="H11978" s="29"/>
      <c r="I11978" s="29"/>
      <c r="J11978" s="29"/>
      <c r="K11978" s="29"/>
    </row>
    <row r="11979" spans="6:11" x14ac:dyDescent="0.3">
      <c r="F11979" s="29"/>
      <c r="G11979" s="29"/>
      <c r="H11979" s="29"/>
      <c r="I11979" s="29"/>
      <c r="J11979" s="29"/>
      <c r="K11979" s="29"/>
    </row>
    <row r="11980" spans="6:11" x14ac:dyDescent="0.3">
      <c r="F11980" s="29"/>
      <c r="G11980" s="29"/>
      <c r="H11980" s="29"/>
      <c r="I11980" s="29"/>
      <c r="J11980" s="29"/>
      <c r="K11980" s="29"/>
    </row>
    <row r="11981" spans="6:11" x14ac:dyDescent="0.3">
      <c r="F11981" s="29"/>
      <c r="G11981" s="29"/>
      <c r="H11981" s="29"/>
      <c r="I11981" s="29"/>
      <c r="J11981" s="29"/>
      <c r="K11981" s="29"/>
    </row>
    <row r="11982" spans="6:11" x14ac:dyDescent="0.3">
      <c r="F11982" s="29"/>
      <c r="G11982" s="29"/>
      <c r="H11982" s="29"/>
      <c r="I11982" s="29"/>
      <c r="J11982" s="29"/>
      <c r="K11982" s="29"/>
    </row>
    <row r="11983" spans="6:11" x14ac:dyDescent="0.3">
      <c r="F11983" s="29"/>
      <c r="G11983" s="29"/>
      <c r="H11983" s="29"/>
      <c r="I11983" s="29"/>
      <c r="J11983" s="29"/>
      <c r="K11983" s="29"/>
    </row>
    <row r="11984" spans="6:11" x14ac:dyDescent="0.3">
      <c r="F11984" s="29"/>
      <c r="G11984" s="29"/>
      <c r="H11984" s="29"/>
      <c r="I11984" s="29"/>
      <c r="J11984" s="29"/>
      <c r="K11984" s="29"/>
    </row>
    <row r="11985" spans="6:11" x14ac:dyDescent="0.3">
      <c r="F11985" s="29"/>
      <c r="G11985" s="29"/>
      <c r="H11985" s="29"/>
      <c r="I11985" s="29"/>
      <c r="J11985" s="29"/>
      <c r="K11985" s="29"/>
    </row>
    <row r="11986" spans="6:11" x14ac:dyDescent="0.3">
      <c r="F11986" s="29"/>
      <c r="G11986" s="29"/>
      <c r="H11986" s="29"/>
      <c r="I11986" s="29"/>
      <c r="J11986" s="29"/>
      <c r="K11986" s="29"/>
    </row>
    <row r="11987" spans="6:11" x14ac:dyDescent="0.3">
      <c r="F11987" s="29"/>
      <c r="G11987" s="29"/>
      <c r="H11987" s="29"/>
      <c r="I11987" s="29"/>
      <c r="J11987" s="29"/>
      <c r="K11987" s="29"/>
    </row>
    <row r="11988" spans="6:11" x14ac:dyDescent="0.3">
      <c r="F11988" s="29"/>
      <c r="G11988" s="29"/>
      <c r="H11988" s="29"/>
      <c r="I11988" s="29"/>
      <c r="J11988" s="29"/>
      <c r="K11988" s="29"/>
    </row>
    <row r="11989" spans="6:11" x14ac:dyDescent="0.3">
      <c r="F11989" s="29"/>
      <c r="G11989" s="29"/>
      <c r="H11989" s="29"/>
      <c r="I11989" s="29"/>
      <c r="J11989" s="29"/>
      <c r="K11989" s="29"/>
    </row>
    <row r="11990" spans="6:11" x14ac:dyDescent="0.3">
      <c r="F11990" s="29"/>
      <c r="G11990" s="29"/>
      <c r="H11990" s="29"/>
      <c r="I11990" s="29"/>
      <c r="J11990" s="29"/>
      <c r="K11990" s="29"/>
    </row>
    <row r="11991" spans="6:11" x14ac:dyDescent="0.3">
      <c r="F11991" s="29"/>
      <c r="G11991" s="29"/>
      <c r="H11991" s="29"/>
      <c r="I11991" s="29"/>
      <c r="J11991" s="29"/>
      <c r="K11991" s="29"/>
    </row>
    <row r="11992" spans="6:11" x14ac:dyDescent="0.3">
      <c r="F11992" s="29"/>
      <c r="G11992" s="29"/>
      <c r="H11992" s="29"/>
      <c r="I11992" s="29"/>
      <c r="J11992" s="29"/>
      <c r="K11992" s="29"/>
    </row>
    <row r="11993" spans="6:11" x14ac:dyDescent="0.3">
      <c r="F11993" s="29"/>
      <c r="G11993" s="29"/>
      <c r="H11993" s="29"/>
      <c r="I11993" s="29"/>
      <c r="J11993" s="29"/>
      <c r="K11993" s="29"/>
    </row>
    <row r="11994" spans="6:11" x14ac:dyDescent="0.3">
      <c r="F11994" s="29"/>
      <c r="G11994" s="29"/>
      <c r="H11994" s="29"/>
      <c r="I11994" s="29"/>
      <c r="J11994" s="29"/>
      <c r="K11994" s="29"/>
    </row>
    <row r="11995" spans="6:11" x14ac:dyDescent="0.3">
      <c r="F11995" s="29"/>
      <c r="G11995" s="29"/>
      <c r="H11995" s="29"/>
      <c r="I11995" s="29"/>
      <c r="J11995" s="29"/>
      <c r="K11995" s="29"/>
    </row>
    <row r="11996" spans="6:11" x14ac:dyDescent="0.3">
      <c r="F11996" s="29"/>
      <c r="G11996" s="29"/>
      <c r="H11996" s="29"/>
      <c r="I11996" s="29"/>
      <c r="J11996" s="29"/>
      <c r="K11996" s="29"/>
    </row>
    <row r="11997" spans="6:11" x14ac:dyDescent="0.3">
      <c r="F11997" s="29"/>
      <c r="G11997" s="29"/>
      <c r="H11997" s="29"/>
      <c r="I11997" s="29"/>
      <c r="J11997" s="29"/>
      <c r="K11997" s="29"/>
    </row>
    <row r="11998" spans="6:11" x14ac:dyDescent="0.3">
      <c r="F11998" s="29"/>
      <c r="G11998" s="29"/>
      <c r="H11998" s="29"/>
      <c r="I11998" s="29"/>
      <c r="J11998" s="29"/>
      <c r="K11998" s="29"/>
    </row>
    <row r="11999" spans="6:11" x14ac:dyDescent="0.3">
      <c r="F11999" s="29"/>
      <c r="G11999" s="29"/>
      <c r="H11999" s="29"/>
      <c r="I11999" s="29"/>
      <c r="J11999" s="29"/>
      <c r="K11999" s="29"/>
    </row>
    <row r="12000" spans="6:11" x14ac:dyDescent="0.3">
      <c r="F12000" s="29"/>
      <c r="G12000" s="29"/>
      <c r="H12000" s="29"/>
      <c r="I12000" s="29"/>
      <c r="J12000" s="29"/>
      <c r="K12000" s="29"/>
    </row>
    <row r="12001" spans="6:11" x14ac:dyDescent="0.3">
      <c r="F12001" s="29"/>
      <c r="G12001" s="29"/>
      <c r="H12001" s="29"/>
      <c r="I12001" s="29"/>
      <c r="J12001" s="29"/>
      <c r="K12001" s="29"/>
    </row>
    <row r="12002" spans="6:11" x14ac:dyDescent="0.3">
      <c r="F12002" s="29"/>
      <c r="G12002" s="29"/>
      <c r="H12002" s="29"/>
      <c r="I12002" s="29"/>
      <c r="J12002" s="29"/>
      <c r="K12002" s="29"/>
    </row>
    <row r="12003" spans="6:11" x14ac:dyDescent="0.3">
      <c r="F12003" s="29"/>
      <c r="G12003" s="29"/>
      <c r="H12003" s="29"/>
      <c r="I12003" s="29"/>
      <c r="J12003" s="29"/>
      <c r="K12003" s="29"/>
    </row>
    <row r="12004" spans="6:11" x14ac:dyDescent="0.3">
      <c r="F12004" s="29"/>
      <c r="G12004" s="29"/>
      <c r="H12004" s="29"/>
      <c r="I12004" s="29"/>
      <c r="J12004" s="29"/>
      <c r="K12004" s="29"/>
    </row>
    <row r="12005" spans="6:11" x14ac:dyDescent="0.3">
      <c r="F12005" s="29"/>
      <c r="G12005" s="29"/>
      <c r="H12005" s="29"/>
      <c r="I12005" s="29"/>
      <c r="J12005" s="29"/>
      <c r="K12005" s="29"/>
    </row>
    <row r="12006" spans="6:11" x14ac:dyDescent="0.3">
      <c r="F12006" s="29"/>
      <c r="G12006" s="29"/>
      <c r="H12006" s="29"/>
      <c r="I12006" s="29"/>
      <c r="J12006" s="29"/>
      <c r="K12006" s="29"/>
    </row>
    <row r="12007" spans="6:11" x14ac:dyDescent="0.3">
      <c r="F12007" s="29"/>
      <c r="G12007" s="29"/>
      <c r="H12007" s="29"/>
      <c r="I12007" s="29"/>
      <c r="J12007" s="29"/>
      <c r="K12007" s="29"/>
    </row>
    <row r="12008" spans="6:11" x14ac:dyDescent="0.3">
      <c r="F12008" s="29"/>
      <c r="G12008" s="29"/>
      <c r="H12008" s="29"/>
      <c r="I12008" s="29"/>
      <c r="J12008" s="29"/>
      <c r="K12008" s="29"/>
    </row>
    <row r="12009" spans="6:11" x14ac:dyDescent="0.3">
      <c r="F12009" s="29"/>
      <c r="G12009" s="29"/>
      <c r="H12009" s="29"/>
      <c r="I12009" s="29"/>
      <c r="J12009" s="29"/>
      <c r="K12009" s="29"/>
    </row>
    <row r="12010" spans="6:11" x14ac:dyDescent="0.3">
      <c r="F12010" s="29"/>
      <c r="G12010" s="29"/>
      <c r="H12010" s="29"/>
      <c r="I12010" s="29"/>
      <c r="J12010" s="29"/>
      <c r="K12010" s="29"/>
    </row>
    <row r="12011" spans="6:11" x14ac:dyDescent="0.3">
      <c r="F12011" s="29"/>
      <c r="G12011" s="29"/>
      <c r="H12011" s="29"/>
      <c r="I12011" s="29"/>
      <c r="J12011" s="29"/>
      <c r="K12011" s="29"/>
    </row>
    <row r="12012" spans="6:11" x14ac:dyDescent="0.3">
      <c r="F12012" s="29"/>
      <c r="G12012" s="29"/>
      <c r="H12012" s="29"/>
      <c r="I12012" s="29"/>
      <c r="J12012" s="29"/>
      <c r="K12012" s="29"/>
    </row>
    <row r="12013" spans="6:11" x14ac:dyDescent="0.3">
      <c r="F12013" s="29"/>
      <c r="G12013" s="29"/>
      <c r="H12013" s="29"/>
      <c r="I12013" s="29"/>
      <c r="J12013" s="29"/>
      <c r="K12013" s="29"/>
    </row>
    <row r="12014" spans="6:11" x14ac:dyDescent="0.3">
      <c r="F12014" s="29"/>
      <c r="G12014" s="29"/>
      <c r="H12014" s="29"/>
      <c r="I12014" s="29"/>
      <c r="J12014" s="29"/>
      <c r="K12014" s="29"/>
    </row>
    <row r="12015" spans="6:11" x14ac:dyDescent="0.3">
      <c r="F12015" s="29"/>
      <c r="G12015" s="29"/>
      <c r="H12015" s="29"/>
      <c r="I12015" s="29"/>
      <c r="J12015" s="29"/>
      <c r="K12015" s="29"/>
    </row>
    <row r="12016" spans="6:11" x14ac:dyDescent="0.3">
      <c r="F12016" s="29"/>
      <c r="G12016" s="29"/>
      <c r="H12016" s="29"/>
      <c r="I12016" s="29"/>
      <c r="J12016" s="29"/>
      <c r="K12016" s="29"/>
    </row>
    <row r="12017" spans="6:11" x14ac:dyDescent="0.3">
      <c r="F12017" s="29"/>
      <c r="G12017" s="29"/>
      <c r="H12017" s="29"/>
      <c r="I12017" s="29"/>
      <c r="J12017" s="29"/>
      <c r="K12017" s="29"/>
    </row>
    <row r="12018" spans="6:11" x14ac:dyDescent="0.3">
      <c r="F12018" s="29"/>
      <c r="G12018" s="29"/>
      <c r="H12018" s="29"/>
      <c r="I12018" s="29"/>
      <c r="J12018" s="29"/>
      <c r="K12018" s="29"/>
    </row>
    <row r="12019" spans="6:11" x14ac:dyDescent="0.3">
      <c r="F12019" s="29"/>
      <c r="G12019" s="29"/>
      <c r="H12019" s="29"/>
      <c r="I12019" s="29"/>
      <c r="J12019" s="29"/>
      <c r="K12019" s="29"/>
    </row>
    <row r="12020" spans="6:11" x14ac:dyDescent="0.3">
      <c r="F12020" s="29"/>
      <c r="G12020" s="29"/>
      <c r="H12020" s="29"/>
      <c r="I12020" s="29"/>
      <c r="J12020" s="29"/>
      <c r="K12020" s="29"/>
    </row>
    <row r="12021" spans="6:11" x14ac:dyDescent="0.3">
      <c r="F12021" s="29"/>
      <c r="G12021" s="29"/>
      <c r="H12021" s="29"/>
      <c r="I12021" s="29"/>
      <c r="J12021" s="29"/>
      <c r="K12021" s="29"/>
    </row>
    <row r="12022" spans="6:11" x14ac:dyDescent="0.3">
      <c r="F12022" s="29"/>
      <c r="G12022" s="29"/>
      <c r="H12022" s="29"/>
      <c r="I12022" s="29"/>
      <c r="J12022" s="29"/>
      <c r="K12022" s="29"/>
    </row>
    <row r="12023" spans="6:11" x14ac:dyDescent="0.3">
      <c r="F12023" s="29"/>
      <c r="G12023" s="29"/>
      <c r="H12023" s="29"/>
      <c r="I12023" s="29"/>
      <c r="J12023" s="29"/>
      <c r="K12023" s="29"/>
    </row>
    <row r="12024" spans="6:11" x14ac:dyDescent="0.3">
      <c r="F12024" s="29"/>
      <c r="G12024" s="29"/>
      <c r="H12024" s="29"/>
      <c r="I12024" s="29"/>
      <c r="J12024" s="29"/>
      <c r="K12024" s="29"/>
    </row>
    <row r="12025" spans="6:11" x14ac:dyDescent="0.3">
      <c r="F12025" s="29"/>
      <c r="G12025" s="29"/>
      <c r="H12025" s="29"/>
      <c r="I12025" s="29"/>
      <c r="J12025" s="29"/>
      <c r="K12025" s="29"/>
    </row>
    <row r="12026" spans="6:11" x14ac:dyDescent="0.3">
      <c r="F12026" s="29"/>
      <c r="G12026" s="29"/>
      <c r="H12026" s="29"/>
      <c r="I12026" s="29"/>
      <c r="J12026" s="29"/>
      <c r="K12026" s="29"/>
    </row>
    <row r="12027" spans="6:11" x14ac:dyDescent="0.3">
      <c r="F12027" s="29"/>
      <c r="G12027" s="29"/>
      <c r="H12027" s="29"/>
      <c r="I12027" s="29"/>
      <c r="J12027" s="29"/>
      <c r="K12027" s="29"/>
    </row>
    <row r="12028" spans="6:11" x14ac:dyDescent="0.3">
      <c r="F12028" s="29"/>
      <c r="G12028" s="29"/>
      <c r="H12028" s="29"/>
      <c r="I12028" s="29"/>
      <c r="J12028" s="29"/>
      <c r="K12028" s="29"/>
    </row>
    <row r="12029" spans="6:11" x14ac:dyDescent="0.3">
      <c r="F12029" s="29"/>
      <c r="G12029" s="29"/>
      <c r="H12029" s="29"/>
      <c r="I12029" s="29"/>
      <c r="J12029" s="29"/>
      <c r="K12029" s="29"/>
    </row>
    <row r="12030" spans="6:11" x14ac:dyDescent="0.3">
      <c r="F12030" s="29"/>
      <c r="G12030" s="29"/>
      <c r="H12030" s="29"/>
      <c r="I12030" s="29"/>
      <c r="J12030" s="29"/>
      <c r="K12030" s="29"/>
    </row>
    <row r="12031" spans="6:11" x14ac:dyDescent="0.3">
      <c r="F12031" s="29"/>
      <c r="G12031" s="29"/>
      <c r="H12031" s="29"/>
      <c r="I12031" s="29"/>
      <c r="J12031" s="29"/>
      <c r="K12031" s="29"/>
    </row>
    <row r="12032" spans="6:11" x14ac:dyDescent="0.3">
      <c r="F12032" s="29"/>
      <c r="G12032" s="29"/>
      <c r="H12032" s="29"/>
      <c r="I12032" s="29"/>
      <c r="J12032" s="29"/>
      <c r="K12032" s="29"/>
    </row>
    <row r="12033" spans="6:11" x14ac:dyDescent="0.3">
      <c r="F12033" s="29"/>
      <c r="G12033" s="29"/>
      <c r="H12033" s="29"/>
      <c r="I12033" s="29"/>
      <c r="J12033" s="29"/>
      <c r="K12033" s="29"/>
    </row>
    <row r="12034" spans="6:11" x14ac:dyDescent="0.3">
      <c r="F12034" s="29"/>
      <c r="G12034" s="29"/>
      <c r="H12034" s="29"/>
      <c r="I12034" s="29"/>
      <c r="J12034" s="29"/>
      <c r="K12034" s="29"/>
    </row>
    <row r="12035" spans="6:11" x14ac:dyDescent="0.3">
      <c r="F12035" s="29"/>
      <c r="G12035" s="29"/>
      <c r="H12035" s="29"/>
      <c r="I12035" s="29"/>
      <c r="J12035" s="29"/>
      <c r="K12035" s="29"/>
    </row>
    <row r="12036" spans="6:11" x14ac:dyDescent="0.3">
      <c r="F12036" s="29"/>
      <c r="G12036" s="29"/>
      <c r="H12036" s="29"/>
      <c r="I12036" s="29"/>
      <c r="J12036" s="29"/>
      <c r="K12036" s="29"/>
    </row>
    <row r="12037" spans="6:11" x14ac:dyDescent="0.3">
      <c r="F12037" s="29"/>
      <c r="G12037" s="29"/>
      <c r="H12037" s="29"/>
      <c r="I12037" s="29"/>
      <c r="J12037" s="29"/>
      <c r="K12037" s="29"/>
    </row>
    <row r="12038" spans="6:11" x14ac:dyDescent="0.3">
      <c r="F12038" s="29"/>
      <c r="G12038" s="29"/>
      <c r="H12038" s="29"/>
      <c r="I12038" s="29"/>
      <c r="J12038" s="29"/>
      <c r="K12038" s="29"/>
    </row>
    <row r="12039" spans="6:11" x14ac:dyDescent="0.3">
      <c r="F12039" s="29"/>
      <c r="G12039" s="29"/>
      <c r="H12039" s="29"/>
      <c r="I12039" s="29"/>
      <c r="J12039" s="29"/>
      <c r="K12039" s="29"/>
    </row>
    <row r="12040" spans="6:11" x14ac:dyDescent="0.3">
      <c r="F12040" s="29"/>
      <c r="G12040" s="29"/>
      <c r="H12040" s="29"/>
      <c r="I12040" s="29"/>
      <c r="J12040" s="29"/>
      <c r="K12040" s="29"/>
    </row>
    <row r="12041" spans="6:11" x14ac:dyDescent="0.3">
      <c r="F12041" s="29"/>
      <c r="G12041" s="29"/>
      <c r="H12041" s="29"/>
      <c r="I12041" s="29"/>
      <c r="J12041" s="29"/>
      <c r="K12041" s="29"/>
    </row>
    <row r="12042" spans="6:11" x14ac:dyDescent="0.3">
      <c r="F12042" s="29"/>
      <c r="G12042" s="29"/>
      <c r="H12042" s="29"/>
      <c r="I12042" s="29"/>
      <c r="J12042" s="29"/>
      <c r="K12042" s="29"/>
    </row>
    <row r="12043" spans="6:11" x14ac:dyDescent="0.3">
      <c r="F12043" s="29"/>
      <c r="G12043" s="29"/>
      <c r="H12043" s="29"/>
      <c r="I12043" s="29"/>
      <c r="J12043" s="29"/>
      <c r="K12043" s="29"/>
    </row>
    <row r="12044" spans="6:11" x14ac:dyDescent="0.3">
      <c r="F12044" s="29"/>
      <c r="G12044" s="29"/>
      <c r="H12044" s="29"/>
      <c r="I12044" s="29"/>
      <c r="J12044" s="29"/>
      <c r="K12044" s="29"/>
    </row>
    <row r="12045" spans="6:11" x14ac:dyDescent="0.3">
      <c r="F12045" s="29"/>
      <c r="G12045" s="29"/>
      <c r="H12045" s="29"/>
      <c r="I12045" s="29"/>
      <c r="J12045" s="29"/>
      <c r="K12045" s="29"/>
    </row>
    <row r="12046" spans="6:11" x14ac:dyDescent="0.3">
      <c r="F12046" s="29"/>
      <c r="G12046" s="29"/>
      <c r="H12046" s="29"/>
      <c r="I12046" s="29"/>
      <c r="J12046" s="29"/>
      <c r="K12046" s="29"/>
    </row>
    <row r="12047" spans="6:11" x14ac:dyDescent="0.3">
      <c r="F12047" s="29"/>
      <c r="G12047" s="29"/>
      <c r="H12047" s="29"/>
      <c r="I12047" s="29"/>
      <c r="J12047" s="29"/>
      <c r="K12047" s="29"/>
    </row>
    <row r="12048" spans="6:11" x14ac:dyDescent="0.3">
      <c r="F12048" s="29"/>
      <c r="G12048" s="29"/>
      <c r="H12048" s="29"/>
      <c r="I12048" s="29"/>
      <c r="J12048" s="29"/>
      <c r="K12048" s="29"/>
    </row>
    <row r="12049" spans="6:11" x14ac:dyDescent="0.3">
      <c r="F12049" s="29"/>
      <c r="G12049" s="29"/>
      <c r="H12049" s="29"/>
      <c r="I12049" s="29"/>
      <c r="J12049" s="29"/>
      <c r="K12049" s="29"/>
    </row>
    <row r="12050" spans="6:11" x14ac:dyDescent="0.3">
      <c r="F12050" s="29"/>
      <c r="G12050" s="29"/>
      <c r="H12050" s="29"/>
      <c r="I12050" s="29"/>
      <c r="J12050" s="29"/>
      <c r="K12050" s="29"/>
    </row>
    <row r="12051" spans="6:11" x14ac:dyDescent="0.3">
      <c r="F12051" s="29"/>
      <c r="G12051" s="29"/>
      <c r="H12051" s="29"/>
      <c r="I12051" s="29"/>
      <c r="J12051" s="29"/>
      <c r="K12051" s="29"/>
    </row>
    <row r="12052" spans="6:11" x14ac:dyDescent="0.3">
      <c r="F12052" s="29"/>
      <c r="G12052" s="29"/>
      <c r="H12052" s="29"/>
      <c r="I12052" s="29"/>
      <c r="J12052" s="29"/>
      <c r="K12052" s="29"/>
    </row>
    <row r="12053" spans="6:11" x14ac:dyDescent="0.3">
      <c r="F12053" s="29"/>
      <c r="G12053" s="29"/>
      <c r="H12053" s="29"/>
      <c r="I12053" s="29"/>
      <c r="J12053" s="29"/>
      <c r="K12053" s="29"/>
    </row>
    <row r="12054" spans="6:11" x14ac:dyDescent="0.3">
      <c r="F12054" s="29"/>
      <c r="G12054" s="29"/>
      <c r="H12054" s="29"/>
      <c r="I12054" s="29"/>
      <c r="J12054" s="29"/>
      <c r="K12054" s="29"/>
    </row>
    <row r="12055" spans="6:11" x14ac:dyDescent="0.3">
      <c r="F12055" s="29"/>
      <c r="G12055" s="29"/>
      <c r="H12055" s="29"/>
      <c r="I12055" s="29"/>
      <c r="J12055" s="29"/>
      <c r="K12055" s="29"/>
    </row>
    <row r="12056" spans="6:11" x14ac:dyDescent="0.3">
      <c r="F12056" s="29"/>
      <c r="G12056" s="29"/>
      <c r="H12056" s="29"/>
      <c r="I12056" s="29"/>
      <c r="J12056" s="29"/>
      <c r="K12056" s="29"/>
    </row>
    <row r="12057" spans="6:11" x14ac:dyDescent="0.3">
      <c r="F12057" s="29"/>
      <c r="G12057" s="29"/>
      <c r="H12057" s="29"/>
      <c r="I12057" s="29"/>
      <c r="J12057" s="29"/>
      <c r="K12057" s="29"/>
    </row>
    <row r="12058" spans="6:11" x14ac:dyDescent="0.3">
      <c r="F12058" s="29"/>
      <c r="G12058" s="29"/>
      <c r="H12058" s="29"/>
      <c r="I12058" s="29"/>
      <c r="J12058" s="29"/>
      <c r="K12058" s="29"/>
    </row>
    <row r="12059" spans="6:11" x14ac:dyDescent="0.3">
      <c r="F12059" s="29"/>
      <c r="G12059" s="29"/>
      <c r="H12059" s="29"/>
      <c r="I12059" s="29"/>
      <c r="J12059" s="29"/>
      <c r="K12059" s="29"/>
    </row>
    <row r="12060" spans="6:11" x14ac:dyDescent="0.3">
      <c r="F12060" s="29"/>
      <c r="G12060" s="29"/>
      <c r="H12060" s="29"/>
      <c r="I12060" s="29"/>
      <c r="J12060" s="29"/>
      <c r="K12060" s="29"/>
    </row>
    <row r="12061" spans="6:11" x14ac:dyDescent="0.3">
      <c r="F12061" s="29"/>
      <c r="G12061" s="29"/>
      <c r="H12061" s="29"/>
      <c r="I12061" s="29"/>
      <c r="J12061" s="29"/>
      <c r="K12061" s="29"/>
    </row>
    <row r="12062" spans="6:11" x14ac:dyDescent="0.3">
      <c r="F12062" s="29"/>
      <c r="G12062" s="29"/>
      <c r="H12062" s="29"/>
      <c r="I12062" s="29"/>
      <c r="J12062" s="29"/>
      <c r="K12062" s="29"/>
    </row>
    <row r="12063" spans="6:11" x14ac:dyDescent="0.3">
      <c r="F12063" s="29"/>
      <c r="G12063" s="29"/>
      <c r="H12063" s="29"/>
      <c r="I12063" s="29"/>
      <c r="J12063" s="29"/>
      <c r="K12063" s="29"/>
    </row>
    <row r="12064" spans="6:11" x14ac:dyDescent="0.3">
      <c r="F12064" s="29"/>
      <c r="G12064" s="29"/>
      <c r="H12064" s="29"/>
      <c r="I12064" s="29"/>
      <c r="J12064" s="29"/>
      <c r="K12064" s="29"/>
    </row>
    <row r="12065" spans="6:11" x14ac:dyDescent="0.3">
      <c r="F12065" s="29"/>
      <c r="G12065" s="29"/>
      <c r="H12065" s="29"/>
      <c r="I12065" s="29"/>
      <c r="J12065" s="29"/>
      <c r="K12065" s="29"/>
    </row>
    <row r="12066" spans="6:11" x14ac:dyDescent="0.3">
      <c r="F12066" s="29"/>
      <c r="G12066" s="29"/>
      <c r="H12066" s="29"/>
      <c r="I12066" s="29"/>
      <c r="J12066" s="29"/>
      <c r="K12066" s="29"/>
    </row>
    <row r="12067" spans="6:11" x14ac:dyDescent="0.3">
      <c r="F12067" s="29"/>
      <c r="G12067" s="29"/>
      <c r="H12067" s="29"/>
      <c r="I12067" s="29"/>
      <c r="J12067" s="29"/>
      <c r="K12067" s="29"/>
    </row>
    <row r="12068" spans="6:11" x14ac:dyDescent="0.3">
      <c r="F12068" s="29"/>
      <c r="G12068" s="29"/>
      <c r="H12068" s="29"/>
      <c r="I12068" s="29"/>
      <c r="J12068" s="29"/>
      <c r="K12068" s="29"/>
    </row>
    <row r="12069" spans="6:11" x14ac:dyDescent="0.3">
      <c r="F12069" s="29"/>
      <c r="G12069" s="29"/>
      <c r="H12069" s="29"/>
      <c r="I12069" s="29"/>
      <c r="J12069" s="29"/>
      <c r="K12069" s="29"/>
    </row>
    <row r="12070" spans="6:11" x14ac:dyDescent="0.3">
      <c r="F12070" s="29"/>
      <c r="G12070" s="29"/>
      <c r="H12070" s="29"/>
      <c r="I12070" s="29"/>
      <c r="J12070" s="29"/>
      <c r="K12070" s="29"/>
    </row>
    <row r="12071" spans="6:11" x14ac:dyDescent="0.3">
      <c r="F12071" s="29"/>
      <c r="G12071" s="29"/>
      <c r="H12071" s="29"/>
      <c r="I12071" s="29"/>
      <c r="J12071" s="29"/>
      <c r="K12071" s="29"/>
    </row>
    <row r="12072" spans="6:11" x14ac:dyDescent="0.3">
      <c r="F12072" s="29"/>
      <c r="G12072" s="29"/>
      <c r="H12072" s="29"/>
      <c r="I12072" s="29"/>
      <c r="J12072" s="29"/>
      <c r="K12072" s="29"/>
    </row>
    <row r="12073" spans="6:11" x14ac:dyDescent="0.3">
      <c r="F12073" s="29"/>
      <c r="G12073" s="29"/>
      <c r="H12073" s="29"/>
      <c r="I12073" s="29"/>
      <c r="J12073" s="29"/>
      <c r="K12073" s="29"/>
    </row>
    <row r="12074" spans="6:11" x14ac:dyDescent="0.3">
      <c r="F12074" s="29"/>
      <c r="G12074" s="29"/>
      <c r="H12074" s="29"/>
      <c r="I12074" s="29"/>
      <c r="J12074" s="29"/>
      <c r="K12074" s="29"/>
    </row>
    <row r="12075" spans="6:11" x14ac:dyDescent="0.3">
      <c r="F12075" s="29"/>
      <c r="G12075" s="29"/>
      <c r="H12075" s="29"/>
      <c r="I12075" s="29"/>
      <c r="J12075" s="29"/>
      <c r="K12075" s="29"/>
    </row>
    <row r="12076" spans="6:11" x14ac:dyDescent="0.3">
      <c r="F12076" s="29"/>
      <c r="G12076" s="29"/>
      <c r="H12076" s="29"/>
      <c r="I12076" s="29"/>
      <c r="J12076" s="29"/>
      <c r="K12076" s="29"/>
    </row>
    <row r="12077" spans="6:11" x14ac:dyDescent="0.3">
      <c r="F12077" s="29"/>
      <c r="G12077" s="29"/>
      <c r="H12077" s="29"/>
      <c r="I12077" s="29"/>
      <c r="J12077" s="29"/>
      <c r="K12077" s="29"/>
    </row>
    <row r="12078" spans="6:11" x14ac:dyDescent="0.3">
      <c r="F12078" s="29"/>
      <c r="G12078" s="29"/>
      <c r="H12078" s="29"/>
      <c r="I12078" s="29"/>
      <c r="J12078" s="29"/>
      <c r="K12078" s="29"/>
    </row>
    <row r="12079" spans="6:11" x14ac:dyDescent="0.3">
      <c r="F12079" s="29"/>
      <c r="G12079" s="29"/>
      <c r="H12079" s="29"/>
      <c r="I12079" s="29"/>
      <c r="J12079" s="29"/>
      <c r="K12079" s="29"/>
    </row>
    <row r="12080" spans="6:11" x14ac:dyDescent="0.3">
      <c r="F12080" s="29"/>
      <c r="G12080" s="29"/>
      <c r="H12080" s="29"/>
      <c r="I12080" s="29"/>
      <c r="J12080" s="29"/>
      <c r="K12080" s="29"/>
    </row>
    <row r="12081" spans="6:11" x14ac:dyDescent="0.3">
      <c r="F12081" s="29"/>
      <c r="G12081" s="29"/>
      <c r="H12081" s="29"/>
      <c r="I12081" s="29"/>
      <c r="J12081" s="29"/>
      <c r="K12081" s="29"/>
    </row>
    <row r="12082" spans="6:11" x14ac:dyDescent="0.3">
      <c r="F12082" s="29"/>
      <c r="G12082" s="29"/>
      <c r="H12082" s="29"/>
      <c r="I12082" s="29"/>
      <c r="J12082" s="29"/>
      <c r="K12082" s="29"/>
    </row>
    <row r="12083" spans="6:11" x14ac:dyDescent="0.3">
      <c r="F12083" s="29"/>
      <c r="G12083" s="29"/>
      <c r="H12083" s="29"/>
      <c r="I12083" s="29"/>
      <c r="J12083" s="29"/>
      <c r="K12083" s="29"/>
    </row>
    <row r="12084" spans="6:11" x14ac:dyDescent="0.3">
      <c r="F12084" s="29"/>
      <c r="G12084" s="29"/>
      <c r="H12084" s="29"/>
      <c r="I12084" s="29"/>
      <c r="J12084" s="29"/>
      <c r="K12084" s="29"/>
    </row>
    <row r="12085" spans="6:11" x14ac:dyDescent="0.3">
      <c r="F12085" s="29"/>
      <c r="G12085" s="29"/>
      <c r="H12085" s="29"/>
      <c r="I12085" s="29"/>
      <c r="J12085" s="29"/>
      <c r="K12085" s="29"/>
    </row>
    <row r="12086" spans="6:11" x14ac:dyDescent="0.3">
      <c r="F12086" s="29"/>
      <c r="G12086" s="29"/>
      <c r="H12086" s="29"/>
      <c r="I12086" s="29"/>
      <c r="J12086" s="29"/>
      <c r="K12086" s="29"/>
    </row>
    <row r="12087" spans="6:11" x14ac:dyDescent="0.3">
      <c r="F12087" s="29"/>
      <c r="G12087" s="29"/>
      <c r="H12087" s="29"/>
      <c r="I12087" s="29"/>
      <c r="J12087" s="29"/>
      <c r="K12087" s="29"/>
    </row>
    <row r="12088" spans="6:11" x14ac:dyDescent="0.3">
      <c r="F12088" s="29"/>
      <c r="G12088" s="29"/>
      <c r="H12088" s="29"/>
      <c r="I12088" s="29"/>
      <c r="J12088" s="29"/>
      <c r="K12088" s="29"/>
    </row>
    <row r="12089" spans="6:11" x14ac:dyDescent="0.3">
      <c r="F12089" s="29"/>
      <c r="G12089" s="29"/>
      <c r="H12089" s="29"/>
      <c r="I12089" s="29"/>
      <c r="J12089" s="29"/>
      <c r="K12089" s="29"/>
    </row>
    <row r="12090" spans="6:11" x14ac:dyDescent="0.3">
      <c r="F12090" s="29"/>
      <c r="G12090" s="29"/>
      <c r="H12090" s="29"/>
      <c r="I12090" s="29"/>
      <c r="J12090" s="29"/>
      <c r="K12090" s="29"/>
    </row>
    <row r="12091" spans="6:11" x14ac:dyDescent="0.3">
      <c r="F12091" s="29"/>
      <c r="G12091" s="29"/>
      <c r="H12091" s="29"/>
      <c r="I12091" s="29"/>
      <c r="J12091" s="29"/>
      <c r="K12091" s="29"/>
    </row>
    <row r="12092" spans="6:11" x14ac:dyDescent="0.3">
      <c r="F12092" s="29"/>
      <c r="G12092" s="29"/>
      <c r="H12092" s="29"/>
      <c r="I12092" s="29"/>
      <c r="J12092" s="29"/>
      <c r="K12092" s="29"/>
    </row>
    <row r="12093" spans="6:11" x14ac:dyDescent="0.3">
      <c r="F12093" s="29"/>
      <c r="G12093" s="29"/>
      <c r="H12093" s="29"/>
      <c r="I12093" s="29"/>
      <c r="J12093" s="29"/>
      <c r="K12093" s="29"/>
    </row>
    <row r="12094" spans="6:11" x14ac:dyDescent="0.3">
      <c r="F12094" s="29"/>
      <c r="G12094" s="29"/>
      <c r="H12094" s="29"/>
      <c r="I12094" s="29"/>
      <c r="J12094" s="29"/>
      <c r="K12094" s="29"/>
    </row>
    <row r="12095" spans="6:11" x14ac:dyDescent="0.3">
      <c r="F12095" s="29"/>
      <c r="G12095" s="29"/>
      <c r="H12095" s="29"/>
      <c r="I12095" s="29"/>
      <c r="J12095" s="29"/>
      <c r="K12095" s="29"/>
    </row>
    <row r="12096" spans="6:11" x14ac:dyDescent="0.3">
      <c r="F12096" s="29"/>
      <c r="G12096" s="29"/>
      <c r="H12096" s="29"/>
      <c r="I12096" s="29"/>
      <c r="J12096" s="29"/>
      <c r="K12096" s="29"/>
    </row>
    <row r="12097" spans="6:11" x14ac:dyDescent="0.3">
      <c r="F12097" s="29"/>
      <c r="G12097" s="29"/>
      <c r="H12097" s="29"/>
      <c r="I12097" s="29"/>
      <c r="J12097" s="29"/>
      <c r="K12097" s="29"/>
    </row>
    <row r="12098" spans="6:11" x14ac:dyDescent="0.3">
      <c r="F12098" s="29"/>
      <c r="G12098" s="29"/>
      <c r="H12098" s="29"/>
      <c r="I12098" s="29"/>
      <c r="J12098" s="29"/>
      <c r="K12098" s="29"/>
    </row>
    <row r="12099" spans="6:11" x14ac:dyDescent="0.3">
      <c r="F12099" s="29"/>
      <c r="G12099" s="29"/>
      <c r="H12099" s="29"/>
      <c r="I12099" s="29"/>
      <c r="J12099" s="29"/>
      <c r="K12099" s="29"/>
    </row>
    <row r="12100" spans="6:11" x14ac:dyDescent="0.3">
      <c r="F12100" s="29"/>
      <c r="G12100" s="29"/>
      <c r="H12100" s="29"/>
      <c r="I12100" s="29"/>
      <c r="J12100" s="29"/>
      <c r="K12100" s="29"/>
    </row>
    <row r="12101" spans="6:11" x14ac:dyDescent="0.3">
      <c r="F12101" s="29"/>
      <c r="G12101" s="29"/>
      <c r="H12101" s="29"/>
      <c r="I12101" s="29"/>
      <c r="J12101" s="29"/>
      <c r="K12101" s="29"/>
    </row>
    <row r="12102" spans="6:11" x14ac:dyDescent="0.3">
      <c r="F12102" s="29"/>
      <c r="G12102" s="29"/>
      <c r="H12102" s="29"/>
      <c r="I12102" s="29"/>
      <c r="J12102" s="29"/>
      <c r="K12102" s="29"/>
    </row>
    <row r="12103" spans="6:11" x14ac:dyDescent="0.3">
      <c r="F12103" s="29"/>
      <c r="G12103" s="29"/>
      <c r="H12103" s="29"/>
      <c r="I12103" s="29"/>
      <c r="J12103" s="29"/>
      <c r="K12103" s="29"/>
    </row>
    <row r="12104" spans="6:11" x14ac:dyDescent="0.3">
      <c r="F12104" s="29"/>
      <c r="G12104" s="29"/>
      <c r="H12104" s="29"/>
      <c r="I12104" s="29"/>
      <c r="J12104" s="29"/>
      <c r="K12104" s="29"/>
    </row>
    <row r="12105" spans="6:11" x14ac:dyDescent="0.3">
      <c r="F12105" s="29"/>
      <c r="G12105" s="29"/>
      <c r="H12105" s="29"/>
      <c r="I12105" s="29"/>
      <c r="J12105" s="29"/>
      <c r="K12105" s="29"/>
    </row>
    <row r="12106" spans="6:11" x14ac:dyDescent="0.3">
      <c r="F12106" s="29"/>
      <c r="G12106" s="29"/>
      <c r="H12106" s="29"/>
      <c r="I12106" s="29"/>
      <c r="J12106" s="29"/>
      <c r="K12106" s="29"/>
    </row>
    <row r="12107" spans="6:11" x14ac:dyDescent="0.3">
      <c r="F12107" s="29"/>
      <c r="G12107" s="29"/>
      <c r="H12107" s="29"/>
      <c r="I12107" s="29"/>
      <c r="J12107" s="29"/>
      <c r="K12107" s="29"/>
    </row>
    <row r="12108" spans="6:11" x14ac:dyDescent="0.3">
      <c r="F12108" s="29"/>
      <c r="G12108" s="29"/>
      <c r="H12108" s="29"/>
      <c r="I12108" s="29"/>
      <c r="J12108" s="29"/>
      <c r="K12108" s="29"/>
    </row>
    <row r="12109" spans="6:11" x14ac:dyDescent="0.3">
      <c r="F12109" s="29"/>
      <c r="G12109" s="29"/>
      <c r="H12109" s="29"/>
      <c r="I12109" s="29"/>
      <c r="J12109" s="29"/>
      <c r="K12109" s="29"/>
    </row>
    <row r="12110" spans="6:11" x14ac:dyDescent="0.3">
      <c r="F12110" s="29"/>
      <c r="G12110" s="29"/>
      <c r="H12110" s="29"/>
      <c r="I12110" s="29"/>
      <c r="J12110" s="29"/>
      <c r="K12110" s="29"/>
    </row>
    <row r="12111" spans="6:11" x14ac:dyDescent="0.3">
      <c r="F12111" s="29"/>
      <c r="G12111" s="29"/>
      <c r="H12111" s="29"/>
      <c r="I12111" s="29"/>
      <c r="J12111" s="29"/>
      <c r="K12111" s="29"/>
    </row>
    <row r="12112" spans="6:11" x14ac:dyDescent="0.3">
      <c r="F12112" s="29"/>
      <c r="G12112" s="29"/>
      <c r="H12112" s="29"/>
      <c r="I12112" s="29"/>
      <c r="J12112" s="29"/>
      <c r="K12112" s="29"/>
    </row>
    <row r="12113" spans="6:11" x14ac:dyDescent="0.3">
      <c r="F12113" s="29"/>
      <c r="G12113" s="29"/>
      <c r="H12113" s="29"/>
      <c r="I12113" s="29"/>
      <c r="J12113" s="29"/>
      <c r="K12113" s="29"/>
    </row>
    <row r="12114" spans="6:11" x14ac:dyDescent="0.3">
      <c r="F12114" s="29"/>
      <c r="G12114" s="29"/>
      <c r="H12114" s="29"/>
      <c r="I12114" s="29"/>
      <c r="J12114" s="29"/>
      <c r="K12114" s="29"/>
    </row>
    <row r="12115" spans="6:11" x14ac:dyDescent="0.3">
      <c r="F12115" s="29"/>
      <c r="G12115" s="29"/>
      <c r="H12115" s="29"/>
      <c r="I12115" s="29"/>
      <c r="J12115" s="29"/>
      <c r="K12115" s="29"/>
    </row>
    <row r="12116" spans="6:11" x14ac:dyDescent="0.3">
      <c r="F12116" s="29"/>
      <c r="G12116" s="29"/>
      <c r="H12116" s="29"/>
      <c r="I12116" s="29"/>
      <c r="J12116" s="29"/>
      <c r="K12116" s="29"/>
    </row>
    <row r="12117" spans="6:11" x14ac:dyDescent="0.3">
      <c r="F12117" s="29"/>
      <c r="G12117" s="29"/>
      <c r="H12117" s="29"/>
      <c r="I12117" s="29"/>
      <c r="J12117" s="29"/>
      <c r="K12117" s="29"/>
    </row>
    <row r="12118" spans="6:11" x14ac:dyDescent="0.3">
      <c r="F12118" s="29"/>
      <c r="G12118" s="29"/>
      <c r="H12118" s="29"/>
      <c r="I12118" s="29"/>
      <c r="J12118" s="29"/>
      <c r="K12118" s="29"/>
    </row>
    <row r="12119" spans="6:11" x14ac:dyDescent="0.3">
      <c r="F12119" s="29"/>
      <c r="G12119" s="29"/>
      <c r="H12119" s="29"/>
      <c r="I12119" s="29"/>
      <c r="J12119" s="29"/>
      <c r="K12119" s="29"/>
    </row>
    <row r="12120" spans="6:11" x14ac:dyDescent="0.3">
      <c r="F12120" s="29"/>
      <c r="G12120" s="29"/>
      <c r="H12120" s="29"/>
      <c r="I12120" s="29"/>
      <c r="J12120" s="29"/>
      <c r="K12120" s="29"/>
    </row>
    <row r="12121" spans="6:11" x14ac:dyDescent="0.3">
      <c r="F12121" s="29"/>
      <c r="G12121" s="29"/>
      <c r="H12121" s="29"/>
      <c r="I12121" s="29"/>
      <c r="J12121" s="29"/>
      <c r="K12121" s="29"/>
    </row>
    <row r="12122" spans="6:11" x14ac:dyDescent="0.3">
      <c r="F12122" s="29"/>
      <c r="G12122" s="29"/>
      <c r="H12122" s="29"/>
      <c r="I12122" s="29"/>
      <c r="J12122" s="29"/>
      <c r="K12122" s="29"/>
    </row>
    <row r="12123" spans="6:11" x14ac:dyDescent="0.3">
      <c r="F12123" s="29"/>
      <c r="G12123" s="29"/>
      <c r="H12123" s="29"/>
      <c r="I12123" s="29"/>
      <c r="J12123" s="29"/>
      <c r="K12123" s="29"/>
    </row>
    <row r="12124" spans="6:11" x14ac:dyDescent="0.3">
      <c r="F12124" s="29"/>
      <c r="G12124" s="29"/>
      <c r="H12124" s="29"/>
      <c r="I12124" s="29"/>
      <c r="J12124" s="29"/>
      <c r="K12124" s="29"/>
    </row>
    <row r="12125" spans="6:11" x14ac:dyDescent="0.3">
      <c r="F12125" s="29"/>
      <c r="G12125" s="29"/>
      <c r="H12125" s="29"/>
      <c r="I12125" s="29"/>
      <c r="J12125" s="29"/>
      <c r="K12125" s="29"/>
    </row>
    <row r="12126" spans="6:11" x14ac:dyDescent="0.3">
      <c r="F12126" s="29"/>
      <c r="G12126" s="29"/>
      <c r="H12126" s="29"/>
      <c r="I12126" s="29"/>
      <c r="J12126" s="29"/>
      <c r="K12126" s="29"/>
    </row>
    <row r="12127" spans="6:11" x14ac:dyDescent="0.3">
      <c r="F12127" s="29"/>
      <c r="G12127" s="29"/>
      <c r="H12127" s="29"/>
      <c r="I12127" s="29"/>
      <c r="J12127" s="29"/>
      <c r="K12127" s="29"/>
    </row>
    <row r="12128" spans="6:11" x14ac:dyDescent="0.3">
      <c r="F12128" s="29"/>
      <c r="G12128" s="29"/>
      <c r="H12128" s="29"/>
      <c r="I12128" s="29"/>
      <c r="J12128" s="29"/>
      <c r="K12128" s="29"/>
    </row>
    <row r="12129" spans="6:11" x14ac:dyDescent="0.3">
      <c r="F12129" s="29"/>
      <c r="G12129" s="29"/>
      <c r="H12129" s="29"/>
      <c r="I12129" s="29"/>
      <c r="J12129" s="29"/>
      <c r="K12129" s="29"/>
    </row>
    <row r="12130" spans="6:11" x14ac:dyDescent="0.3">
      <c r="F12130" s="29"/>
      <c r="G12130" s="29"/>
      <c r="H12130" s="29"/>
      <c r="I12130" s="29"/>
      <c r="J12130" s="29"/>
      <c r="K12130" s="29"/>
    </row>
    <row r="12131" spans="6:11" x14ac:dyDescent="0.3">
      <c r="F12131" s="29"/>
      <c r="G12131" s="29"/>
      <c r="H12131" s="29"/>
      <c r="I12131" s="29"/>
      <c r="J12131" s="29"/>
      <c r="K12131" s="29"/>
    </row>
    <row r="12132" spans="6:11" x14ac:dyDescent="0.3">
      <c r="F12132" s="29"/>
      <c r="G12132" s="29"/>
      <c r="H12132" s="29"/>
      <c r="I12132" s="29"/>
      <c r="J12132" s="29"/>
      <c r="K12132" s="29"/>
    </row>
    <row r="12133" spans="6:11" x14ac:dyDescent="0.3">
      <c r="F12133" s="29"/>
      <c r="G12133" s="29"/>
      <c r="H12133" s="29"/>
      <c r="I12133" s="29"/>
      <c r="J12133" s="29"/>
      <c r="K12133" s="29"/>
    </row>
    <row r="12134" spans="6:11" x14ac:dyDescent="0.3">
      <c r="F12134" s="29"/>
      <c r="G12134" s="29"/>
      <c r="H12134" s="29"/>
      <c r="I12134" s="29"/>
      <c r="J12134" s="29"/>
      <c r="K12134" s="29"/>
    </row>
    <row r="12135" spans="6:11" x14ac:dyDescent="0.3">
      <c r="F12135" s="29"/>
      <c r="G12135" s="29"/>
      <c r="H12135" s="29"/>
      <c r="I12135" s="29"/>
      <c r="J12135" s="29"/>
      <c r="K12135" s="29"/>
    </row>
    <row r="12136" spans="6:11" x14ac:dyDescent="0.3">
      <c r="F12136" s="29"/>
      <c r="G12136" s="29"/>
      <c r="H12136" s="29"/>
      <c r="I12136" s="29"/>
      <c r="J12136" s="29"/>
      <c r="K12136" s="29"/>
    </row>
    <row r="12137" spans="6:11" x14ac:dyDescent="0.3">
      <c r="F12137" s="29"/>
      <c r="G12137" s="29"/>
      <c r="H12137" s="29"/>
      <c r="I12137" s="29"/>
      <c r="J12137" s="29"/>
      <c r="K12137" s="29"/>
    </row>
    <row r="12138" spans="6:11" x14ac:dyDescent="0.3">
      <c r="F12138" s="29"/>
      <c r="G12138" s="29"/>
      <c r="H12138" s="29"/>
      <c r="I12138" s="29"/>
      <c r="J12138" s="29"/>
      <c r="K12138" s="29"/>
    </row>
    <row r="12139" spans="6:11" x14ac:dyDescent="0.3">
      <c r="F12139" s="29"/>
      <c r="G12139" s="29"/>
      <c r="H12139" s="29"/>
      <c r="I12139" s="29"/>
      <c r="J12139" s="29"/>
      <c r="K12139" s="29"/>
    </row>
    <row r="12140" spans="6:11" x14ac:dyDescent="0.3">
      <c r="F12140" s="29"/>
      <c r="G12140" s="29"/>
      <c r="H12140" s="29"/>
      <c r="I12140" s="29"/>
      <c r="J12140" s="29"/>
      <c r="K12140" s="29"/>
    </row>
    <row r="12141" spans="6:11" x14ac:dyDescent="0.3">
      <c r="F12141" s="29"/>
      <c r="G12141" s="29"/>
      <c r="H12141" s="29"/>
      <c r="I12141" s="29"/>
      <c r="J12141" s="29"/>
      <c r="K12141" s="29"/>
    </row>
    <row r="12142" spans="6:11" x14ac:dyDescent="0.3">
      <c r="F12142" s="29"/>
      <c r="G12142" s="29"/>
      <c r="H12142" s="29"/>
      <c r="I12142" s="29"/>
      <c r="J12142" s="29"/>
      <c r="K12142" s="29"/>
    </row>
    <row r="12143" spans="6:11" x14ac:dyDescent="0.3">
      <c r="F12143" s="29"/>
      <c r="G12143" s="29"/>
      <c r="H12143" s="29"/>
      <c r="I12143" s="29"/>
      <c r="J12143" s="29"/>
      <c r="K12143" s="29"/>
    </row>
    <row r="12144" spans="6:11" x14ac:dyDescent="0.3">
      <c r="F12144" s="29"/>
      <c r="G12144" s="29"/>
      <c r="H12144" s="29"/>
      <c r="I12144" s="29"/>
      <c r="J12144" s="29"/>
      <c r="K12144" s="29"/>
    </row>
    <row r="12145" spans="6:11" x14ac:dyDescent="0.3">
      <c r="F12145" s="29"/>
      <c r="G12145" s="29"/>
      <c r="H12145" s="29"/>
      <c r="I12145" s="29"/>
      <c r="J12145" s="29"/>
      <c r="K12145" s="29"/>
    </row>
    <row r="12146" spans="6:11" x14ac:dyDescent="0.3">
      <c r="F12146" s="29"/>
      <c r="G12146" s="29"/>
      <c r="H12146" s="29"/>
      <c r="I12146" s="29"/>
      <c r="J12146" s="29"/>
      <c r="K12146" s="29"/>
    </row>
    <row r="12147" spans="6:11" x14ac:dyDescent="0.3">
      <c r="F12147" s="29"/>
      <c r="G12147" s="29"/>
      <c r="H12147" s="29"/>
      <c r="I12147" s="29"/>
      <c r="J12147" s="29"/>
      <c r="K12147" s="29"/>
    </row>
    <row r="12148" spans="6:11" x14ac:dyDescent="0.3">
      <c r="F12148" s="29"/>
      <c r="G12148" s="29"/>
      <c r="H12148" s="29"/>
      <c r="I12148" s="29"/>
      <c r="J12148" s="29"/>
      <c r="K12148" s="29"/>
    </row>
    <row r="12149" spans="6:11" x14ac:dyDescent="0.3">
      <c r="F12149" s="29"/>
      <c r="G12149" s="29"/>
      <c r="H12149" s="29"/>
      <c r="I12149" s="29"/>
      <c r="J12149" s="29"/>
      <c r="K12149" s="29"/>
    </row>
    <row r="12150" spans="6:11" x14ac:dyDescent="0.3">
      <c r="F12150" s="29"/>
      <c r="G12150" s="29"/>
      <c r="H12150" s="29"/>
      <c r="I12150" s="29"/>
      <c r="J12150" s="29"/>
      <c r="K12150" s="29"/>
    </row>
    <row r="12151" spans="6:11" x14ac:dyDescent="0.3">
      <c r="F12151" s="29"/>
      <c r="G12151" s="29"/>
      <c r="H12151" s="29"/>
      <c r="I12151" s="29"/>
      <c r="J12151" s="29"/>
      <c r="K12151" s="29"/>
    </row>
    <row r="12152" spans="6:11" x14ac:dyDescent="0.3">
      <c r="F12152" s="29"/>
      <c r="G12152" s="29"/>
      <c r="H12152" s="29"/>
      <c r="I12152" s="29"/>
      <c r="J12152" s="29"/>
      <c r="K12152" s="29"/>
    </row>
    <row r="12153" spans="6:11" x14ac:dyDescent="0.3">
      <c r="F12153" s="29"/>
      <c r="G12153" s="29"/>
      <c r="H12153" s="29"/>
      <c r="I12153" s="29"/>
      <c r="J12153" s="29"/>
      <c r="K12153" s="29"/>
    </row>
    <row r="12154" spans="6:11" x14ac:dyDescent="0.3">
      <c r="F12154" s="29"/>
      <c r="G12154" s="29"/>
      <c r="H12154" s="29"/>
      <c r="I12154" s="29"/>
      <c r="J12154" s="29"/>
      <c r="K12154" s="29"/>
    </row>
    <row r="12155" spans="6:11" x14ac:dyDescent="0.3">
      <c r="F12155" s="29"/>
      <c r="G12155" s="29"/>
      <c r="H12155" s="29"/>
      <c r="I12155" s="29"/>
      <c r="J12155" s="29"/>
      <c r="K12155" s="29"/>
    </row>
    <row r="12156" spans="6:11" x14ac:dyDescent="0.3">
      <c r="F12156" s="29"/>
      <c r="G12156" s="29"/>
      <c r="H12156" s="29"/>
      <c r="I12156" s="29"/>
      <c r="J12156" s="29"/>
      <c r="K12156" s="29"/>
    </row>
    <row r="12157" spans="6:11" x14ac:dyDescent="0.3">
      <c r="F12157" s="29"/>
      <c r="G12157" s="29"/>
      <c r="H12157" s="29"/>
      <c r="I12157" s="29"/>
      <c r="J12157" s="29"/>
      <c r="K12157" s="29"/>
    </row>
    <row r="12158" spans="6:11" x14ac:dyDescent="0.3">
      <c r="F12158" s="29"/>
      <c r="G12158" s="29"/>
      <c r="H12158" s="29"/>
      <c r="I12158" s="29"/>
      <c r="J12158" s="29"/>
      <c r="K12158" s="29"/>
    </row>
    <row r="12159" spans="6:11" x14ac:dyDescent="0.3">
      <c r="F12159" s="29"/>
      <c r="G12159" s="29"/>
      <c r="H12159" s="29"/>
      <c r="I12159" s="29"/>
      <c r="J12159" s="29"/>
      <c r="K12159" s="29"/>
    </row>
    <row r="12160" spans="6:11" x14ac:dyDescent="0.3">
      <c r="F12160" s="29"/>
      <c r="G12160" s="29"/>
      <c r="H12160" s="29"/>
      <c r="I12160" s="29"/>
      <c r="J12160" s="29"/>
      <c r="K12160" s="29"/>
    </row>
    <row r="12161" spans="6:11" x14ac:dyDescent="0.3">
      <c r="F12161" s="29"/>
      <c r="G12161" s="29"/>
      <c r="H12161" s="29"/>
      <c r="I12161" s="29"/>
      <c r="J12161" s="29"/>
      <c r="K12161" s="29"/>
    </row>
    <row r="12162" spans="6:11" x14ac:dyDescent="0.3">
      <c r="F12162" s="29"/>
      <c r="G12162" s="29"/>
      <c r="H12162" s="29"/>
      <c r="I12162" s="29"/>
      <c r="J12162" s="29"/>
      <c r="K12162" s="29"/>
    </row>
    <row r="12163" spans="6:11" x14ac:dyDescent="0.3">
      <c r="F12163" s="29"/>
      <c r="G12163" s="29"/>
      <c r="H12163" s="29"/>
      <c r="I12163" s="29"/>
      <c r="J12163" s="29"/>
      <c r="K12163" s="29"/>
    </row>
    <row r="12164" spans="6:11" x14ac:dyDescent="0.3">
      <c r="F12164" s="29"/>
      <c r="G12164" s="29"/>
      <c r="H12164" s="29"/>
      <c r="I12164" s="29"/>
      <c r="J12164" s="29"/>
      <c r="K12164" s="29"/>
    </row>
    <row r="12165" spans="6:11" x14ac:dyDescent="0.3">
      <c r="F12165" s="29"/>
      <c r="G12165" s="29"/>
      <c r="H12165" s="29"/>
      <c r="I12165" s="29"/>
      <c r="J12165" s="29"/>
      <c r="K12165" s="29"/>
    </row>
    <row r="12166" spans="6:11" x14ac:dyDescent="0.3">
      <c r="F12166" s="29"/>
      <c r="G12166" s="29"/>
      <c r="H12166" s="29"/>
      <c r="I12166" s="29"/>
      <c r="J12166" s="29"/>
      <c r="K12166" s="29"/>
    </row>
    <row r="12167" spans="6:11" x14ac:dyDescent="0.3">
      <c r="F12167" s="29"/>
      <c r="G12167" s="29"/>
      <c r="H12167" s="29"/>
      <c r="I12167" s="29"/>
      <c r="J12167" s="29"/>
      <c r="K12167" s="29"/>
    </row>
    <row r="12168" spans="6:11" x14ac:dyDescent="0.3">
      <c r="F12168" s="29"/>
      <c r="G12168" s="29"/>
      <c r="H12168" s="29"/>
      <c r="I12168" s="29"/>
      <c r="J12168" s="29"/>
      <c r="K12168" s="29"/>
    </row>
    <row r="12169" spans="6:11" x14ac:dyDescent="0.3">
      <c r="F12169" s="29"/>
      <c r="G12169" s="29"/>
      <c r="H12169" s="29"/>
      <c r="I12169" s="29"/>
      <c r="J12169" s="29"/>
      <c r="K12169" s="29"/>
    </row>
    <row r="12170" spans="6:11" x14ac:dyDescent="0.3">
      <c r="F12170" s="29"/>
      <c r="G12170" s="29"/>
      <c r="H12170" s="29"/>
      <c r="I12170" s="29"/>
      <c r="J12170" s="29"/>
      <c r="K12170" s="29"/>
    </row>
    <row r="12171" spans="6:11" x14ac:dyDescent="0.3">
      <c r="F12171" s="29"/>
      <c r="G12171" s="29"/>
      <c r="H12171" s="29"/>
      <c r="I12171" s="29"/>
      <c r="J12171" s="29"/>
      <c r="K12171" s="29"/>
    </row>
    <row r="12172" spans="6:11" x14ac:dyDescent="0.3">
      <c r="F12172" s="29"/>
      <c r="G12172" s="29"/>
      <c r="H12172" s="29"/>
      <c r="I12172" s="29"/>
      <c r="J12172" s="29"/>
      <c r="K12172" s="29"/>
    </row>
    <row r="12173" spans="6:11" x14ac:dyDescent="0.3">
      <c r="F12173" s="29"/>
      <c r="G12173" s="29"/>
      <c r="H12173" s="29"/>
      <c r="I12173" s="29"/>
      <c r="J12173" s="29"/>
      <c r="K12173" s="29"/>
    </row>
    <row r="12174" spans="6:11" x14ac:dyDescent="0.3">
      <c r="F12174" s="29"/>
      <c r="G12174" s="29"/>
      <c r="H12174" s="29"/>
      <c r="I12174" s="29"/>
      <c r="J12174" s="29"/>
      <c r="K12174" s="29"/>
    </row>
    <row r="12175" spans="6:11" x14ac:dyDescent="0.3">
      <c r="F12175" s="29"/>
      <c r="G12175" s="29"/>
      <c r="H12175" s="29"/>
      <c r="I12175" s="29"/>
      <c r="J12175" s="29"/>
      <c r="K12175" s="29"/>
    </row>
    <row r="12176" spans="6:11" x14ac:dyDescent="0.3">
      <c r="F12176" s="29"/>
      <c r="G12176" s="29"/>
      <c r="H12176" s="29"/>
      <c r="I12176" s="29"/>
      <c r="J12176" s="29"/>
      <c r="K12176" s="29"/>
    </row>
    <row r="12177" spans="6:11" x14ac:dyDescent="0.3">
      <c r="F12177" s="29"/>
      <c r="G12177" s="29"/>
      <c r="H12177" s="29"/>
      <c r="I12177" s="29"/>
      <c r="J12177" s="29"/>
      <c r="K12177" s="29"/>
    </row>
    <row r="12178" spans="6:11" x14ac:dyDescent="0.3">
      <c r="F12178" s="29"/>
      <c r="G12178" s="29"/>
      <c r="H12178" s="29"/>
      <c r="I12178" s="29"/>
      <c r="J12178" s="29"/>
      <c r="K12178" s="29"/>
    </row>
    <row r="12179" spans="6:11" x14ac:dyDescent="0.3">
      <c r="F12179" s="29"/>
      <c r="G12179" s="29"/>
      <c r="H12179" s="29"/>
      <c r="I12179" s="29"/>
      <c r="J12179" s="29"/>
      <c r="K12179" s="29"/>
    </row>
    <row r="12180" spans="6:11" x14ac:dyDescent="0.3">
      <c r="F12180" s="29"/>
      <c r="G12180" s="29"/>
      <c r="H12180" s="29"/>
      <c r="I12180" s="29"/>
      <c r="J12180" s="29"/>
      <c r="K12180" s="29"/>
    </row>
    <row r="12181" spans="6:11" x14ac:dyDescent="0.3">
      <c r="F12181" s="29"/>
      <c r="G12181" s="29"/>
      <c r="H12181" s="29"/>
      <c r="I12181" s="29"/>
      <c r="J12181" s="29"/>
      <c r="K12181" s="29"/>
    </row>
    <row r="12182" spans="6:11" x14ac:dyDescent="0.3">
      <c r="F12182" s="29"/>
      <c r="G12182" s="29"/>
      <c r="H12182" s="29"/>
      <c r="I12182" s="29"/>
      <c r="J12182" s="29"/>
      <c r="K12182" s="29"/>
    </row>
    <row r="12183" spans="6:11" x14ac:dyDescent="0.3">
      <c r="F12183" s="29"/>
      <c r="G12183" s="29"/>
      <c r="H12183" s="29"/>
      <c r="I12183" s="29"/>
      <c r="J12183" s="29"/>
      <c r="K12183" s="29"/>
    </row>
    <row r="12184" spans="6:11" x14ac:dyDescent="0.3">
      <c r="F12184" s="29"/>
      <c r="G12184" s="29"/>
      <c r="H12184" s="29"/>
      <c r="I12184" s="29"/>
      <c r="J12184" s="29"/>
      <c r="K12184" s="29"/>
    </row>
    <row r="12185" spans="6:11" x14ac:dyDescent="0.3">
      <c r="F12185" s="29"/>
      <c r="G12185" s="29"/>
      <c r="H12185" s="29"/>
      <c r="I12185" s="29"/>
      <c r="J12185" s="29"/>
      <c r="K12185" s="29"/>
    </row>
    <row r="12186" spans="6:11" x14ac:dyDescent="0.3">
      <c r="F12186" s="29"/>
      <c r="G12186" s="29"/>
      <c r="H12186" s="29"/>
      <c r="I12186" s="29"/>
      <c r="J12186" s="29"/>
      <c r="K12186" s="29"/>
    </row>
    <row r="12187" spans="6:11" x14ac:dyDescent="0.3">
      <c r="F12187" s="29"/>
      <c r="G12187" s="29"/>
      <c r="H12187" s="29"/>
      <c r="I12187" s="29"/>
      <c r="J12187" s="29"/>
      <c r="K12187" s="29"/>
    </row>
    <row r="12188" spans="6:11" x14ac:dyDescent="0.3">
      <c r="F12188" s="29"/>
      <c r="G12188" s="29"/>
      <c r="H12188" s="29"/>
      <c r="I12188" s="29"/>
      <c r="J12188" s="29"/>
      <c r="K12188" s="29"/>
    </row>
    <row r="12189" spans="6:11" x14ac:dyDescent="0.3">
      <c r="F12189" s="29"/>
      <c r="G12189" s="29"/>
      <c r="H12189" s="29"/>
      <c r="I12189" s="29"/>
      <c r="J12189" s="29"/>
      <c r="K12189" s="29"/>
    </row>
    <row r="12190" spans="6:11" x14ac:dyDescent="0.3">
      <c r="F12190" s="29"/>
      <c r="G12190" s="29"/>
      <c r="H12190" s="29"/>
      <c r="I12190" s="29"/>
      <c r="J12190" s="29"/>
      <c r="K12190" s="29"/>
    </row>
    <row r="12191" spans="6:11" x14ac:dyDescent="0.3">
      <c r="F12191" s="29"/>
      <c r="G12191" s="29"/>
      <c r="H12191" s="29"/>
      <c r="I12191" s="29"/>
      <c r="J12191" s="29"/>
      <c r="K12191" s="29"/>
    </row>
    <row r="12192" spans="6:11" x14ac:dyDescent="0.3">
      <c r="F12192" s="29"/>
      <c r="G12192" s="29"/>
      <c r="H12192" s="29"/>
      <c r="I12192" s="29"/>
      <c r="J12192" s="29"/>
      <c r="K12192" s="29"/>
    </row>
    <row r="12193" spans="6:11" x14ac:dyDescent="0.3">
      <c r="F12193" s="29"/>
      <c r="G12193" s="29"/>
      <c r="H12193" s="29"/>
      <c r="I12193" s="29"/>
      <c r="J12193" s="29"/>
      <c r="K12193" s="29"/>
    </row>
    <row r="12194" spans="6:11" x14ac:dyDescent="0.3">
      <c r="F12194" s="29"/>
      <c r="G12194" s="29"/>
      <c r="H12194" s="29"/>
      <c r="I12194" s="29"/>
      <c r="J12194" s="29"/>
      <c r="K12194" s="29"/>
    </row>
    <row r="12195" spans="6:11" x14ac:dyDescent="0.3">
      <c r="F12195" s="29"/>
      <c r="G12195" s="29"/>
      <c r="H12195" s="29"/>
      <c r="I12195" s="29"/>
      <c r="J12195" s="29"/>
      <c r="K12195" s="29"/>
    </row>
    <row r="12196" spans="6:11" x14ac:dyDescent="0.3">
      <c r="F12196" s="29"/>
      <c r="G12196" s="29"/>
      <c r="H12196" s="29"/>
      <c r="I12196" s="29"/>
      <c r="J12196" s="29"/>
      <c r="K12196" s="29"/>
    </row>
    <row r="12197" spans="6:11" x14ac:dyDescent="0.3">
      <c r="F12197" s="29"/>
      <c r="G12197" s="29"/>
      <c r="H12197" s="29"/>
      <c r="I12197" s="29"/>
      <c r="J12197" s="29"/>
      <c r="K12197" s="29"/>
    </row>
    <row r="12198" spans="6:11" x14ac:dyDescent="0.3">
      <c r="F12198" s="29"/>
      <c r="G12198" s="29"/>
      <c r="H12198" s="29"/>
      <c r="I12198" s="29"/>
      <c r="J12198" s="29"/>
      <c r="K12198" s="29"/>
    </row>
    <row r="12199" spans="6:11" x14ac:dyDescent="0.3">
      <c r="F12199" s="29"/>
      <c r="G12199" s="29"/>
      <c r="H12199" s="29"/>
      <c r="I12199" s="29"/>
      <c r="J12199" s="29"/>
      <c r="K12199" s="29"/>
    </row>
    <row r="12200" spans="6:11" x14ac:dyDescent="0.3">
      <c r="F12200" s="29"/>
      <c r="G12200" s="29"/>
      <c r="H12200" s="29"/>
      <c r="I12200" s="29"/>
      <c r="J12200" s="29"/>
      <c r="K12200" s="29"/>
    </row>
    <row r="12201" spans="6:11" x14ac:dyDescent="0.3">
      <c r="F12201" s="29"/>
      <c r="G12201" s="29"/>
      <c r="H12201" s="29"/>
      <c r="I12201" s="29"/>
      <c r="J12201" s="29"/>
      <c r="K12201" s="29"/>
    </row>
    <row r="12202" spans="6:11" x14ac:dyDescent="0.3">
      <c r="F12202" s="29"/>
      <c r="G12202" s="29"/>
      <c r="H12202" s="29"/>
      <c r="I12202" s="29"/>
      <c r="J12202" s="29"/>
      <c r="K12202" s="29"/>
    </row>
    <row r="12203" spans="6:11" x14ac:dyDescent="0.3">
      <c r="F12203" s="29"/>
      <c r="G12203" s="29"/>
      <c r="H12203" s="29"/>
      <c r="I12203" s="29"/>
      <c r="J12203" s="29"/>
      <c r="K12203" s="29"/>
    </row>
    <row r="12204" spans="6:11" x14ac:dyDescent="0.3">
      <c r="F12204" s="29"/>
      <c r="G12204" s="29"/>
      <c r="H12204" s="29"/>
      <c r="I12204" s="29"/>
      <c r="J12204" s="29"/>
      <c r="K12204" s="29"/>
    </row>
    <row r="12205" spans="6:11" x14ac:dyDescent="0.3">
      <c r="F12205" s="29"/>
      <c r="G12205" s="29"/>
      <c r="H12205" s="29"/>
      <c r="I12205" s="29"/>
      <c r="J12205" s="29"/>
      <c r="K12205" s="29"/>
    </row>
    <row r="12206" spans="6:11" x14ac:dyDescent="0.3">
      <c r="F12206" s="29"/>
      <c r="G12206" s="29"/>
      <c r="H12206" s="29"/>
      <c r="I12206" s="29"/>
      <c r="J12206" s="29"/>
      <c r="K12206" s="29"/>
    </row>
    <row r="12207" spans="6:11" x14ac:dyDescent="0.3">
      <c r="F12207" s="29"/>
      <c r="G12207" s="29"/>
      <c r="H12207" s="29"/>
      <c r="I12207" s="29"/>
      <c r="J12207" s="29"/>
      <c r="K12207" s="29"/>
    </row>
    <row r="12208" spans="6:11" x14ac:dyDescent="0.3">
      <c r="F12208" s="29"/>
      <c r="G12208" s="29"/>
      <c r="H12208" s="29"/>
      <c r="I12208" s="29"/>
      <c r="J12208" s="29"/>
      <c r="K12208" s="29"/>
    </row>
    <row r="12209" spans="6:11" x14ac:dyDescent="0.3">
      <c r="F12209" s="29"/>
      <c r="G12209" s="29"/>
      <c r="H12209" s="29"/>
      <c r="I12209" s="29"/>
      <c r="J12209" s="29"/>
      <c r="K12209" s="29"/>
    </row>
    <row r="12210" spans="6:11" x14ac:dyDescent="0.3">
      <c r="F12210" s="29"/>
      <c r="G12210" s="29"/>
      <c r="H12210" s="29"/>
      <c r="I12210" s="29"/>
      <c r="J12210" s="29"/>
      <c r="K12210" s="29"/>
    </row>
    <row r="12211" spans="6:11" x14ac:dyDescent="0.3">
      <c r="F12211" s="29"/>
      <c r="G12211" s="29"/>
      <c r="H12211" s="29"/>
      <c r="I12211" s="29"/>
      <c r="J12211" s="29"/>
      <c r="K12211" s="29"/>
    </row>
    <row r="12212" spans="6:11" x14ac:dyDescent="0.3">
      <c r="F12212" s="29"/>
      <c r="G12212" s="29"/>
      <c r="H12212" s="29"/>
      <c r="I12212" s="29"/>
      <c r="J12212" s="29"/>
      <c r="K12212" s="29"/>
    </row>
    <row r="12213" spans="6:11" x14ac:dyDescent="0.3">
      <c r="F12213" s="29"/>
      <c r="G12213" s="29"/>
      <c r="H12213" s="29"/>
      <c r="I12213" s="29"/>
      <c r="J12213" s="29"/>
      <c r="K12213" s="29"/>
    </row>
    <row r="12214" spans="6:11" x14ac:dyDescent="0.3">
      <c r="F12214" s="29"/>
      <c r="G12214" s="29"/>
      <c r="H12214" s="29"/>
      <c r="I12214" s="29"/>
      <c r="J12214" s="29"/>
      <c r="K12214" s="29"/>
    </row>
    <row r="12215" spans="6:11" x14ac:dyDescent="0.3">
      <c r="F12215" s="29"/>
      <c r="G12215" s="29"/>
      <c r="H12215" s="29"/>
      <c r="I12215" s="29"/>
      <c r="J12215" s="29"/>
      <c r="K12215" s="29"/>
    </row>
    <row r="12216" spans="6:11" x14ac:dyDescent="0.3">
      <c r="F12216" s="29"/>
      <c r="G12216" s="29"/>
      <c r="H12216" s="29"/>
      <c r="I12216" s="29"/>
      <c r="J12216" s="29"/>
      <c r="K12216" s="29"/>
    </row>
    <row r="12217" spans="6:11" x14ac:dyDescent="0.3">
      <c r="F12217" s="29"/>
      <c r="G12217" s="29"/>
      <c r="H12217" s="29"/>
      <c r="I12217" s="29"/>
      <c r="J12217" s="29"/>
      <c r="K12217" s="29"/>
    </row>
    <row r="12218" spans="6:11" x14ac:dyDescent="0.3">
      <c r="F12218" s="29"/>
      <c r="G12218" s="29"/>
      <c r="H12218" s="29"/>
      <c r="I12218" s="29"/>
      <c r="J12218" s="29"/>
      <c r="K12218" s="29"/>
    </row>
    <row r="12219" spans="6:11" x14ac:dyDescent="0.3">
      <c r="F12219" s="29"/>
      <c r="G12219" s="29"/>
      <c r="H12219" s="29"/>
      <c r="I12219" s="29"/>
      <c r="J12219" s="29"/>
      <c r="K12219" s="29"/>
    </row>
    <row r="12220" spans="6:11" x14ac:dyDescent="0.3">
      <c r="F12220" s="29"/>
      <c r="G12220" s="29"/>
      <c r="H12220" s="29"/>
      <c r="I12220" s="29"/>
      <c r="J12220" s="29"/>
      <c r="K12220" s="29"/>
    </row>
    <row r="12221" spans="6:11" x14ac:dyDescent="0.3">
      <c r="F12221" s="29"/>
      <c r="G12221" s="29"/>
      <c r="H12221" s="29"/>
      <c r="I12221" s="29"/>
      <c r="J12221" s="29"/>
      <c r="K12221" s="29"/>
    </row>
    <row r="12222" spans="6:11" x14ac:dyDescent="0.3">
      <c r="F12222" s="29"/>
      <c r="G12222" s="29"/>
      <c r="H12222" s="29"/>
      <c r="I12222" s="29"/>
      <c r="J12222" s="29"/>
      <c r="K12222" s="29"/>
    </row>
    <row r="12223" spans="6:11" x14ac:dyDescent="0.3">
      <c r="F12223" s="29"/>
      <c r="G12223" s="29"/>
      <c r="H12223" s="29"/>
      <c r="I12223" s="29"/>
      <c r="J12223" s="29"/>
      <c r="K12223" s="29"/>
    </row>
    <row r="12224" spans="6:11" x14ac:dyDescent="0.3">
      <c r="F12224" s="29"/>
      <c r="G12224" s="29"/>
      <c r="H12224" s="29"/>
      <c r="I12224" s="29"/>
      <c r="J12224" s="29"/>
      <c r="K12224" s="29"/>
    </row>
    <row r="12225" spans="6:11" x14ac:dyDescent="0.3">
      <c r="F12225" s="29"/>
      <c r="G12225" s="29"/>
      <c r="H12225" s="29"/>
      <c r="I12225" s="29"/>
      <c r="J12225" s="29"/>
      <c r="K12225" s="29"/>
    </row>
    <row r="12226" spans="6:11" x14ac:dyDescent="0.3">
      <c r="F12226" s="29"/>
      <c r="G12226" s="29"/>
      <c r="H12226" s="29"/>
      <c r="I12226" s="29"/>
      <c r="J12226" s="29"/>
      <c r="K12226" s="29"/>
    </row>
    <row r="12227" spans="6:11" x14ac:dyDescent="0.3">
      <c r="F12227" s="29"/>
      <c r="G12227" s="29"/>
      <c r="H12227" s="29"/>
      <c r="I12227" s="29"/>
      <c r="J12227" s="29"/>
      <c r="K12227" s="29"/>
    </row>
    <row r="12228" spans="6:11" x14ac:dyDescent="0.3">
      <c r="F12228" s="29"/>
      <c r="G12228" s="29"/>
      <c r="H12228" s="29"/>
      <c r="I12228" s="29"/>
      <c r="J12228" s="29"/>
      <c r="K12228" s="29"/>
    </row>
    <row r="12229" spans="6:11" x14ac:dyDescent="0.3">
      <c r="F12229" s="29"/>
      <c r="G12229" s="29"/>
      <c r="H12229" s="29"/>
      <c r="I12229" s="29"/>
      <c r="J12229" s="29"/>
      <c r="K12229" s="29"/>
    </row>
    <row r="12230" spans="6:11" x14ac:dyDescent="0.3">
      <c r="F12230" s="29"/>
      <c r="G12230" s="29"/>
      <c r="H12230" s="29"/>
      <c r="I12230" s="29"/>
      <c r="J12230" s="29"/>
      <c r="K12230" s="29"/>
    </row>
    <row r="12231" spans="6:11" x14ac:dyDescent="0.3">
      <c r="F12231" s="29"/>
      <c r="G12231" s="29"/>
      <c r="H12231" s="29"/>
      <c r="I12231" s="29"/>
      <c r="J12231" s="29"/>
      <c r="K12231" s="29"/>
    </row>
    <row r="12232" spans="6:11" x14ac:dyDescent="0.3">
      <c r="F12232" s="29"/>
      <c r="G12232" s="29"/>
      <c r="H12232" s="29"/>
      <c r="I12232" s="29"/>
      <c r="J12232" s="29"/>
      <c r="K12232" s="29"/>
    </row>
    <row r="12233" spans="6:11" x14ac:dyDescent="0.3">
      <c r="F12233" s="29"/>
      <c r="G12233" s="29"/>
      <c r="H12233" s="29"/>
      <c r="I12233" s="29"/>
      <c r="J12233" s="29"/>
      <c r="K12233" s="29"/>
    </row>
    <row r="12234" spans="6:11" x14ac:dyDescent="0.3">
      <c r="F12234" s="29"/>
      <c r="G12234" s="29"/>
      <c r="H12234" s="29"/>
      <c r="I12234" s="29"/>
      <c r="J12234" s="29"/>
      <c r="K12234" s="29"/>
    </row>
    <row r="12235" spans="6:11" x14ac:dyDescent="0.3">
      <c r="F12235" s="29"/>
      <c r="G12235" s="29"/>
      <c r="H12235" s="29"/>
      <c r="I12235" s="29"/>
      <c r="J12235" s="29"/>
      <c r="K12235" s="29"/>
    </row>
    <row r="12236" spans="6:11" x14ac:dyDescent="0.3">
      <c r="F12236" s="29"/>
      <c r="G12236" s="29"/>
      <c r="H12236" s="29"/>
      <c r="I12236" s="29"/>
      <c r="J12236" s="29"/>
      <c r="K12236" s="29"/>
    </row>
    <row r="12237" spans="6:11" x14ac:dyDescent="0.3">
      <c r="F12237" s="29"/>
      <c r="G12237" s="29"/>
      <c r="H12237" s="29"/>
      <c r="I12237" s="29"/>
      <c r="J12237" s="29"/>
      <c r="K12237" s="29"/>
    </row>
    <row r="12238" spans="6:11" x14ac:dyDescent="0.3">
      <c r="F12238" s="29"/>
      <c r="G12238" s="29"/>
      <c r="H12238" s="29"/>
      <c r="I12238" s="29"/>
      <c r="J12238" s="29"/>
      <c r="K12238" s="29"/>
    </row>
    <row r="12239" spans="6:11" x14ac:dyDescent="0.3">
      <c r="F12239" s="29"/>
      <c r="G12239" s="29"/>
      <c r="H12239" s="29"/>
      <c r="I12239" s="29"/>
      <c r="J12239" s="29"/>
      <c r="K12239" s="29"/>
    </row>
    <row r="12240" spans="6:11" x14ac:dyDescent="0.3">
      <c r="F12240" s="29"/>
      <c r="G12240" s="29"/>
      <c r="H12240" s="29"/>
      <c r="I12240" s="29"/>
      <c r="J12240" s="29"/>
      <c r="K12240" s="29"/>
    </row>
    <row r="12241" spans="6:11" x14ac:dyDescent="0.3">
      <c r="F12241" s="29"/>
      <c r="G12241" s="29"/>
      <c r="H12241" s="29"/>
      <c r="I12241" s="29"/>
      <c r="J12241" s="29"/>
      <c r="K12241" s="29"/>
    </row>
    <row r="12242" spans="6:11" x14ac:dyDescent="0.3">
      <c r="F12242" s="29"/>
      <c r="G12242" s="29"/>
      <c r="H12242" s="29"/>
      <c r="I12242" s="29"/>
      <c r="J12242" s="29"/>
      <c r="K12242" s="29"/>
    </row>
    <row r="12243" spans="6:11" x14ac:dyDescent="0.3">
      <c r="F12243" s="29"/>
      <c r="G12243" s="29"/>
      <c r="H12243" s="29"/>
      <c r="I12243" s="29"/>
      <c r="J12243" s="29"/>
      <c r="K12243" s="29"/>
    </row>
    <row r="12244" spans="6:11" x14ac:dyDescent="0.3">
      <c r="F12244" s="29"/>
      <c r="G12244" s="29"/>
      <c r="H12244" s="29"/>
      <c r="I12244" s="29"/>
      <c r="J12244" s="29"/>
      <c r="K12244" s="29"/>
    </row>
    <row r="12245" spans="6:11" x14ac:dyDescent="0.3">
      <c r="F12245" s="29"/>
      <c r="G12245" s="29"/>
      <c r="H12245" s="29"/>
      <c r="I12245" s="29"/>
      <c r="J12245" s="29"/>
      <c r="K12245" s="29"/>
    </row>
    <row r="12246" spans="6:11" x14ac:dyDescent="0.3">
      <c r="F12246" s="29"/>
      <c r="G12246" s="29"/>
      <c r="H12246" s="29"/>
      <c r="I12246" s="29"/>
      <c r="J12246" s="29"/>
      <c r="K12246" s="29"/>
    </row>
    <row r="12247" spans="6:11" x14ac:dyDescent="0.3">
      <c r="F12247" s="29"/>
      <c r="G12247" s="29"/>
      <c r="H12247" s="29"/>
      <c r="I12247" s="29"/>
      <c r="J12247" s="29"/>
      <c r="K12247" s="29"/>
    </row>
    <row r="12248" spans="6:11" x14ac:dyDescent="0.3">
      <c r="F12248" s="29"/>
      <c r="G12248" s="29"/>
      <c r="H12248" s="29"/>
      <c r="I12248" s="29"/>
      <c r="J12248" s="29"/>
      <c r="K12248" s="29"/>
    </row>
    <row r="12249" spans="6:11" x14ac:dyDescent="0.3">
      <c r="F12249" s="29"/>
      <c r="G12249" s="29"/>
      <c r="H12249" s="29"/>
      <c r="I12249" s="29"/>
      <c r="J12249" s="29"/>
      <c r="K12249" s="29"/>
    </row>
    <row r="12250" spans="6:11" x14ac:dyDescent="0.3">
      <c r="F12250" s="29"/>
      <c r="G12250" s="29"/>
      <c r="H12250" s="29"/>
      <c r="I12250" s="29"/>
      <c r="J12250" s="29"/>
      <c r="K12250" s="29"/>
    </row>
    <row r="12251" spans="6:11" x14ac:dyDescent="0.3">
      <c r="F12251" s="29"/>
      <c r="G12251" s="29"/>
      <c r="H12251" s="29"/>
      <c r="I12251" s="29"/>
      <c r="J12251" s="29"/>
      <c r="K12251" s="29"/>
    </row>
    <row r="12252" spans="6:11" x14ac:dyDescent="0.3">
      <c r="F12252" s="29"/>
      <c r="G12252" s="29"/>
      <c r="H12252" s="29"/>
      <c r="I12252" s="29"/>
      <c r="J12252" s="29"/>
      <c r="K12252" s="29"/>
    </row>
    <row r="12253" spans="6:11" x14ac:dyDescent="0.3">
      <c r="F12253" s="29"/>
      <c r="G12253" s="29"/>
      <c r="H12253" s="29"/>
      <c r="I12253" s="29"/>
      <c r="J12253" s="29"/>
      <c r="K12253" s="29"/>
    </row>
    <row r="12254" spans="6:11" x14ac:dyDescent="0.3">
      <c r="F12254" s="29"/>
      <c r="G12254" s="29"/>
      <c r="H12254" s="29"/>
      <c r="I12254" s="29"/>
      <c r="J12254" s="29"/>
      <c r="K12254" s="29"/>
    </row>
    <row r="12255" spans="6:11" x14ac:dyDescent="0.3">
      <c r="F12255" s="29"/>
      <c r="G12255" s="29"/>
      <c r="H12255" s="29"/>
      <c r="I12255" s="29"/>
      <c r="J12255" s="29"/>
      <c r="K12255" s="29"/>
    </row>
    <row r="12256" spans="6:11" x14ac:dyDescent="0.3">
      <c r="F12256" s="29"/>
      <c r="G12256" s="29"/>
      <c r="H12256" s="29"/>
      <c r="I12256" s="29"/>
      <c r="J12256" s="29"/>
      <c r="K12256" s="29"/>
    </row>
    <row r="12257" spans="6:11" x14ac:dyDescent="0.3">
      <c r="F12257" s="29"/>
      <c r="G12257" s="29"/>
      <c r="H12257" s="29"/>
      <c r="I12257" s="29"/>
      <c r="J12257" s="29"/>
      <c r="K12257" s="29"/>
    </row>
    <row r="12258" spans="6:11" x14ac:dyDescent="0.3">
      <c r="F12258" s="29"/>
      <c r="G12258" s="29"/>
      <c r="H12258" s="29"/>
      <c r="I12258" s="29"/>
      <c r="J12258" s="29"/>
      <c r="K12258" s="29"/>
    </row>
    <row r="12259" spans="6:11" x14ac:dyDescent="0.3">
      <c r="F12259" s="29"/>
      <c r="G12259" s="29"/>
      <c r="H12259" s="29"/>
      <c r="I12259" s="29"/>
      <c r="J12259" s="29"/>
      <c r="K12259" s="29"/>
    </row>
    <row r="12260" spans="6:11" x14ac:dyDescent="0.3">
      <c r="F12260" s="29"/>
      <c r="G12260" s="29"/>
      <c r="H12260" s="29"/>
      <c r="I12260" s="29"/>
      <c r="J12260" s="29"/>
      <c r="K12260" s="29"/>
    </row>
    <row r="12261" spans="6:11" x14ac:dyDescent="0.3">
      <c r="F12261" s="29"/>
      <c r="G12261" s="29"/>
      <c r="H12261" s="29"/>
      <c r="I12261" s="29"/>
      <c r="J12261" s="29"/>
      <c r="K12261" s="29"/>
    </row>
    <row r="12262" spans="6:11" x14ac:dyDescent="0.3">
      <c r="F12262" s="29"/>
      <c r="G12262" s="29"/>
      <c r="H12262" s="29"/>
      <c r="I12262" s="29"/>
      <c r="J12262" s="29"/>
      <c r="K12262" s="29"/>
    </row>
    <row r="12263" spans="6:11" x14ac:dyDescent="0.3">
      <c r="F12263" s="29"/>
      <c r="G12263" s="29"/>
      <c r="H12263" s="29"/>
      <c r="I12263" s="29"/>
      <c r="J12263" s="29"/>
      <c r="K12263" s="29"/>
    </row>
    <row r="12264" spans="6:11" x14ac:dyDescent="0.3">
      <c r="F12264" s="29"/>
      <c r="G12264" s="29"/>
      <c r="H12264" s="29"/>
      <c r="I12264" s="29"/>
      <c r="J12264" s="29"/>
      <c r="K12264" s="29"/>
    </row>
    <row r="12265" spans="6:11" x14ac:dyDescent="0.3">
      <c r="F12265" s="29"/>
      <c r="G12265" s="29"/>
      <c r="H12265" s="29"/>
      <c r="I12265" s="29"/>
      <c r="J12265" s="29"/>
      <c r="K12265" s="29"/>
    </row>
    <row r="12266" spans="6:11" x14ac:dyDescent="0.3">
      <c r="F12266" s="29"/>
      <c r="G12266" s="29"/>
      <c r="H12266" s="29"/>
      <c r="I12266" s="29"/>
      <c r="J12266" s="29"/>
      <c r="K12266" s="29"/>
    </row>
    <row r="12267" spans="6:11" x14ac:dyDescent="0.3">
      <c r="F12267" s="29"/>
      <c r="G12267" s="29"/>
      <c r="H12267" s="29"/>
      <c r="I12267" s="29"/>
      <c r="J12267" s="29"/>
      <c r="K12267" s="29"/>
    </row>
    <row r="12268" spans="6:11" x14ac:dyDescent="0.3">
      <c r="F12268" s="29"/>
      <c r="G12268" s="29"/>
      <c r="H12268" s="29"/>
      <c r="I12268" s="29"/>
      <c r="J12268" s="29"/>
      <c r="K12268" s="29"/>
    </row>
    <row r="12269" spans="6:11" x14ac:dyDescent="0.3">
      <c r="F12269" s="29"/>
      <c r="G12269" s="29"/>
      <c r="H12269" s="29"/>
      <c r="I12269" s="29"/>
      <c r="J12269" s="29"/>
      <c r="K12269" s="29"/>
    </row>
    <row r="12270" spans="6:11" x14ac:dyDescent="0.3">
      <c r="F12270" s="29"/>
      <c r="G12270" s="29"/>
      <c r="H12270" s="29"/>
      <c r="I12270" s="29"/>
      <c r="J12270" s="29"/>
      <c r="K12270" s="29"/>
    </row>
    <row r="12271" spans="6:11" x14ac:dyDescent="0.3">
      <c r="F12271" s="29"/>
      <c r="G12271" s="29"/>
      <c r="H12271" s="29"/>
      <c r="I12271" s="29"/>
      <c r="J12271" s="29"/>
      <c r="K12271" s="29"/>
    </row>
    <row r="12272" spans="6:11" x14ac:dyDescent="0.3">
      <c r="F12272" s="29"/>
      <c r="G12272" s="29"/>
      <c r="H12272" s="29"/>
      <c r="I12272" s="29"/>
      <c r="J12272" s="29"/>
      <c r="K12272" s="29"/>
    </row>
    <row r="12273" spans="6:11" x14ac:dyDescent="0.3">
      <c r="F12273" s="29"/>
      <c r="G12273" s="29"/>
      <c r="H12273" s="29"/>
      <c r="I12273" s="29"/>
      <c r="J12273" s="29"/>
      <c r="K12273" s="29"/>
    </row>
    <row r="12274" spans="6:11" x14ac:dyDescent="0.3">
      <c r="F12274" s="29"/>
      <c r="G12274" s="29"/>
      <c r="H12274" s="29"/>
      <c r="I12274" s="29"/>
      <c r="J12274" s="29"/>
      <c r="K12274" s="29"/>
    </row>
    <row r="12275" spans="6:11" x14ac:dyDescent="0.3">
      <c r="F12275" s="29"/>
      <c r="G12275" s="29"/>
      <c r="H12275" s="29"/>
      <c r="I12275" s="29"/>
      <c r="J12275" s="29"/>
      <c r="K12275" s="29"/>
    </row>
    <row r="12276" spans="6:11" x14ac:dyDescent="0.3">
      <c r="F12276" s="29"/>
      <c r="G12276" s="29"/>
      <c r="H12276" s="29"/>
      <c r="I12276" s="29"/>
      <c r="J12276" s="29"/>
      <c r="K12276" s="29"/>
    </row>
    <row r="12277" spans="6:11" x14ac:dyDescent="0.3">
      <c r="F12277" s="29"/>
      <c r="G12277" s="29"/>
      <c r="H12277" s="29"/>
      <c r="I12277" s="29"/>
      <c r="J12277" s="29"/>
      <c r="K12277" s="29"/>
    </row>
    <row r="12278" spans="6:11" x14ac:dyDescent="0.3">
      <c r="F12278" s="29"/>
      <c r="G12278" s="29"/>
      <c r="H12278" s="29"/>
      <c r="I12278" s="29"/>
      <c r="J12278" s="29"/>
      <c r="K12278" s="29"/>
    </row>
    <row r="12279" spans="6:11" x14ac:dyDescent="0.3">
      <c r="F12279" s="29"/>
      <c r="G12279" s="29"/>
      <c r="H12279" s="29"/>
      <c r="I12279" s="29"/>
      <c r="J12279" s="29"/>
      <c r="K12279" s="29"/>
    </row>
    <row r="12280" spans="6:11" x14ac:dyDescent="0.3">
      <c r="F12280" s="29"/>
      <c r="G12280" s="29"/>
      <c r="H12280" s="29"/>
      <c r="I12280" s="29"/>
      <c r="J12280" s="29"/>
      <c r="K12280" s="29"/>
    </row>
    <row r="12281" spans="6:11" x14ac:dyDescent="0.3">
      <c r="F12281" s="29"/>
      <c r="G12281" s="29"/>
      <c r="H12281" s="29"/>
      <c r="I12281" s="29"/>
      <c r="J12281" s="29"/>
      <c r="K12281" s="29"/>
    </row>
    <row r="12282" spans="6:11" x14ac:dyDescent="0.3">
      <c r="F12282" s="29"/>
      <c r="G12282" s="29"/>
      <c r="H12282" s="29"/>
      <c r="I12282" s="29"/>
      <c r="J12282" s="29"/>
      <c r="K12282" s="29"/>
    </row>
    <row r="12283" spans="6:11" x14ac:dyDescent="0.3">
      <c r="F12283" s="29"/>
      <c r="G12283" s="29"/>
      <c r="H12283" s="29"/>
      <c r="I12283" s="29"/>
      <c r="J12283" s="29"/>
      <c r="K12283" s="29"/>
    </row>
    <row r="12284" spans="6:11" x14ac:dyDescent="0.3">
      <c r="F12284" s="29"/>
      <c r="G12284" s="29"/>
      <c r="H12284" s="29"/>
      <c r="I12284" s="29"/>
      <c r="J12284" s="29"/>
      <c r="K12284" s="29"/>
    </row>
    <row r="12285" spans="6:11" x14ac:dyDescent="0.3">
      <c r="F12285" s="29"/>
      <c r="G12285" s="29"/>
      <c r="H12285" s="29"/>
      <c r="I12285" s="29"/>
      <c r="J12285" s="29"/>
      <c r="K12285" s="29"/>
    </row>
    <row r="12286" spans="6:11" x14ac:dyDescent="0.3">
      <c r="F12286" s="29"/>
      <c r="G12286" s="29"/>
      <c r="H12286" s="29"/>
      <c r="I12286" s="29"/>
      <c r="J12286" s="29"/>
      <c r="K12286" s="29"/>
    </row>
    <row r="12287" spans="6:11" x14ac:dyDescent="0.3">
      <c r="F12287" s="29"/>
      <c r="G12287" s="29"/>
      <c r="H12287" s="29"/>
      <c r="I12287" s="29"/>
      <c r="J12287" s="29"/>
      <c r="K12287" s="29"/>
    </row>
    <row r="12288" spans="6:11" x14ac:dyDescent="0.3">
      <c r="F12288" s="29"/>
      <c r="G12288" s="29"/>
      <c r="H12288" s="29"/>
      <c r="I12288" s="29"/>
      <c r="J12288" s="29"/>
      <c r="K12288" s="29"/>
    </row>
    <row r="12289" spans="6:11" x14ac:dyDescent="0.3">
      <c r="F12289" s="29"/>
      <c r="G12289" s="29"/>
      <c r="H12289" s="29"/>
      <c r="I12289" s="29"/>
      <c r="J12289" s="29"/>
      <c r="K12289" s="29"/>
    </row>
    <row r="12290" spans="6:11" x14ac:dyDescent="0.3">
      <c r="F12290" s="29"/>
      <c r="G12290" s="29"/>
      <c r="H12290" s="29"/>
      <c r="I12290" s="29"/>
      <c r="J12290" s="29"/>
      <c r="K12290" s="29"/>
    </row>
    <row r="12291" spans="6:11" x14ac:dyDescent="0.3">
      <c r="F12291" s="29"/>
      <c r="G12291" s="29"/>
      <c r="H12291" s="29"/>
      <c r="I12291" s="29"/>
      <c r="J12291" s="29"/>
      <c r="K12291" s="29"/>
    </row>
    <row r="12292" spans="6:11" x14ac:dyDescent="0.3">
      <c r="F12292" s="29"/>
      <c r="G12292" s="29"/>
      <c r="H12292" s="29"/>
      <c r="I12292" s="29"/>
      <c r="J12292" s="29"/>
      <c r="K12292" s="29"/>
    </row>
    <row r="12293" spans="6:11" x14ac:dyDescent="0.3">
      <c r="F12293" s="29"/>
      <c r="G12293" s="29"/>
      <c r="H12293" s="29"/>
      <c r="I12293" s="29"/>
      <c r="J12293" s="29"/>
      <c r="K12293" s="29"/>
    </row>
    <row r="12294" spans="6:11" x14ac:dyDescent="0.3">
      <c r="F12294" s="29"/>
      <c r="G12294" s="29"/>
      <c r="H12294" s="29"/>
      <c r="I12294" s="29"/>
      <c r="J12294" s="29"/>
      <c r="K12294" s="29"/>
    </row>
    <row r="12295" spans="6:11" x14ac:dyDescent="0.3">
      <c r="F12295" s="29"/>
      <c r="G12295" s="29"/>
      <c r="H12295" s="29"/>
      <c r="I12295" s="29"/>
      <c r="J12295" s="29"/>
      <c r="K12295" s="29"/>
    </row>
    <row r="12296" spans="6:11" x14ac:dyDescent="0.3">
      <c r="F12296" s="29"/>
      <c r="G12296" s="29"/>
      <c r="H12296" s="29"/>
      <c r="I12296" s="29"/>
      <c r="J12296" s="29"/>
      <c r="K12296" s="29"/>
    </row>
    <row r="12297" spans="6:11" x14ac:dyDescent="0.3">
      <c r="F12297" s="29"/>
      <c r="G12297" s="29"/>
      <c r="H12297" s="29"/>
      <c r="I12297" s="29"/>
      <c r="J12297" s="29"/>
      <c r="K12297" s="29"/>
    </row>
    <row r="12298" spans="6:11" x14ac:dyDescent="0.3">
      <c r="F12298" s="29"/>
      <c r="G12298" s="29"/>
      <c r="H12298" s="29"/>
      <c r="I12298" s="29"/>
      <c r="J12298" s="29"/>
      <c r="K12298" s="29"/>
    </row>
    <row r="12299" spans="6:11" x14ac:dyDescent="0.3">
      <c r="F12299" s="29"/>
      <c r="G12299" s="29"/>
      <c r="H12299" s="29"/>
      <c r="I12299" s="29"/>
      <c r="J12299" s="29"/>
      <c r="K12299" s="29"/>
    </row>
    <row r="12300" spans="6:11" x14ac:dyDescent="0.3">
      <c r="F12300" s="29"/>
      <c r="G12300" s="29"/>
      <c r="H12300" s="29"/>
      <c r="I12300" s="29"/>
      <c r="J12300" s="29"/>
      <c r="K12300" s="29"/>
    </row>
    <row r="12301" spans="6:11" x14ac:dyDescent="0.3">
      <c r="F12301" s="29"/>
      <c r="G12301" s="29"/>
      <c r="H12301" s="29"/>
      <c r="I12301" s="29"/>
      <c r="J12301" s="29"/>
      <c r="K12301" s="29"/>
    </row>
    <row r="12302" spans="6:11" x14ac:dyDescent="0.3">
      <c r="F12302" s="29"/>
      <c r="G12302" s="29"/>
      <c r="H12302" s="29"/>
      <c r="I12302" s="29"/>
      <c r="J12302" s="29"/>
      <c r="K12302" s="29"/>
    </row>
    <row r="12303" spans="6:11" x14ac:dyDescent="0.3">
      <c r="F12303" s="29"/>
      <c r="G12303" s="29"/>
      <c r="H12303" s="29"/>
      <c r="I12303" s="29"/>
      <c r="J12303" s="29"/>
      <c r="K12303" s="29"/>
    </row>
    <row r="12304" spans="6:11" x14ac:dyDescent="0.3">
      <c r="F12304" s="29"/>
      <c r="G12304" s="29"/>
      <c r="H12304" s="29"/>
      <c r="I12304" s="29"/>
      <c r="J12304" s="29"/>
      <c r="K12304" s="29"/>
    </row>
    <row r="12305" spans="6:11" x14ac:dyDescent="0.3">
      <c r="F12305" s="29"/>
      <c r="G12305" s="29"/>
      <c r="H12305" s="29"/>
      <c r="I12305" s="29"/>
      <c r="J12305" s="29"/>
      <c r="K12305" s="29"/>
    </row>
    <row r="12306" spans="6:11" x14ac:dyDescent="0.3">
      <c r="F12306" s="29"/>
      <c r="G12306" s="29"/>
      <c r="H12306" s="29"/>
      <c r="I12306" s="29"/>
      <c r="J12306" s="29"/>
      <c r="K12306" s="29"/>
    </row>
    <row r="12307" spans="6:11" x14ac:dyDescent="0.3">
      <c r="F12307" s="29"/>
      <c r="G12307" s="29"/>
      <c r="H12307" s="29"/>
      <c r="I12307" s="29"/>
      <c r="J12307" s="29"/>
      <c r="K12307" s="29"/>
    </row>
    <row r="12308" spans="6:11" x14ac:dyDescent="0.3">
      <c r="F12308" s="29"/>
      <c r="G12308" s="29"/>
      <c r="H12308" s="29"/>
      <c r="I12308" s="29"/>
      <c r="J12308" s="29"/>
      <c r="K12308" s="29"/>
    </row>
    <row r="12309" spans="6:11" x14ac:dyDescent="0.3">
      <c r="F12309" s="29"/>
      <c r="G12309" s="29"/>
      <c r="H12309" s="29"/>
      <c r="I12309" s="29"/>
      <c r="J12309" s="29"/>
      <c r="K12309" s="29"/>
    </row>
    <row r="12310" spans="6:11" x14ac:dyDescent="0.3">
      <c r="F12310" s="29"/>
      <c r="G12310" s="29"/>
      <c r="H12310" s="29"/>
      <c r="I12310" s="29"/>
      <c r="J12310" s="29"/>
      <c r="K12310" s="29"/>
    </row>
    <row r="12311" spans="6:11" x14ac:dyDescent="0.3">
      <c r="F12311" s="29"/>
      <c r="G12311" s="29"/>
      <c r="H12311" s="29"/>
      <c r="I12311" s="29"/>
      <c r="J12311" s="29"/>
      <c r="K12311" s="29"/>
    </row>
    <row r="12312" spans="6:11" x14ac:dyDescent="0.3">
      <c r="F12312" s="29"/>
      <c r="G12312" s="29"/>
      <c r="H12312" s="29"/>
      <c r="I12312" s="29"/>
      <c r="J12312" s="29"/>
      <c r="K12312" s="29"/>
    </row>
    <row r="12313" spans="6:11" x14ac:dyDescent="0.3">
      <c r="F12313" s="29"/>
      <c r="G12313" s="29"/>
      <c r="H12313" s="29"/>
      <c r="I12313" s="29"/>
      <c r="J12313" s="29"/>
      <c r="K12313" s="29"/>
    </row>
    <row r="12314" spans="6:11" x14ac:dyDescent="0.3">
      <c r="F12314" s="29"/>
      <c r="G12314" s="29"/>
      <c r="H12314" s="29"/>
      <c r="I12314" s="29"/>
      <c r="J12314" s="29"/>
      <c r="K12314" s="29"/>
    </row>
    <row r="12315" spans="6:11" x14ac:dyDescent="0.3">
      <c r="F12315" s="29"/>
      <c r="G12315" s="29"/>
      <c r="H12315" s="29"/>
      <c r="I12315" s="29"/>
      <c r="J12315" s="29"/>
      <c r="K12315" s="29"/>
    </row>
    <row r="12316" spans="6:11" x14ac:dyDescent="0.3">
      <c r="F12316" s="29"/>
      <c r="G12316" s="29"/>
      <c r="H12316" s="29"/>
      <c r="I12316" s="29"/>
      <c r="J12316" s="29"/>
      <c r="K12316" s="29"/>
    </row>
    <row r="12317" spans="6:11" x14ac:dyDescent="0.3">
      <c r="F12317" s="29"/>
      <c r="G12317" s="29"/>
      <c r="H12317" s="29"/>
      <c r="I12317" s="29"/>
      <c r="J12317" s="29"/>
      <c r="K12317" s="29"/>
    </row>
    <row r="12318" spans="6:11" x14ac:dyDescent="0.3">
      <c r="F12318" s="29"/>
      <c r="G12318" s="29"/>
      <c r="H12318" s="29"/>
      <c r="I12318" s="29"/>
      <c r="J12318" s="29"/>
      <c r="K12318" s="29"/>
    </row>
    <row r="12319" spans="6:11" x14ac:dyDescent="0.3">
      <c r="F12319" s="29"/>
      <c r="G12319" s="29"/>
      <c r="H12319" s="29"/>
      <c r="I12319" s="29"/>
      <c r="J12319" s="29"/>
      <c r="K12319" s="29"/>
    </row>
    <row r="12320" spans="6:11" x14ac:dyDescent="0.3">
      <c r="F12320" s="29"/>
      <c r="G12320" s="29"/>
      <c r="H12320" s="29"/>
      <c r="I12320" s="29"/>
      <c r="J12320" s="29"/>
      <c r="K12320" s="29"/>
    </row>
    <row r="12321" spans="6:11" x14ac:dyDescent="0.3">
      <c r="F12321" s="29"/>
      <c r="G12321" s="29"/>
      <c r="H12321" s="29"/>
      <c r="I12321" s="29"/>
      <c r="J12321" s="29"/>
      <c r="K12321" s="29"/>
    </row>
    <row r="12322" spans="6:11" x14ac:dyDescent="0.3">
      <c r="F12322" s="29"/>
      <c r="G12322" s="29"/>
      <c r="H12322" s="29"/>
      <c r="I12322" s="29"/>
      <c r="J12322" s="29"/>
      <c r="K12322" s="29"/>
    </row>
    <row r="12323" spans="6:11" x14ac:dyDescent="0.3">
      <c r="F12323" s="29"/>
      <c r="G12323" s="29"/>
      <c r="H12323" s="29"/>
      <c r="I12323" s="29"/>
      <c r="J12323" s="29"/>
      <c r="K12323" s="29"/>
    </row>
    <row r="12324" spans="6:11" x14ac:dyDescent="0.3">
      <c r="F12324" s="29"/>
      <c r="G12324" s="29"/>
      <c r="H12324" s="29"/>
      <c r="I12324" s="29"/>
      <c r="J12324" s="29"/>
      <c r="K12324" s="29"/>
    </row>
    <row r="12325" spans="6:11" x14ac:dyDescent="0.3">
      <c r="F12325" s="29"/>
      <c r="G12325" s="29"/>
      <c r="H12325" s="29"/>
      <c r="I12325" s="29"/>
      <c r="J12325" s="29"/>
      <c r="K12325" s="29"/>
    </row>
    <row r="12326" spans="6:11" x14ac:dyDescent="0.3">
      <c r="F12326" s="29"/>
      <c r="G12326" s="29"/>
      <c r="H12326" s="29"/>
      <c r="I12326" s="29"/>
      <c r="J12326" s="29"/>
      <c r="K12326" s="29"/>
    </row>
    <row r="12327" spans="6:11" x14ac:dyDescent="0.3">
      <c r="F12327" s="29"/>
      <c r="G12327" s="29"/>
      <c r="H12327" s="29"/>
      <c r="I12327" s="29"/>
      <c r="J12327" s="29"/>
      <c r="K12327" s="29"/>
    </row>
    <row r="12328" spans="6:11" x14ac:dyDescent="0.3">
      <c r="F12328" s="29"/>
      <c r="G12328" s="29"/>
      <c r="H12328" s="29"/>
      <c r="I12328" s="29"/>
      <c r="J12328" s="29"/>
      <c r="K12328" s="29"/>
    </row>
    <row r="12329" spans="6:11" x14ac:dyDescent="0.3">
      <c r="F12329" s="29"/>
      <c r="G12329" s="29"/>
      <c r="H12329" s="29"/>
      <c r="I12329" s="29"/>
      <c r="J12329" s="29"/>
      <c r="K12329" s="29"/>
    </row>
    <row r="12330" spans="6:11" x14ac:dyDescent="0.3">
      <c r="F12330" s="29"/>
      <c r="G12330" s="29"/>
      <c r="H12330" s="29"/>
      <c r="I12330" s="29"/>
      <c r="J12330" s="29"/>
      <c r="K12330" s="29"/>
    </row>
    <row r="12331" spans="6:11" x14ac:dyDescent="0.3">
      <c r="F12331" s="29"/>
      <c r="G12331" s="29"/>
      <c r="H12331" s="29"/>
      <c r="I12331" s="29"/>
      <c r="J12331" s="29"/>
      <c r="K12331" s="29"/>
    </row>
    <row r="12332" spans="6:11" x14ac:dyDescent="0.3">
      <c r="F12332" s="29"/>
      <c r="G12332" s="29"/>
      <c r="H12332" s="29"/>
      <c r="I12332" s="29"/>
      <c r="J12332" s="29"/>
      <c r="K12332" s="29"/>
    </row>
    <row r="12333" spans="6:11" x14ac:dyDescent="0.3">
      <c r="F12333" s="29"/>
      <c r="G12333" s="29"/>
      <c r="H12333" s="29"/>
      <c r="I12333" s="29"/>
      <c r="J12333" s="29"/>
      <c r="K12333" s="29"/>
    </row>
    <row r="12334" spans="6:11" x14ac:dyDescent="0.3">
      <c r="F12334" s="29"/>
      <c r="G12334" s="29"/>
      <c r="H12334" s="29"/>
      <c r="I12334" s="29"/>
      <c r="J12334" s="29"/>
      <c r="K12334" s="29"/>
    </row>
    <row r="12335" spans="6:11" x14ac:dyDescent="0.3">
      <c r="F12335" s="29"/>
      <c r="G12335" s="29"/>
      <c r="H12335" s="29"/>
      <c r="I12335" s="29"/>
      <c r="J12335" s="29"/>
      <c r="K12335" s="29"/>
    </row>
    <row r="12336" spans="6:11" x14ac:dyDescent="0.3">
      <c r="F12336" s="29"/>
      <c r="G12336" s="29"/>
      <c r="H12336" s="29"/>
      <c r="I12336" s="29"/>
      <c r="J12336" s="29"/>
      <c r="K12336" s="29"/>
    </row>
    <row r="12337" spans="6:11" x14ac:dyDescent="0.3">
      <c r="F12337" s="29"/>
      <c r="G12337" s="29"/>
      <c r="H12337" s="29"/>
      <c r="I12337" s="29"/>
      <c r="J12337" s="29"/>
      <c r="K12337" s="29"/>
    </row>
    <row r="12338" spans="6:11" x14ac:dyDescent="0.3">
      <c r="F12338" s="29"/>
      <c r="G12338" s="29"/>
      <c r="H12338" s="29"/>
      <c r="I12338" s="29"/>
      <c r="J12338" s="29"/>
      <c r="K12338" s="29"/>
    </row>
    <row r="12339" spans="6:11" x14ac:dyDescent="0.3">
      <c r="F12339" s="29"/>
      <c r="G12339" s="29"/>
      <c r="H12339" s="29"/>
      <c r="I12339" s="29"/>
      <c r="J12339" s="29"/>
      <c r="K12339" s="29"/>
    </row>
    <row r="12340" spans="6:11" x14ac:dyDescent="0.3">
      <c r="F12340" s="29"/>
      <c r="G12340" s="29"/>
      <c r="H12340" s="29"/>
      <c r="I12340" s="29"/>
      <c r="J12340" s="29"/>
      <c r="K12340" s="29"/>
    </row>
    <row r="12341" spans="6:11" x14ac:dyDescent="0.3">
      <c r="F12341" s="29"/>
      <c r="G12341" s="29"/>
      <c r="H12341" s="29"/>
      <c r="I12341" s="29"/>
      <c r="J12341" s="29"/>
      <c r="K12341" s="29"/>
    </row>
    <row r="12342" spans="6:11" x14ac:dyDescent="0.3">
      <c r="F12342" s="29"/>
      <c r="G12342" s="29"/>
      <c r="H12342" s="29"/>
      <c r="I12342" s="29"/>
      <c r="J12342" s="29"/>
      <c r="K12342" s="29"/>
    </row>
    <row r="12343" spans="6:11" x14ac:dyDescent="0.3">
      <c r="F12343" s="29"/>
      <c r="G12343" s="29"/>
      <c r="H12343" s="29"/>
      <c r="I12343" s="29"/>
      <c r="J12343" s="29"/>
      <c r="K12343" s="29"/>
    </row>
    <row r="12344" spans="6:11" x14ac:dyDescent="0.3">
      <c r="F12344" s="29"/>
      <c r="G12344" s="29"/>
      <c r="H12344" s="29"/>
      <c r="I12344" s="29"/>
      <c r="J12344" s="29"/>
      <c r="K12344" s="29"/>
    </row>
    <row r="12345" spans="6:11" x14ac:dyDescent="0.3">
      <c r="F12345" s="29"/>
      <c r="G12345" s="29"/>
      <c r="H12345" s="29"/>
      <c r="I12345" s="29"/>
      <c r="J12345" s="29"/>
      <c r="K12345" s="29"/>
    </row>
    <row r="12346" spans="6:11" x14ac:dyDescent="0.3">
      <c r="F12346" s="29"/>
      <c r="G12346" s="29"/>
      <c r="H12346" s="29"/>
      <c r="I12346" s="29"/>
      <c r="J12346" s="29"/>
      <c r="K12346" s="29"/>
    </row>
    <row r="12347" spans="6:11" x14ac:dyDescent="0.3">
      <c r="F12347" s="29"/>
      <c r="G12347" s="29"/>
      <c r="H12347" s="29"/>
      <c r="I12347" s="29"/>
      <c r="J12347" s="29"/>
      <c r="K12347" s="29"/>
    </row>
    <row r="12348" spans="6:11" x14ac:dyDescent="0.3">
      <c r="F12348" s="29"/>
      <c r="G12348" s="29"/>
      <c r="H12348" s="29"/>
      <c r="I12348" s="29"/>
      <c r="J12348" s="29"/>
      <c r="K12348" s="29"/>
    </row>
    <row r="12349" spans="6:11" x14ac:dyDescent="0.3">
      <c r="F12349" s="29"/>
      <c r="G12349" s="29"/>
      <c r="H12349" s="29"/>
      <c r="I12349" s="29"/>
      <c r="J12349" s="29"/>
      <c r="K12349" s="29"/>
    </row>
    <row r="12350" spans="6:11" x14ac:dyDescent="0.3">
      <c r="F12350" s="29"/>
      <c r="G12350" s="29"/>
      <c r="H12350" s="29"/>
      <c r="I12350" s="29"/>
      <c r="J12350" s="29"/>
      <c r="K12350" s="29"/>
    </row>
    <row r="12351" spans="6:11" x14ac:dyDescent="0.3">
      <c r="F12351" s="29"/>
      <c r="G12351" s="29"/>
      <c r="H12351" s="29"/>
      <c r="I12351" s="29"/>
      <c r="J12351" s="29"/>
      <c r="K12351" s="29"/>
    </row>
    <row r="12352" spans="6:11" x14ac:dyDescent="0.3">
      <c r="F12352" s="29"/>
      <c r="G12352" s="29"/>
      <c r="H12352" s="29"/>
      <c r="I12352" s="29"/>
      <c r="J12352" s="29"/>
      <c r="K12352" s="29"/>
    </row>
    <row r="12353" spans="6:11" x14ac:dyDescent="0.3">
      <c r="F12353" s="29"/>
      <c r="G12353" s="29"/>
      <c r="H12353" s="29"/>
      <c r="I12353" s="29"/>
      <c r="J12353" s="29"/>
      <c r="K12353" s="29"/>
    </row>
    <row r="12354" spans="6:11" x14ac:dyDescent="0.3">
      <c r="F12354" s="29"/>
      <c r="G12354" s="29"/>
      <c r="H12354" s="29"/>
      <c r="I12354" s="29"/>
      <c r="J12354" s="29"/>
      <c r="K12354" s="29"/>
    </row>
    <row r="12355" spans="6:11" x14ac:dyDescent="0.3">
      <c r="F12355" s="29"/>
      <c r="G12355" s="29"/>
      <c r="H12355" s="29"/>
      <c r="I12355" s="29"/>
      <c r="J12355" s="29"/>
      <c r="K12355" s="29"/>
    </row>
    <row r="12356" spans="6:11" x14ac:dyDescent="0.3">
      <c r="F12356" s="29"/>
      <c r="G12356" s="29"/>
      <c r="H12356" s="29"/>
      <c r="I12356" s="29"/>
      <c r="J12356" s="29"/>
      <c r="K12356" s="29"/>
    </row>
    <row r="12357" spans="6:11" x14ac:dyDescent="0.3">
      <c r="F12357" s="29"/>
      <c r="G12357" s="29"/>
      <c r="H12357" s="29"/>
      <c r="I12357" s="29"/>
      <c r="J12357" s="29"/>
      <c r="K12357" s="29"/>
    </row>
    <row r="12358" spans="6:11" x14ac:dyDescent="0.3">
      <c r="F12358" s="29"/>
      <c r="G12358" s="29"/>
      <c r="H12358" s="29"/>
      <c r="I12358" s="29"/>
      <c r="J12358" s="29"/>
      <c r="K12358" s="29"/>
    </row>
    <row r="12359" spans="6:11" x14ac:dyDescent="0.3">
      <c r="F12359" s="29"/>
      <c r="G12359" s="29"/>
      <c r="H12359" s="29"/>
      <c r="I12359" s="29"/>
      <c r="J12359" s="29"/>
      <c r="K12359" s="29"/>
    </row>
    <row r="12360" spans="6:11" x14ac:dyDescent="0.3">
      <c r="F12360" s="29"/>
      <c r="G12360" s="29"/>
      <c r="H12360" s="29"/>
      <c r="I12360" s="29"/>
      <c r="J12360" s="29"/>
      <c r="K12360" s="29"/>
    </row>
    <row r="12361" spans="6:11" x14ac:dyDescent="0.3">
      <c r="F12361" s="29"/>
      <c r="G12361" s="29"/>
      <c r="H12361" s="29"/>
      <c r="I12361" s="29"/>
      <c r="J12361" s="29"/>
      <c r="K12361" s="29"/>
    </row>
    <row r="12362" spans="6:11" x14ac:dyDescent="0.3">
      <c r="F12362" s="29"/>
      <c r="G12362" s="29"/>
      <c r="H12362" s="29"/>
      <c r="I12362" s="29"/>
      <c r="J12362" s="29"/>
      <c r="K12362" s="29"/>
    </row>
    <row r="12363" spans="6:11" x14ac:dyDescent="0.3">
      <c r="F12363" s="29"/>
      <c r="G12363" s="29"/>
      <c r="H12363" s="29"/>
      <c r="I12363" s="29"/>
      <c r="J12363" s="29"/>
      <c r="K12363" s="29"/>
    </row>
    <row r="12364" spans="6:11" x14ac:dyDescent="0.3">
      <c r="F12364" s="29"/>
      <c r="G12364" s="29"/>
      <c r="H12364" s="29"/>
      <c r="I12364" s="29"/>
      <c r="J12364" s="29"/>
      <c r="K12364" s="29"/>
    </row>
    <row r="12365" spans="6:11" x14ac:dyDescent="0.3">
      <c r="F12365" s="29"/>
      <c r="G12365" s="29"/>
      <c r="H12365" s="29"/>
      <c r="I12365" s="29"/>
      <c r="J12365" s="29"/>
      <c r="K12365" s="29"/>
    </row>
    <row r="12366" spans="6:11" x14ac:dyDescent="0.3">
      <c r="F12366" s="29"/>
      <c r="G12366" s="29"/>
      <c r="H12366" s="29"/>
      <c r="I12366" s="29"/>
      <c r="J12366" s="29"/>
      <c r="K12366" s="29"/>
    </row>
    <row r="12367" spans="6:11" x14ac:dyDescent="0.3">
      <c r="F12367" s="29"/>
      <c r="G12367" s="29"/>
      <c r="H12367" s="29"/>
      <c r="I12367" s="29"/>
      <c r="J12367" s="29"/>
      <c r="K12367" s="29"/>
    </row>
    <row r="12368" spans="6:11" x14ac:dyDescent="0.3">
      <c r="F12368" s="29"/>
      <c r="G12368" s="29"/>
      <c r="H12368" s="29"/>
      <c r="I12368" s="29"/>
      <c r="J12368" s="29"/>
      <c r="K12368" s="29"/>
    </row>
    <row r="12369" spans="6:11" x14ac:dyDescent="0.3">
      <c r="F12369" s="29"/>
      <c r="G12369" s="29"/>
      <c r="H12369" s="29"/>
      <c r="I12369" s="29"/>
      <c r="J12369" s="29"/>
      <c r="K12369" s="29"/>
    </row>
    <row r="12370" spans="6:11" x14ac:dyDescent="0.3">
      <c r="F12370" s="29"/>
      <c r="G12370" s="29"/>
      <c r="H12370" s="29"/>
      <c r="I12370" s="29"/>
      <c r="J12370" s="29"/>
      <c r="K12370" s="29"/>
    </row>
    <row r="12371" spans="6:11" x14ac:dyDescent="0.3">
      <c r="F12371" s="29"/>
      <c r="G12371" s="29"/>
      <c r="H12371" s="29"/>
      <c r="I12371" s="29"/>
      <c r="J12371" s="29"/>
      <c r="K12371" s="29"/>
    </row>
    <row r="12372" spans="6:11" x14ac:dyDescent="0.3">
      <c r="F12372" s="29"/>
      <c r="G12372" s="29"/>
      <c r="H12372" s="29"/>
      <c r="I12372" s="29"/>
      <c r="J12372" s="29"/>
      <c r="K12372" s="29"/>
    </row>
    <row r="12373" spans="6:11" x14ac:dyDescent="0.3">
      <c r="F12373" s="29"/>
      <c r="G12373" s="29"/>
      <c r="H12373" s="29"/>
      <c r="I12373" s="29"/>
      <c r="J12373" s="29"/>
      <c r="K12373" s="29"/>
    </row>
    <row r="12374" spans="6:11" x14ac:dyDescent="0.3">
      <c r="F12374" s="29"/>
      <c r="G12374" s="29"/>
      <c r="H12374" s="29"/>
      <c r="I12374" s="29"/>
      <c r="J12374" s="29"/>
      <c r="K12374" s="29"/>
    </row>
    <row r="12375" spans="6:11" x14ac:dyDescent="0.3">
      <c r="F12375" s="29"/>
      <c r="G12375" s="29"/>
      <c r="H12375" s="29"/>
      <c r="I12375" s="29"/>
      <c r="J12375" s="29"/>
      <c r="K12375" s="29"/>
    </row>
    <row r="12376" spans="6:11" x14ac:dyDescent="0.3">
      <c r="F12376" s="29"/>
      <c r="G12376" s="29"/>
      <c r="H12376" s="29"/>
      <c r="I12376" s="29"/>
      <c r="J12376" s="29"/>
      <c r="K12376" s="29"/>
    </row>
    <row r="12377" spans="6:11" x14ac:dyDescent="0.3">
      <c r="F12377" s="29"/>
      <c r="G12377" s="29"/>
      <c r="H12377" s="29"/>
      <c r="I12377" s="29"/>
      <c r="J12377" s="29"/>
      <c r="K12377" s="29"/>
    </row>
    <row r="12378" spans="6:11" x14ac:dyDescent="0.3">
      <c r="F12378" s="29"/>
      <c r="G12378" s="29"/>
      <c r="H12378" s="29"/>
      <c r="I12378" s="29"/>
      <c r="J12378" s="29"/>
      <c r="K12378" s="29"/>
    </row>
    <row r="12379" spans="6:11" x14ac:dyDescent="0.3">
      <c r="F12379" s="29"/>
      <c r="G12379" s="29"/>
      <c r="H12379" s="29"/>
      <c r="I12379" s="29"/>
      <c r="J12379" s="29"/>
      <c r="K12379" s="29"/>
    </row>
    <row r="12380" spans="6:11" x14ac:dyDescent="0.3">
      <c r="F12380" s="29"/>
      <c r="G12380" s="29"/>
      <c r="H12380" s="29"/>
      <c r="I12380" s="29"/>
      <c r="J12380" s="29"/>
      <c r="K12380" s="29"/>
    </row>
    <row r="12381" spans="6:11" x14ac:dyDescent="0.3">
      <c r="F12381" s="29"/>
      <c r="G12381" s="29"/>
      <c r="H12381" s="29"/>
      <c r="I12381" s="29"/>
      <c r="J12381" s="29"/>
      <c r="K12381" s="29"/>
    </row>
    <row r="12382" spans="6:11" x14ac:dyDescent="0.3">
      <c r="F12382" s="29"/>
      <c r="G12382" s="29"/>
      <c r="H12382" s="29"/>
      <c r="I12382" s="29"/>
      <c r="J12382" s="29"/>
      <c r="K12382" s="29"/>
    </row>
    <row r="12383" spans="6:11" x14ac:dyDescent="0.3">
      <c r="F12383" s="29"/>
      <c r="G12383" s="29"/>
      <c r="H12383" s="29"/>
      <c r="I12383" s="29"/>
      <c r="J12383" s="29"/>
      <c r="K12383" s="29"/>
    </row>
    <row r="12384" spans="6:11" x14ac:dyDescent="0.3">
      <c r="F12384" s="29"/>
      <c r="G12384" s="29"/>
      <c r="H12384" s="29"/>
      <c r="I12384" s="29"/>
      <c r="J12384" s="29"/>
      <c r="K12384" s="29"/>
    </row>
    <row r="12385" spans="6:11" x14ac:dyDescent="0.3">
      <c r="F12385" s="29"/>
      <c r="G12385" s="29"/>
      <c r="H12385" s="29"/>
      <c r="I12385" s="29"/>
      <c r="J12385" s="29"/>
      <c r="K12385" s="29"/>
    </row>
    <row r="12386" spans="6:11" x14ac:dyDescent="0.3">
      <c r="F12386" s="29"/>
      <c r="G12386" s="29"/>
      <c r="H12386" s="29"/>
      <c r="I12386" s="29"/>
      <c r="J12386" s="29"/>
      <c r="K12386" s="29"/>
    </row>
    <row r="12387" spans="6:11" x14ac:dyDescent="0.3">
      <c r="F12387" s="29"/>
      <c r="G12387" s="29"/>
      <c r="H12387" s="29"/>
      <c r="I12387" s="29"/>
      <c r="J12387" s="29"/>
      <c r="K12387" s="29"/>
    </row>
    <row r="12388" spans="6:11" x14ac:dyDescent="0.3">
      <c r="F12388" s="29"/>
      <c r="G12388" s="29"/>
      <c r="H12388" s="29"/>
      <c r="I12388" s="29"/>
      <c r="J12388" s="29"/>
      <c r="K12388" s="29"/>
    </row>
    <row r="12389" spans="6:11" x14ac:dyDescent="0.3">
      <c r="F12389" s="29"/>
      <c r="G12389" s="29"/>
      <c r="H12389" s="29"/>
      <c r="I12389" s="29"/>
      <c r="J12389" s="29"/>
      <c r="K12389" s="29"/>
    </row>
    <row r="12390" spans="6:11" x14ac:dyDescent="0.3">
      <c r="F12390" s="29"/>
      <c r="G12390" s="29"/>
      <c r="H12390" s="29"/>
      <c r="I12390" s="29"/>
      <c r="J12390" s="29"/>
      <c r="K12390" s="29"/>
    </row>
    <row r="12391" spans="6:11" x14ac:dyDescent="0.3">
      <c r="F12391" s="29"/>
      <c r="G12391" s="29"/>
      <c r="H12391" s="29"/>
      <c r="I12391" s="29"/>
      <c r="J12391" s="29"/>
      <c r="K12391" s="29"/>
    </row>
    <row r="12392" spans="6:11" x14ac:dyDescent="0.3">
      <c r="F12392" s="29"/>
      <c r="G12392" s="29"/>
      <c r="H12392" s="29"/>
      <c r="I12392" s="29"/>
      <c r="J12392" s="29"/>
      <c r="K12392" s="29"/>
    </row>
    <row r="12393" spans="6:11" x14ac:dyDescent="0.3">
      <c r="F12393" s="29"/>
      <c r="G12393" s="29"/>
      <c r="H12393" s="29"/>
      <c r="I12393" s="29"/>
      <c r="J12393" s="29"/>
      <c r="K12393" s="29"/>
    </row>
    <row r="12394" spans="6:11" x14ac:dyDescent="0.3">
      <c r="F12394" s="29"/>
      <c r="G12394" s="29"/>
      <c r="H12394" s="29"/>
      <c r="I12394" s="29"/>
      <c r="J12394" s="29"/>
      <c r="K12394" s="29"/>
    </row>
    <row r="12395" spans="6:11" x14ac:dyDescent="0.3">
      <c r="F12395" s="29"/>
      <c r="G12395" s="29"/>
      <c r="H12395" s="29"/>
      <c r="I12395" s="29"/>
      <c r="J12395" s="29"/>
      <c r="K12395" s="29"/>
    </row>
    <row r="12396" spans="6:11" x14ac:dyDescent="0.3">
      <c r="F12396" s="29"/>
      <c r="G12396" s="29"/>
      <c r="H12396" s="29"/>
      <c r="I12396" s="29"/>
      <c r="J12396" s="29"/>
      <c r="K12396" s="29"/>
    </row>
    <row r="12397" spans="6:11" x14ac:dyDescent="0.3">
      <c r="F12397" s="29"/>
      <c r="G12397" s="29"/>
      <c r="H12397" s="29"/>
      <c r="I12397" s="29"/>
      <c r="J12397" s="29"/>
      <c r="K12397" s="29"/>
    </row>
    <row r="12398" spans="6:11" x14ac:dyDescent="0.3">
      <c r="F12398" s="29"/>
      <c r="G12398" s="29"/>
      <c r="H12398" s="29"/>
      <c r="I12398" s="29"/>
      <c r="J12398" s="29"/>
      <c r="K12398" s="29"/>
    </row>
    <row r="12399" spans="6:11" x14ac:dyDescent="0.3">
      <c r="F12399" s="29"/>
      <c r="G12399" s="29"/>
      <c r="H12399" s="29"/>
      <c r="I12399" s="29"/>
      <c r="J12399" s="29"/>
      <c r="K12399" s="29"/>
    </row>
    <row r="12400" spans="6:11" x14ac:dyDescent="0.3">
      <c r="F12400" s="29"/>
      <c r="G12400" s="29"/>
      <c r="H12400" s="29"/>
      <c r="I12400" s="29"/>
      <c r="J12400" s="29"/>
      <c r="K12400" s="29"/>
    </row>
    <row r="12401" spans="6:11" x14ac:dyDescent="0.3">
      <c r="F12401" s="29"/>
      <c r="G12401" s="29"/>
      <c r="H12401" s="29"/>
      <c r="I12401" s="29"/>
      <c r="J12401" s="29"/>
      <c r="K12401" s="29"/>
    </row>
    <row r="12402" spans="6:11" x14ac:dyDescent="0.3">
      <c r="F12402" s="29"/>
      <c r="G12402" s="29"/>
      <c r="H12402" s="29"/>
      <c r="I12402" s="29"/>
      <c r="J12402" s="29"/>
      <c r="K12402" s="29"/>
    </row>
    <row r="12403" spans="6:11" x14ac:dyDescent="0.3">
      <c r="F12403" s="29"/>
      <c r="G12403" s="29"/>
      <c r="H12403" s="29"/>
      <c r="I12403" s="29"/>
      <c r="J12403" s="29"/>
      <c r="K12403" s="29"/>
    </row>
    <row r="12404" spans="6:11" x14ac:dyDescent="0.3">
      <c r="F12404" s="29"/>
      <c r="G12404" s="29"/>
      <c r="H12404" s="29"/>
      <c r="I12404" s="29"/>
      <c r="J12404" s="29"/>
      <c r="K12404" s="29"/>
    </row>
    <row r="12405" spans="6:11" x14ac:dyDescent="0.3">
      <c r="F12405" s="29"/>
      <c r="G12405" s="29"/>
      <c r="H12405" s="29"/>
      <c r="I12405" s="29"/>
      <c r="J12405" s="29"/>
      <c r="K12405" s="29"/>
    </row>
    <row r="12406" spans="6:11" x14ac:dyDescent="0.3">
      <c r="F12406" s="29"/>
      <c r="G12406" s="29"/>
      <c r="H12406" s="29"/>
      <c r="I12406" s="29"/>
      <c r="J12406" s="29"/>
      <c r="K12406" s="29"/>
    </row>
    <row r="12407" spans="6:11" x14ac:dyDescent="0.3">
      <c r="F12407" s="29"/>
      <c r="G12407" s="29"/>
      <c r="H12407" s="29"/>
      <c r="I12407" s="29"/>
      <c r="J12407" s="29"/>
      <c r="K12407" s="29"/>
    </row>
    <row r="12408" spans="6:11" x14ac:dyDescent="0.3">
      <c r="F12408" s="29"/>
      <c r="G12408" s="29"/>
      <c r="H12408" s="29"/>
      <c r="I12408" s="29"/>
      <c r="J12408" s="29"/>
      <c r="K12408" s="29"/>
    </row>
    <row r="12409" spans="6:11" x14ac:dyDescent="0.3">
      <c r="F12409" s="29"/>
      <c r="G12409" s="29"/>
      <c r="H12409" s="29"/>
      <c r="I12409" s="29"/>
      <c r="J12409" s="29"/>
      <c r="K12409" s="29"/>
    </row>
    <row r="12410" spans="6:11" x14ac:dyDescent="0.3">
      <c r="F12410" s="29"/>
      <c r="G12410" s="29"/>
      <c r="H12410" s="29"/>
      <c r="I12410" s="29"/>
      <c r="J12410" s="29"/>
      <c r="K12410" s="29"/>
    </row>
    <row r="12411" spans="6:11" x14ac:dyDescent="0.3">
      <c r="F12411" s="29"/>
      <c r="G12411" s="29"/>
      <c r="H12411" s="29"/>
      <c r="I12411" s="29"/>
      <c r="J12411" s="29"/>
      <c r="K12411" s="29"/>
    </row>
    <row r="12412" spans="6:11" x14ac:dyDescent="0.3">
      <c r="F12412" s="29"/>
      <c r="G12412" s="29"/>
      <c r="H12412" s="29"/>
      <c r="I12412" s="29"/>
      <c r="J12412" s="29"/>
      <c r="K12412" s="29"/>
    </row>
    <row r="12413" spans="6:11" x14ac:dyDescent="0.3">
      <c r="F12413" s="29"/>
      <c r="G12413" s="29"/>
      <c r="H12413" s="29"/>
      <c r="I12413" s="29"/>
      <c r="J12413" s="29"/>
      <c r="K12413" s="29"/>
    </row>
    <row r="12414" spans="6:11" x14ac:dyDescent="0.3">
      <c r="F12414" s="29"/>
      <c r="G12414" s="29"/>
      <c r="H12414" s="29"/>
      <c r="I12414" s="29"/>
      <c r="J12414" s="29"/>
      <c r="K12414" s="29"/>
    </row>
    <row r="12415" spans="6:11" x14ac:dyDescent="0.3">
      <c r="F12415" s="29"/>
      <c r="G12415" s="29"/>
      <c r="H12415" s="29"/>
      <c r="I12415" s="29"/>
      <c r="J12415" s="29"/>
      <c r="K12415" s="29"/>
    </row>
    <row r="12416" spans="6:11" x14ac:dyDescent="0.3">
      <c r="F12416" s="29"/>
      <c r="G12416" s="29"/>
      <c r="H12416" s="29"/>
      <c r="I12416" s="29"/>
      <c r="J12416" s="29"/>
      <c r="K12416" s="29"/>
    </row>
    <row r="12417" spans="6:11" x14ac:dyDescent="0.3">
      <c r="F12417" s="29"/>
      <c r="G12417" s="29"/>
      <c r="H12417" s="29"/>
      <c r="I12417" s="29"/>
      <c r="J12417" s="29"/>
      <c r="K12417" s="29"/>
    </row>
    <row r="12418" spans="6:11" x14ac:dyDescent="0.3">
      <c r="F12418" s="29"/>
      <c r="G12418" s="29"/>
      <c r="H12418" s="29"/>
      <c r="I12418" s="29"/>
      <c r="J12418" s="29"/>
      <c r="K12418" s="29"/>
    </row>
    <row r="12419" spans="6:11" x14ac:dyDescent="0.3">
      <c r="F12419" s="29"/>
      <c r="G12419" s="29"/>
      <c r="H12419" s="29"/>
      <c r="I12419" s="29"/>
      <c r="J12419" s="29"/>
      <c r="K12419" s="29"/>
    </row>
    <row r="12420" spans="6:11" x14ac:dyDescent="0.3">
      <c r="F12420" s="29"/>
      <c r="G12420" s="29"/>
      <c r="H12420" s="29"/>
      <c r="I12420" s="29"/>
      <c r="J12420" s="29"/>
      <c r="K12420" s="29"/>
    </row>
    <row r="12421" spans="6:11" x14ac:dyDescent="0.3">
      <c r="F12421" s="29"/>
      <c r="G12421" s="29"/>
      <c r="H12421" s="29"/>
      <c r="I12421" s="29"/>
      <c r="J12421" s="29"/>
      <c r="K12421" s="29"/>
    </row>
    <row r="12422" spans="6:11" x14ac:dyDescent="0.3">
      <c r="F12422" s="29"/>
      <c r="G12422" s="29"/>
      <c r="H12422" s="29"/>
      <c r="I12422" s="29"/>
      <c r="J12422" s="29"/>
      <c r="K12422" s="29"/>
    </row>
    <row r="12423" spans="6:11" x14ac:dyDescent="0.3">
      <c r="F12423" s="29"/>
      <c r="G12423" s="29"/>
      <c r="H12423" s="29"/>
      <c r="I12423" s="29"/>
      <c r="J12423" s="29"/>
      <c r="K12423" s="29"/>
    </row>
    <row r="12424" spans="6:11" x14ac:dyDescent="0.3">
      <c r="F12424" s="29"/>
      <c r="G12424" s="29"/>
      <c r="H12424" s="29"/>
      <c r="I12424" s="29"/>
      <c r="J12424" s="29"/>
      <c r="K12424" s="29"/>
    </row>
    <row r="12425" spans="6:11" x14ac:dyDescent="0.3">
      <c r="F12425" s="29"/>
      <c r="G12425" s="29"/>
      <c r="H12425" s="29"/>
      <c r="I12425" s="29"/>
      <c r="J12425" s="29"/>
      <c r="K12425" s="29"/>
    </row>
    <row r="12426" spans="6:11" x14ac:dyDescent="0.3">
      <c r="F12426" s="29"/>
      <c r="G12426" s="29"/>
      <c r="H12426" s="29"/>
      <c r="I12426" s="29"/>
      <c r="J12426" s="29"/>
      <c r="K12426" s="29"/>
    </row>
    <row r="12427" spans="6:11" x14ac:dyDescent="0.3">
      <c r="F12427" s="29"/>
      <c r="G12427" s="29"/>
      <c r="H12427" s="29"/>
      <c r="I12427" s="29"/>
      <c r="J12427" s="29"/>
      <c r="K12427" s="29"/>
    </row>
    <row r="12428" spans="6:11" x14ac:dyDescent="0.3">
      <c r="F12428" s="29"/>
      <c r="G12428" s="29"/>
      <c r="H12428" s="29"/>
      <c r="I12428" s="29"/>
      <c r="J12428" s="29"/>
      <c r="K12428" s="29"/>
    </row>
    <row r="12429" spans="6:11" x14ac:dyDescent="0.3">
      <c r="F12429" s="29"/>
      <c r="G12429" s="29"/>
      <c r="H12429" s="29"/>
      <c r="I12429" s="29"/>
      <c r="J12429" s="29"/>
      <c r="K12429" s="29"/>
    </row>
    <row r="12430" spans="6:11" x14ac:dyDescent="0.3">
      <c r="F12430" s="29"/>
      <c r="G12430" s="29"/>
      <c r="H12430" s="29"/>
      <c r="I12430" s="29"/>
      <c r="J12430" s="29"/>
      <c r="K12430" s="29"/>
    </row>
    <row r="12431" spans="6:11" x14ac:dyDescent="0.3">
      <c r="F12431" s="29"/>
      <c r="G12431" s="29"/>
      <c r="H12431" s="29"/>
      <c r="I12431" s="29"/>
      <c r="J12431" s="29"/>
      <c r="K12431" s="29"/>
    </row>
    <row r="12432" spans="6:11" x14ac:dyDescent="0.3">
      <c r="F12432" s="29"/>
      <c r="G12432" s="29"/>
      <c r="H12432" s="29"/>
      <c r="I12432" s="29"/>
      <c r="J12432" s="29"/>
      <c r="K12432" s="29"/>
    </row>
    <row r="12433" spans="6:11" x14ac:dyDescent="0.3">
      <c r="F12433" s="29"/>
      <c r="G12433" s="29"/>
      <c r="H12433" s="29"/>
      <c r="I12433" s="29"/>
      <c r="J12433" s="29"/>
      <c r="K12433" s="29"/>
    </row>
    <row r="12434" spans="6:11" x14ac:dyDescent="0.3">
      <c r="F12434" s="29"/>
      <c r="G12434" s="29"/>
      <c r="H12434" s="29"/>
      <c r="I12434" s="29"/>
      <c r="J12434" s="29"/>
      <c r="K12434" s="29"/>
    </row>
    <row r="12435" spans="6:11" x14ac:dyDescent="0.3">
      <c r="F12435" s="29"/>
      <c r="G12435" s="29"/>
      <c r="H12435" s="29"/>
      <c r="I12435" s="29"/>
      <c r="J12435" s="29"/>
      <c r="K12435" s="29"/>
    </row>
    <row r="12436" spans="6:11" x14ac:dyDescent="0.3">
      <c r="F12436" s="29"/>
      <c r="G12436" s="29"/>
      <c r="H12436" s="29"/>
      <c r="I12436" s="29"/>
      <c r="J12436" s="29"/>
      <c r="K12436" s="29"/>
    </row>
    <row r="12437" spans="6:11" x14ac:dyDescent="0.3">
      <c r="F12437" s="29"/>
      <c r="G12437" s="29"/>
      <c r="H12437" s="29"/>
      <c r="I12437" s="29"/>
      <c r="J12437" s="29"/>
      <c r="K12437" s="29"/>
    </row>
    <row r="12438" spans="6:11" x14ac:dyDescent="0.3">
      <c r="F12438" s="29"/>
      <c r="G12438" s="29"/>
      <c r="H12438" s="29"/>
      <c r="I12438" s="29"/>
      <c r="J12438" s="29"/>
      <c r="K12438" s="29"/>
    </row>
    <row r="12439" spans="6:11" x14ac:dyDescent="0.3">
      <c r="F12439" s="29"/>
      <c r="G12439" s="29"/>
      <c r="H12439" s="29"/>
      <c r="I12439" s="29"/>
      <c r="J12439" s="29"/>
      <c r="K12439" s="29"/>
    </row>
    <row r="12440" spans="6:11" x14ac:dyDescent="0.3">
      <c r="F12440" s="29"/>
      <c r="G12440" s="29"/>
      <c r="H12440" s="29"/>
      <c r="I12440" s="29"/>
      <c r="J12440" s="29"/>
      <c r="K12440" s="29"/>
    </row>
    <row r="12441" spans="6:11" x14ac:dyDescent="0.3">
      <c r="F12441" s="29"/>
      <c r="G12441" s="29"/>
      <c r="H12441" s="29"/>
      <c r="I12441" s="29"/>
      <c r="J12441" s="29"/>
      <c r="K12441" s="29"/>
    </row>
    <row r="12442" spans="6:11" x14ac:dyDescent="0.3">
      <c r="F12442" s="29"/>
      <c r="G12442" s="29"/>
      <c r="H12442" s="29"/>
      <c r="I12442" s="29"/>
      <c r="J12442" s="29"/>
      <c r="K12442" s="29"/>
    </row>
    <row r="12443" spans="6:11" x14ac:dyDescent="0.3">
      <c r="F12443" s="29"/>
      <c r="G12443" s="29"/>
      <c r="H12443" s="29"/>
      <c r="I12443" s="29"/>
      <c r="J12443" s="29"/>
      <c r="K12443" s="29"/>
    </row>
    <row r="12444" spans="6:11" x14ac:dyDescent="0.3">
      <c r="F12444" s="29"/>
      <c r="G12444" s="29"/>
      <c r="H12444" s="29"/>
      <c r="I12444" s="29"/>
      <c r="J12444" s="29"/>
      <c r="K12444" s="29"/>
    </row>
    <row r="12445" spans="6:11" x14ac:dyDescent="0.3">
      <c r="F12445" s="29"/>
      <c r="G12445" s="29"/>
      <c r="H12445" s="29"/>
      <c r="I12445" s="29"/>
      <c r="J12445" s="29"/>
      <c r="K12445" s="29"/>
    </row>
    <row r="12446" spans="6:11" x14ac:dyDescent="0.3">
      <c r="F12446" s="29"/>
      <c r="G12446" s="29"/>
      <c r="H12446" s="29"/>
      <c r="I12446" s="29"/>
      <c r="J12446" s="29"/>
      <c r="K12446" s="29"/>
    </row>
    <row r="12447" spans="6:11" x14ac:dyDescent="0.3">
      <c r="F12447" s="29"/>
      <c r="G12447" s="29"/>
      <c r="H12447" s="29"/>
      <c r="I12447" s="29"/>
      <c r="J12447" s="29"/>
      <c r="K12447" s="29"/>
    </row>
    <row r="12448" spans="6:11" x14ac:dyDescent="0.3">
      <c r="F12448" s="29"/>
      <c r="G12448" s="29"/>
      <c r="H12448" s="29"/>
      <c r="I12448" s="29"/>
      <c r="J12448" s="29"/>
      <c r="K12448" s="29"/>
    </row>
    <row r="12449" spans="6:11" x14ac:dyDescent="0.3">
      <c r="F12449" s="29"/>
      <c r="G12449" s="29"/>
      <c r="H12449" s="29"/>
      <c r="I12449" s="29"/>
      <c r="J12449" s="29"/>
      <c r="K12449" s="29"/>
    </row>
    <row r="12450" spans="6:11" x14ac:dyDescent="0.3">
      <c r="F12450" s="29"/>
      <c r="G12450" s="29"/>
      <c r="H12450" s="29"/>
      <c r="I12450" s="29"/>
      <c r="J12450" s="29"/>
      <c r="K12450" s="29"/>
    </row>
    <row r="12451" spans="6:11" x14ac:dyDescent="0.3">
      <c r="F12451" s="29"/>
      <c r="G12451" s="29"/>
      <c r="H12451" s="29"/>
      <c r="I12451" s="29"/>
      <c r="J12451" s="29"/>
      <c r="K12451" s="29"/>
    </row>
    <row r="12452" spans="6:11" x14ac:dyDescent="0.3">
      <c r="F12452" s="29"/>
      <c r="G12452" s="29"/>
      <c r="H12452" s="29"/>
      <c r="I12452" s="29"/>
      <c r="J12452" s="29"/>
      <c r="K12452" s="29"/>
    </row>
    <row r="12453" spans="6:11" x14ac:dyDescent="0.3">
      <c r="F12453" s="29"/>
      <c r="G12453" s="29"/>
      <c r="H12453" s="29"/>
      <c r="I12453" s="29"/>
      <c r="J12453" s="29"/>
      <c r="K12453" s="29"/>
    </row>
    <row r="12454" spans="6:11" x14ac:dyDescent="0.3">
      <c r="F12454" s="29"/>
      <c r="G12454" s="29"/>
      <c r="H12454" s="29"/>
      <c r="I12454" s="29"/>
      <c r="J12454" s="29"/>
      <c r="K12454" s="29"/>
    </row>
    <row r="12455" spans="6:11" x14ac:dyDescent="0.3">
      <c r="F12455" s="29"/>
      <c r="G12455" s="29"/>
      <c r="H12455" s="29"/>
      <c r="I12455" s="29"/>
      <c r="J12455" s="29"/>
      <c r="K12455" s="29"/>
    </row>
    <row r="12456" spans="6:11" x14ac:dyDescent="0.3">
      <c r="F12456" s="29"/>
      <c r="G12456" s="29"/>
      <c r="H12456" s="29"/>
      <c r="I12456" s="29"/>
      <c r="J12456" s="29"/>
      <c r="K12456" s="29"/>
    </row>
    <row r="12457" spans="6:11" x14ac:dyDescent="0.3">
      <c r="F12457" s="29"/>
      <c r="G12457" s="29"/>
      <c r="H12457" s="29"/>
      <c r="I12457" s="29"/>
      <c r="J12457" s="29"/>
      <c r="K12457" s="29"/>
    </row>
    <row r="12458" spans="6:11" x14ac:dyDescent="0.3">
      <c r="F12458" s="29"/>
      <c r="G12458" s="29"/>
      <c r="H12458" s="29"/>
      <c r="I12458" s="29"/>
      <c r="J12458" s="29"/>
      <c r="K12458" s="29"/>
    </row>
    <row r="12459" spans="6:11" x14ac:dyDescent="0.3">
      <c r="F12459" s="29"/>
      <c r="G12459" s="29"/>
      <c r="H12459" s="29"/>
      <c r="I12459" s="29"/>
      <c r="J12459" s="29"/>
      <c r="K12459" s="29"/>
    </row>
    <row r="12460" spans="6:11" x14ac:dyDescent="0.3">
      <c r="F12460" s="29"/>
      <c r="G12460" s="29"/>
      <c r="H12460" s="29"/>
      <c r="I12460" s="29"/>
      <c r="J12460" s="29"/>
      <c r="K12460" s="29"/>
    </row>
    <row r="12461" spans="6:11" x14ac:dyDescent="0.3">
      <c r="F12461" s="29"/>
      <c r="G12461" s="29"/>
      <c r="H12461" s="29"/>
      <c r="I12461" s="29"/>
      <c r="J12461" s="29"/>
      <c r="K12461" s="29"/>
    </row>
    <row r="12462" spans="6:11" x14ac:dyDescent="0.3">
      <c r="F12462" s="29"/>
      <c r="G12462" s="29"/>
      <c r="H12462" s="29"/>
      <c r="I12462" s="29"/>
      <c r="J12462" s="29"/>
      <c r="K12462" s="29"/>
    </row>
    <row r="12463" spans="6:11" x14ac:dyDescent="0.3">
      <c r="F12463" s="29"/>
      <c r="G12463" s="29"/>
      <c r="H12463" s="29"/>
      <c r="I12463" s="29"/>
      <c r="J12463" s="29"/>
      <c r="K12463" s="29"/>
    </row>
    <row r="12464" spans="6:11" x14ac:dyDescent="0.3">
      <c r="F12464" s="29"/>
      <c r="G12464" s="29"/>
      <c r="H12464" s="29"/>
      <c r="I12464" s="29"/>
      <c r="J12464" s="29"/>
      <c r="K12464" s="29"/>
    </row>
    <row r="12465" spans="6:11" x14ac:dyDescent="0.3">
      <c r="F12465" s="29"/>
      <c r="G12465" s="29"/>
      <c r="H12465" s="29"/>
      <c r="I12465" s="29"/>
      <c r="J12465" s="29"/>
      <c r="K12465" s="29"/>
    </row>
    <row r="12466" spans="6:11" x14ac:dyDescent="0.3">
      <c r="F12466" s="29"/>
      <c r="G12466" s="29"/>
      <c r="H12466" s="29"/>
      <c r="I12466" s="29"/>
      <c r="J12466" s="29"/>
      <c r="K12466" s="29"/>
    </row>
    <row r="12467" spans="6:11" x14ac:dyDescent="0.3">
      <c r="F12467" s="29"/>
      <c r="G12467" s="29"/>
      <c r="H12467" s="29"/>
      <c r="I12467" s="29"/>
      <c r="J12467" s="29"/>
      <c r="K12467" s="29"/>
    </row>
    <row r="12468" spans="6:11" x14ac:dyDescent="0.3">
      <c r="F12468" s="29"/>
      <c r="G12468" s="29"/>
      <c r="H12468" s="29"/>
      <c r="I12468" s="29"/>
      <c r="J12468" s="29"/>
      <c r="K12468" s="29"/>
    </row>
    <row r="12469" spans="6:11" x14ac:dyDescent="0.3">
      <c r="F12469" s="29"/>
      <c r="G12469" s="29"/>
      <c r="H12469" s="29"/>
      <c r="I12469" s="29"/>
      <c r="J12469" s="29"/>
      <c r="K12469" s="29"/>
    </row>
    <row r="12470" spans="6:11" x14ac:dyDescent="0.3">
      <c r="F12470" s="29"/>
      <c r="G12470" s="29"/>
      <c r="H12470" s="29"/>
      <c r="I12470" s="29"/>
      <c r="J12470" s="29"/>
      <c r="K12470" s="29"/>
    </row>
    <row r="12471" spans="6:11" x14ac:dyDescent="0.3">
      <c r="F12471" s="29"/>
      <c r="G12471" s="29"/>
      <c r="H12471" s="29"/>
      <c r="I12471" s="29"/>
      <c r="J12471" s="29"/>
      <c r="K12471" s="29"/>
    </row>
    <row r="12472" spans="6:11" x14ac:dyDescent="0.3">
      <c r="F12472" s="29"/>
      <c r="G12472" s="29"/>
      <c r="H12472" s="29"/>
      <c r="I12472" s="29"/>
      <c r="J12472" s="29"/>
      <c r="K12472" s="29"/>
    </row>
    <row r="12473" spans="6:11" x14ac:dyDescent="0.3">
      <c r="F12473" s="29"/>
      <c r="G12473" s="29"/>
      <c r="H12473" s="29"/>
      <c r="I12473" s="29"/>
      <c r="J12473" s="29"/>
      <c r="K12473" s="29"/>
    </row>
    <row r="12474" spans="6:11" x14ac:dyDescent="0.3">
      <c r="F12474" s="29"/>
      <c r="G12474" s="29"/>
      <c r="H12474" s="29"/>
      <c r="I12474" s="29"/>
      <c r="J12474" s="29"/>
      <c r="K12474" s="29"/>
    </row>
    <row r="12475" spans="6:11" x14ac:dyDescent="0.3">
      <c r="F12475" s="29"/>
      <c r="G12475" s="29"/>
      <c r="H12475" s="29"/>
      <c r="I12475" s="29"/>
      <c r="J12475" s="29"/>
      <c r="K12475" s="29"/>
    </row>
    <row r="12476" spans="6:11" x14ac:dyDescent="0.3">
      <c r="F12476" s="29"/>
      <c r="G12476" s="29"/>
      <c r="H12476" s="29"/>
      <c r="I12476" s="29"/>
      <c r="J12476" s="29"/>
      <c r="K12476" s="29"/>
    </row>
    <row r="12477" spans="6:11" x14ac:dyDescent="0.3">
      <c r="F12477" s="29"/>
      <c r="G12477" s="29"/>
      <c r="H12477" s="29"/>
      <c r="I12477" s="29"/>
      <c r="J12477" s="29"/>
      <c r="K12477" s="29"/>
    </row>
    <row r="12478" spans="6:11" x14ac:dyDescent="0.3">
      <c r="F12478" s="29"/>
      <c r="G12478" s="29"/>
      <c r="H12478" s="29"/>
      <c r="I12478" s="29"/>
      <c r="J12478" s="29"/>
      <c r="K12478" s="29"/>
    </row>
    <row r="12479" spans="6:11" x14ac:dyDescent="0.3">
      <c r="F12479" s="29"/>
      <c r="G12479" s="29"/>
      <c r="H12479" s="29"/>
      <c r="I12479" s="29"/>
      <c r="J12479" s="29"/>
      <c r="K12479" s="29"/>
    </row>
    <row r="12480" spans="6:11" x14ac:dyDescent="0.3">
      <c r="F12480" s="29"/>
      <c r="G12480" s="29"/>
      <c r="H12480" s="29"/>
      <c r="I12480" s="29"/>
      <c r="J12480" s="29"/>
      <c r="K12480" s="29"/>
    </row>
    <row r="12481" spans="6:11" x14ac:dyDescent="0.3">
      <c r="F12481" s="29"/>
      <c r="G12481" s="29"/>
      <c r="H12481" s="29"/>
      <c r="I12481" s="29"/>
      <c r="J12481" s="29"/>
      <c r="K12481" s="29"/>
    </row>
    <row r="12482" spans="6:11" x14ac:dyDescent="0.3">
      <c r="F12482" s="29"/>
      <c r="G12482" s="29"/>
      <c r="H12482" s="29"/>
      <c r="I12482" s="29"/>
      <c r="J12482" s="29"/>
      <c r="K12482" s="29"/>
    </row>
    <row r="12483" spans="6:11" x14ac:dyDescent="0.3">
      <c r="F12483" s="29"/>
      <c r="G12483" s="29"/>
      <c r="H12483" s="29"/>
      <c r="I12483" s="29"/>
      <c r="J12483" s="29"/>
      <c r="K12483" s="29"/>
    </row>
    <row r="12484" spans="6:11" x14ac:dyDescent="0.3">
      <c r="F12484" s="29"/>
      <c r="G12484" s="29"/>
      <c r="H12484" s="29"/>
      <c r="I12484" s="29"/>
      <c r="J12484" s="29"/>
      <c r="K12484" s="29"/>
    </row>
    <row r="12485" spans="6:11" x14ac:dyDescent="0.3">
      <c r="F12485" s="29"/>
      <c r="G12485" s="29"/>
      <c r="H12485" s="29"/>
      <c r="I12485" s="29"/>
      <c r="J12485" s="29"/>
      <c r="K12485" s="29"/>
    </row>
    <row r="12486" spans="6:11" x14ac:dyDescent="0.3">
      <c r="F12486" s="29"/>
      <c r="G12486" s="29"/>
      <c r="H12486" s="29"/>
      <c r="I12486" s="29"/>
      <c r="J12486" s="29"/>
      <c r="K12486" s="29"/>
    </row>
    <row r="12487" spans="6:11" x14ac:dyDescent="0.3">
      <c r="F12487" s="29"/>
      <c r="G12487" s="29"/>
      <c r="H12487" s="29"/>
      <c r="I12487" s="29"/>
      <c r="J12487" s="29"/>
      <c r="K12487" s="29"/>
    </row>
    <row r="12488" spans="6:11" x14ac:dyDescent="0.3">
      <c r="F12488" s="29"/>
      <c r="G12488" s="29"/>
      <c r="H12488" s="29"/>
      <c r="I12488" s="29"/>
      <c r="J12488" s="29"/>
      <c r="K12488" s="29"/>
    </row>
    <row r="12489" spans="6:11" x14ac:dyDescent="0.3">
      <c r="F12489" s="29"/>
      <c r="G12489" s="29"/>
      <c r="H12489" s="29"/>
      <c r="I12489" s="29"/>
      <c r="J12489" s="29"/>
      <c r="K12489" s="29"/>
    </row>
    <row r="12490" spans="6:11" x14ac:dyDescent="0.3">
      <c r="F12490" s="29"/>
      <c r="G12490" s="29"/>
      <c r="H12490" s="29"/>
      <c r="I12490" s="29"/>
      <c r="J12490" s="29"/>
      <c r="K12490" s="29"/>
    </row>
    <row r="12491" spans="6:11" x14ac:dyDescent="0.3">
      <c r="F12491" s="29"/>
      <c r="G12491" s="29"/>
      <c r="H12491" s="29"/>
      <c r="I12491" s="29"/>
      <c r="J12491" s="29"/>
      <c r="K12491" s="29"/>
    </row>
    <row r="12492" spans="6:11" x14ac:dyDescent="0.3">
      <c r="F12492" s="29"/>
      <c r="G12492" s="29"/>
      <c r="H12492" s="29"/>
      <c r="I12492" s="29"/>
      <c r="J12492" s="29"/>
      <c r="K12492" s="29"/>
    </row>
    <row r="12493" spans="6:11" x14ac:dyDescent="0.3">
      <c r="F12493" s="29"/>
      <c r="G12493" s="29"/>
      <c r="H12493" s="29"/>
      <c r="I12493" s="29"/>
      <c r="J12493" s="29"/>
      <c r="K12493" s="29"/>
    </row>
    <row r="12494" spans="6:11" x14ac:dyDescent="0.3">
      <c r="F12494" s="29"/>
      <c r="G12494" s="29"/>
      <c r="H12494" s="29"/>
      <c r="I12494" s="29"/>
      <c r="J12494" s="29"/>
      <c r="K12494" s="29"/>
    </row>
    <row r="12495" spans="6:11" x14ac:dyDescent="0.3">
      <c r="F12495" s="29"/>
      <c r="G12495" s="29"/>
      <c r="H12495" s="29"/>
      <c r="I12495" s="29"/>
      <c r="J12495" s="29"/>
      <c r="K12495" s="29"/>
    </row>
    <row r="12496" spans="6:11" x14ac:dyDescent="0.3">
      <c r="F12496" s="29"/>
      <c r="G12496" s="29"/>
      <c r="H12496" s="29"/>
      <c r="I12496" s="29"/>
      <c r="J12496" s="29"/>
      <c r="K12496" s="29"/>
    </row>
    <row r="12497" spans="6:11" x14ac:dyDescent="0.3">
      <c r="F12497" s="29"/>
      <c r="G12497" s="29"/>
      <c r="H12497" s="29"/>
      <c r="I12497" s="29"/>
      <c r="J12497" s="29"/>
      <c r="K12497" s="29"/>
    </row>
    <row r="12498" spans="6:11" x14ac:dyDescent="0.3">
      <c r="F12498" s="29"/>
      <c r="G12498" s="29"/>
      <c r="H12498" s="29"/>
      <c r="I12498" s="29"/>
      <c r="J12498" s="29"/>
      <c r="K12498" s="29"/>
    </row>
    <row r="12499" spans="6:11" x14ac:dyDescent="0.3">
      <c r="F12499" s="29"/>
      <c r="G12499" s="29"/>
      <c r="H12499" s="29"/>
      <c r="I12499" s="29"/>
      <c r="J12499" s="29"/>
      <c r="K12499" s="29"/>
    </row>
    <row r="12500" spans="6:11" x14ac:dyDescent="0.3">
      <c r="F12500" s="29"/>
      <c r="G12500" s="29"/>
      <c r="H12500" s="29"/>
      <c r="I12500" s="29"/>
      <c r="J12500" s="29"/>
      <c r="K12500" s="29"/>
    </row>
    <row r="12501" spans="6:11" x14ac:dyDescent="0.3">
      <c r="F12501" s="29"/>
      <c r="G12501" s="29"/>
      <c r="H12501" s="29"/>
      <c r="I12501" s="29"/>
      <c r="J12501" s="29"/>
      <c r="K12501" s="29"/>
    </row>
    <row r="12502" spans="6:11" x14ac:dyDescent="0.3">
      <c r="F12502" s="29"/>
      <c r="G12502" s="29"/>
      <c r="H12502" s="29"/>
      <c r="I12502" s="29"/>
      <c r="J12502" s="29"/>
      <c r="K12502" s="29"/>
    </row>
    <row r="12503" spans="6:11" x14ac:dyDescent="0.3">
      <c r="F12503" s="29"/>
      <c r="G12503" s="29"/>
      <c r="H12503" s="29"/>
      <c r="I12503" s="29"/>
      <c r="J12503" s="29"/>
      <c r="K12503" s="29"/>
    </row>
    <row r="12504" spans="6:11" x14ac:dyDescent="0.3">
      <c r="F12504" s="29"/>
      <c r="G12504" s="29"/>
      <c r="H12504" s="29"/>
      <c r="I12504" s="29"/>
      <c r="J12504" s="29"/>
      <c r="K12504" s="29"/>
    </row>
    <row r="12505" spans="6:11" x14ac:dyDescent="0.3">
      <c r="F12505" s="29"/>
      <c r="G12505" s="29"/>
      <c r="H12505" s="29"/>
      <c r="I12505" s="29"/>
      <c r="J12505" s="29"/>
      <c r="K12505" s="29"/>
    </row>
    <row r="12506" spans="6:11" x14ac:dyDescent="0.3">
      <c r="F12506" s="29"/>
      <c r="G12506" s="29"/>
      <c r="H12506" s="29"/>
      <c r="I12506" s="29"/>
      <c r="J12506" s="29"/>
      <c r="K12506" s="29"/>
    </row>
    <row r="12507" spans="6:11" x14ac:dyDescent="0.3">
      <c r="F12507" s="29"/>
      <c r="G12507" s="29"/>
      <c r="H12507" s="29"/>
      <c r="I12507" s="29"/>
      <c r="J12507" s="29"/>
      <c r="K12507" s="29"/>
    </row>
    <row r="12508" spans="6:11" x14ac:dyDescent="0.3">
      <c r="F12508" s="29"/>
      <c r="G12508" s="29"/>
      <c r="H12508" s="29"/>
      <c r="I12508" s="29"/>
      <c r="J12508" s="29"/>
      <c r="K12508" s="29"/>
    </row>
    <row r="12509" spans="6:11" x14ac:dyDescent="0.3">
      <c r="F12509" s="29"/>
      <c r="G12509" s="29"/>
      <c r="H12509" s="29"/>
      <c r="I12509" s="29"/>
      <c r="J12509" s="29"/>
      <c r="K12509" s="29"/>
    </row>
    <row r="12510" spans="6:11" x14ac:dyDescent="0.3">
      <c r="F12510" s="29"/>
      <c r="G12510" s="29"/>
      <c r="H12510" s="29"/>
      <c r="I12510" s="29"/>
      <c r="J12510" s="29"/>
      <c r="K12510" s="29"/>
    </row>
    <row r="12511" spans="6:11" x14ac:dyDescent="0.3">
      <c r="F12511" s="29"/>
      <c r="G12511" s="29"/>
      <c r="H12511" s="29"/>
      <c r="I12511" s="29"/>
      <c r="J12511" s="29"/>
      <c r="K12511" s="29"/>
    </row>
    <row r="12512" spans="6:11" x14ac:dyDescent="0.3">
      <c r="F12512" s="29"/>
      <c r="G12512" s="29"/>
      <c r="H12512" s="29"/>
      <c r="I12512" s="29"/>
      <c r="J12512" s="29"/>
      <c r="K12512" s="29"/>
    </row>
    <row r="12513" spans="6:11" x14ac:dyDescent="0.3">
      <c r="F12513" s="29"/>
      <c r="G12513" s="29"/>
      <c r="H12513" s="29"/>
      <c r="I12513" s="29"/>
      <c r="J12513" s="29"/>
      <c r="K12513" s="29"/>
    </row>
    <row r="12514" spans="6:11" x14ac:dyDescent="0.3">
      <c r="F12514" s="29"/>
      <c r="G12514" s="29"/>
      <c r="H12514" s="29"/>
      <c r="I12514" s="29"/>
      <c r="J12514" s="29"/>
      <c r="K12514" s="29"/>
    </row>
    <row r="12515" spans="6:11" x14ac:dyDescent="0.3">
      <c r="F12515" s="29"/>
      <c r="G12515" s="29"/>
      <c r="H12515" s="29"/>
      <c r="I12515" s="29"/>
      <c r="J12515" s="29"/>
      <c r="K12515" s="29"/>
    </row>
    <row r="12516" spans="6:11" x14ac:dyDescent="0.3">
      <c r="F12516" s="29"/>
      <c r="G12516" s="29"/>
      <c r="H12516" s="29"/>
      <c r="I12516" s="29"/>
      <c r="J12516" s="29"/>
      <c r="K12516" s="29"/>
    </row>
    <row r="12517" spans="6:11" x14ac:dyDescent="0.3">
      <c r="F12517" s="29"/>
      <c r="G12517" s="29"/>
      <c r="H12517" s="29"/>
      <c r="I12517" s="29"/>
      <c r="J12517" s="29"/>
      <c r="K12517" s="29"/>
    </row>
    <row r="12518" spans="6:11" x14ac:dyDescent="0.3">
      <c r="F12518" s="29"/>
      <c r="G12518" s="29"/>
      <c r="H12518" s="29"/>
      <c r="I12518" s="29"/>
      <c r="J12518" s="29"/>
      <c r="K12518" s="29"/>
    </row>
    <row r="12519" spans="6:11" x14ac:dyDescent="0.3">
      <c r="F12519" s="29"/>
      <c r="G12519" s="29"/>
      <c r="H12519" s="29"/>
      <c r="I12519" s="29"/>
      <c r="J12519" s="29"/>
      <c r="K12519" s="29"/>
    </row>
    <row r="12520" spans="6:11" x14ac:dyDescent="0.3">
      <c r="F12520" s="29"/>
      <c r="G12520" s="29"/>
      <c r="H12520" s="29"/>
      <c r="I12520" s="29"/>
      <c r="J12520" s="29"/>
      <c r="K12520" s="29"/>
    </row>
    <row r="12521" spans="6:11" x14ac:dyDescent="0.3">
      <c r="F12521" s="29"/>
      <c r="G12521" s="29"/>
      <c r="H12521" s="29"/>
      <c r="I12521" s="29"/>
      <c r="J12521" s="29"/>
      <c r="K12521" s="29"/>
    </row>
    <row r="12522" spans="6:11" x14ac:dyDescent="0.3">
      <c r="F12522" s="29"/>
      <c r="G12522" s="29"/>
      <c r="H12522" s="29"/>
      <c r="I12522" s="29"/>
      <c r="J12522" s="29"/>
      <c r="K12522" s="29"/>
    </row>
    <row r="12523" spans="6:11" x14ac:dyDescent="0.3">
      <c r="F12523" s="29"/>
      <c r="G12523" s="29"/>
      <c r="H12523" s="29"/>
      <c r="I12523" s="29"/>
      <c r="J12523" s="29"/>
      <c r="K12523" s="29"/>
    </row>
    <row r="12524" spans="6:11" x14ac:dyDescent="0.3">
      <c r="F12524" s="29"/>
      <c r="G12524" s="29"/>
      <c r="H12524" s="29"/>
      <c r="I12524" s="29"/>
      <c r="J12524" s="29"/>
      <c r="K12524" s="29"/>
    </row>
    <row r="12525" spans="6:11" x14ac:dyDescent="0.3">
      <c r="F12525" s="29"/>
      <c r="G12525" s="29"/>
      <c r="H12525" s="29"/>
      <c r="I12525" s="29"/>
      <c r="J12525" s="29"/>
      <c r="K12525" s="29"/>
    </row>
    <row r="12526" spans="6:11" x14ac:dyDescent="0.3">
      <c r="F12526" s="29"/>
      <c r="G12526" s="29"/>
      <c r="H12526" s="29"/>
      <c r="I12526" s="29"/>
      <c r="J12526" s="29"/>
      <c r="K12526" s="29"/>
    </row>
    <row r="12527" spans="6:11" x14ac:dyDescent="0.3">
      <c r="F12527" s="29"/>
      <c r="G12527" s="29"/>
      <c r="H12527" s="29"/>
      <c r="I12527" s="29"/>
      <c r="J12527" s="29"/>
      <c r="K12527" s="29"/>
    </row>
    <row r="12528" spans="6:11" x14ac:dyDescent="0.3">
      <c r="F12528" s="29"/>
      <c r="G12528" s="29"/>
      <c r="H12528" s="29"/>
      <c r="I12528" s="29"/>
      <c r="J12528" s="29"/>
      <c r="K12528" s="29"/>
    </row>
    <row r="12529" spans="6:11" x14ac:dyDescent="0.3">
      <c r="F12529" s="29"/>
      <c r="G12529" s="29"/>
      <c r="H12529" s="29"/>
      <c r="I12529" s="29"/>
      <c r="J12529" s="29"/>
      <c r="K12529" s="29"/>
    </row>
    <row r="12530" spans="6:11" x14ac:dyDescent="0.3">
      <c r="F12530" s="29"/>
      <c r="G12530" s="29"/>
      <c r="H12530" s="29"/>
      <c r="I12530" s="29"/>
      <c r="J12530" s="29"/>
      <c r="K12530" s="29"/>
    </row>
    <row r="12531" spans="6:11" x14ac:dyDescent="0.3">
      <c r="F12531" s="29"/>
      <c r="G12531" s="29"/>
      <c r="H12531" s="29"/>
      <c r="I12531" s="29"/>
      <c r="J12531" s="29"/>
      <c r="K12531" s="29"/>
    </row>
    <row r="12532" spans="6:11" x14ac:dyDescent="0.3">
      <c r="F12532" s="29"/>
      <c r="G12532" s="29"/>
      <c r="H12532" s="29"/>
      <c r="I12532" s="29"/>
      <c r="J12532" s="29"/>
      <c r="K12532" s="29"/>
    </row>
    <row r="12533" spans="6:11" x14ac:dyDescent="0.3">
      <c r="F12533" s="29"/>
      <c r="G12533" s="29"/>
      <c r="H12533" s="29"/>
      <c r="I12533" s="29"/>
      <c r="J12533" s="29"/>
      <c r="K12533" s="29"/>
    </row>
    <row r="12534" spans="6:11" x14ac:dyDescent="0.3">
      <c r="F12534" s="29"/>
      <c r="G12534" s="29"/>
      <c r="H12534" s="29"/>
      <c r="I12534" s="29"/>
      <c r="J12534" s="29"/>
      <c r="K12534" s="29"/>
    </row>
    <row r="12535" spans="6:11" x14ac:dyDescent="0.3">
      <c r="F12535" s="29"/>
      <c r="G12535" s="29"/>
      <c r="H12535" s="29"/>
      <c r="I12535" s="29"/>
      <c r="J12535" s="29"/>
      <c r="K12535" s="29"/>
    </row>
    <row r="12536" spans="6:11" x14ac:dyDescent="0.3">
      <c r="F12536" s="29"/>
      <c r="G12536" s="29"/>
      <c r="H12536" s="29"/>
      <c r="I12536" s="29"/>
      <c r="J12536" s="29"/>
      <c r="K12536" s="29"/>
    </row>
    <row r="12537" spans="6:11" x14ac:dyDescent="0.3">
      <c r="F12537" s="29"/>
      <c r="G12537" s="29"/>
      <c r="H12537" s="29"/>
      <c r="I12537" s="29"/>
      <c r="J12537" s="29"/>
      <c r="K12537" s="29"/>
    </row>
    <row r="12538" spans="6:11" x14ac:dyDescent="0.3">
      <c r="F12538" s="29"/>
      <c r="G12538" s="29"/>
      <c r="H12538" s="29"/>
      <c r="I12538" s="29"/>
      <c r="J12538" s="29"/>
      <c r="K12538" s="29"/>
    </row>
    <row r="12539" spans="6:11" x14ac:dyDescent="0.3">
      <c r="F12539" s="29"/>
      <c r="G12539" s="29"/>
      <c r="H12539" s="29"/>
      <c r="I12539" s="29"/>
      <c r="J12539" s="29"/>
      <c r="K12539" s="29"/>
    </row>
    <row r="12540" spans="6:11" x14ac:dyDescent="0.3">
      <c r="F12540" s="29"/>
      <c r="G12540" s="29"/>
      <c r="H12540" s="29"/>
      <c r="I12540" s="29"/>
      <c r="J12540" s="29"/>
      <c r="K12540" s="29"/>
    </row>
    <row r="12541" spans="6:11" x14ac:dyDescent="0.3">
      <c r="F12541" s="29"/>
      <c r="G12541" s="29"/>
      <c r="H12541" s="29"/>
      <c r="I12541" s="29"/>
      <c r="J12541" s="29"/>
      <c r="K12541" s="29"/>
    </row>
    <row r="12542" spans="6:11" x14ac:dyDescent="0.3">
      <c r="F12542" s="29"/>
      <c r="G12542" s="29"/>
      <c r="H12542" s="29"/>
      <c r="I12542" s="29"/>
      <c r="J12542" s="29"/>
      <c r="K12542" s="29"/>
    </row>
    <row r="12543" spans="6:11" x14ac:dyDescent="0.3">
      <c r="F12543" s="29"/>
      <c r="G12543" s="29"/>
      <c r="H12543" s="29"/>
      <c r="I12543" s="29"/>
      <c r="J12543" s="29"/>
      <c r="K12543" s="29"/>
    </row>
    <row r="12544" spans="6:11" x14ac:dyDescent="0.3">
      <c r="F12544" s="29"/>
      <c r="G12544" s="29"/>
      <c r="H12544" s="29"/>
      <c r="I12544" s="29"/>
      <c r="J12544" s="29"/>
      <c r="K12544" s="29"/>
    </row>
    <row r="12545" spans="6:11" x14ac:dyDescent="0.3">
      <c r="F12545" s="29"/>
      <c r="G12545" s="29"/>
      <c r="H12545" s="29"/>
      <c r="I12545" s="29"/>
      <c r="J12545" s="29"/>
      <c r="K12545" s="29"/>
    </row>
    <row r="12546" spans="6:11" x14ac:dyDescent="0.3">
      <c r="F12546" s="29"/>
      <c r="G12546" s="29"/>
      <c r="H12546" s="29"/>
      <c r="I12546" s="29"/>
      <c r="J12546" s="29"/>
      <c r="K12546" s="29"/>
    </row>
    <row r="12547" spans="6:11" x14ac:dyDescent="0.3">
      <c r="F12547" s="29"/>
      <c r="G12547" s="29"/>
      <c r="H12547" s="29"/>
      <c r="I12547" s="29"/>
      <c r="J12547" s="29"/>
      <c r="K12547" s="29"/>
    </row>
    <row r="12548" spans="6:11" x14ac:dyDescent="0.3">
      <c r="F12548" s="29"/>
      <c r="G12548" s="29"/>
      <c r="H12548" s="29"/>
      <c r="I12548" s="29"/>
      <c r="J12548" s="29"/>
      <c r="K12548" s="29"/>
    </row>
    <row r="12549" spans="6:11" x14ac:dyDescent="0.3">
      <c r="F12549" s="29"/>
      <c r="G12549" s="29"/>
      <c r="H12549" s="29"/>
      <c r="I12549" s="29"/>
      <c r="J12549" s="29"/>
      <c r="K12549" s="29"/>
    </row>
    <row r="12550" spans="6:11" x14ac:dyDescent="0.3">
      <c r="F12550" s="29"/>
      <c r="G12550" s="29"/>
      <c r="H12550" s="29"/>
      <c r="I12550" s="29"/>
      <c r="J12550" s="29"/>
      <c r="K12550" s="29"/>
    </row>
    <row r="12551" spans="6:11" x14ac:dyDescent="0.3">
      <c r="F12551" s="29"/>
      <c r="G12551" s="29"/>
      <c r="H12551" s="29"/>
      <c r="I12551" s="29"/>
      <c r="J12551" s="29"/>
      <c r="K12551" s="29"/>
    </row>
    <row r="12552" spans="6:11" x14ac:dyDescent="0.3">
      <c r="F12552" s="29"/>
      <c r="G12552" s="29"/>
      <c r="H12552" s="29"/>
      <c r="I12552" s="29"/>
      <c r="J12552" s="29"/>
      <c r="K12552" s="29"/>
    </row>
    <row r="12553" spans="6:11" x14ac:dyDescent="0.3">
      <c r="F12553" s="29"/>
      <c r="G12553" s="29"/>
      <c r="H12553" s="29"/>
      <c r="I12553" s="29"/>
      <c r="J12553" s="29"/>
      <c r="K12553" s="29"/>
    </row>
    <row r="12554" spans="6:11" x14ac:dyDescent="0.3">
      <c r="F12554" s="29"/>
      <c r="G12554" s="29"/>
      <c r="H12554" s="29"/>
      <c r="I12554" s="29"/>
      <c r="J12554" s="29"/>
      <c r="K12554" s="29"/>
    </row>
    <row r="12555" spans="6:11" x14ac:dyDescent="0.3">
      <c r="F12555" s="29"/>
      <c r="G12555" s="29"/>
      <c r="H12555" s="29"/>
      <c r="I12555" s="29"/>
      <c r="J12555" s="29"/>
      <c r="K12555" s="29"/>
    </row>
    <row r="12556" spans="6:11" x14ac:dyDescent="0.3">
      <c r="F12556" s="29"/>
      <c r="G12556" s="29"/>
      <c r="H12556" s="29"/>
      <c r="I12556" s="29"/>
      <c r="J12556" s="29"/>
      <c r="K12556" s="29"/>
    </row>
    <row r="12557" spans="6:11" x14ac:dyDescent="0.3">
      <c r="F12557" s="29"/>
      <c r="G12557" s="29"/>
      <c r="H12557" s="29"/>
      <c r="I12557" s="29"/>
      <c r="J12557" s="29"/>
      <c r="K12557" s="29"/>
    </row>
    <row r="12558" spans="6:11" x14ac:dyDescent="0.3">
      <c r="F12558" s="29"/>
      <c r="G12558" s="29"/>
      <c r="H12558" s="29"/>
      <c r="I12558" s="29"/>
      <c r="J12558" s="29"/>
      <c r="K12558" s="29"/>
    </row>
    <row r="12559" spans="6:11" x14ac:dyDescent="0.3">
      <c r="F12559" s="29"/>
      <c r="G12559" s="29"/>
      <c r="H12559" s="29"/>
      <c r="I12559" s="29"/>
      <c r="J12559" s="29"/>
      <c r="K12559" s="29"/>
    </row>
    <row r="12560" spans="6:11" x14ac:dyDescent="0.3">
      <c r="F12560" s="29"/>
      <c r="G12560" s="29"/>
      <c r="H12560" s="29"/>
      <c r="I12560" s="29"/>
      <c r="J12560" s="29"/>
      <c r="K12560" s="29"/>
    </row>
    <row r="12561" spans="6:11" x14ac:dyDescent="0.3">
      <c r="F12561" s="29"/>
      <c r="G12561" s="29"/>
      <c r="H12561" s="29"/>
      <c r="I12561" s="29"/>
      <c r="J12561" s="29"/>
      <c r="K12561" s="29"/>
    </row>
    <row r="12562" spans="6:11" x14ac:dyDescent="0.3">
      <c r="F12562" s="29"/>
      <c r="G12562" s="29"/>
      <c r="H12562" s="29"/>
      <c r="I12562" s="29"/>
      <c r="J12562" s="29"/>
      <c r="K12562" s="29"/>
    </row>
    <row r="12563" spans="6:11" x14ac:dyDescent="0.3">
      <c r="F12563" s="29"/>
      <c r="G12563" s="29"/>
      <c r="H12563" s="29"/>
      <c r="I12563" s="29"/>
      <c r="J12563" s="29"/>
      <c r="K12563" s="29"/>
    </row>
    <row r="12564" spans="6:11" x14ac:dyDescent="0.3">
      <c r="F12564" s="29"/>
      <c r="G12564" s="29"/>
      <c r="H12564" s="29"/>
      <c r="I12564" s="29"/>
      <c r="J12564" s="29"/>
      <c r="K12564" s="29"/>
    </row>
    <row r="12565" spans="6:11" x14ac:dyDescent="0.3">
      <c r="F12565" s="29"/>
      <c r="G12565" s="29"/>
      <c r="H12565" s="29"/>
      <c r="I12565" s="29"/>
      <c r="J12565" s="29"/>
      <c r="K12565" s="29"/>
    </row>
    <row r="12566" spans="6:11" x14ac:dyDescent="0.3">
      <c r="F12566" s="29"/>
      <c r="G12566" s="29"/>
      <c r="H12566" s="29"/>
      <c r="I12566" s="29"/>
      <c r="J12566" s="29"/>
      <c r="K12566" s="29"/>
    </row>
    <row r="12567" spans="6:11" x14ac:dyDescent="0.3">
      <c r="F12567" s="29"/>
      <c r="G12567" s="29"/>
      <c r="H12567" s="29"/>
      <c r="I12567" s="29"/>
      <c r="J12567" s="29"/>
      <c r="K12567" s="29"/>
    </row>
    <row r="12568" spans="6:11" x14ac:dyDescent="0.3">
      <c r="F12568" s="29"/>
      <c r="G12568" s="29"/>
      <c r="H12568" s="29"/>
      <c r="I12568" s="29"/>
      <c r="J12568" s="29"/>
      <c r="K12568" s="29"/>
    </row>
    <row r="12569" spans="6:11" x14ac:dyDescent="0.3">
      <c r="F12569" s="29"/>
      <c r="G12569" s="29"/>
      <c r="H12569" s="29"/>
      <c r="I12569" s="29"/>
      <c r="J12569" s="29"/>
      <c r="K12569" s="29"/>
    </row>
    <row r="12570" spans="6:11" x14ac:dyDescent="0.3">
      <c r="F12570" s="29"/>
      <c r="G12570" s="29"/>
      <c r="H12570" s="29"/>
      <c r="I12570" s="29"/>
      <c r="J12570" s="29"/>
      <c r="K12570" s="29"/>
    </row>
    <row r="12571" spans="6:11" x14ac:dyDescent="0.3">
      <c r="F12571" s="29"/>
      <c r="G12571" s="29"/>
      <c r="H12571" s="29"/>
      <c r="I12571" s="29"/>
      <c r="J12571" s="29"/>
      <c r="K12571" s="29"/>
    </row>
    <row r="12572" spans="6:11" x14ac:dyDescent="0.3">
      <c r="F12572" s="29"/>
      <c r="G12572" s="29"/>
      <c r="H12572" s="29"/>
      <c r="I12572" s="29"/>
      <c r="J12572" s="29"/>
      <c r="K12572" s="29"/>
    </row>
    <row r="12573" spans="6:11" x14ac:dyDescent="0.3">
      <c r="F12573" s="29"/>
      <c r="G12573" s="29"/>
      <c r="H12573" s="29"/>
      <c r="I12573" s="29"/>
      <c r="J12573" s="29"/>
      <c r="K12573" s="29"/>
    </row>
    <row r="12574" spans="6:11" x14ac:dyDescent="0.3">
      <c r="F12574" s="29"/>
      <c r="G12574" s="29"/>
      <c r="H12574" s="29"/>
      <c r="I12574" s="29"/>
      <c r="J12574" s="29"/>
      <c r="K12574" s="29"/>
    </row>
    <row r="12575" spans="6:11" x14ac:dyDescent="0.3">
      <c r="F12575" s="29"/>
      <c r="G12575" s="29"/>
      <c r="H12575" s="29"/>
      <c r="I12575" s="29"/>
      <c r="J12575" s="29"/>
      <c r="K12575" s="29"/>
    </row>
    <row r="12576" spans="6:11" x14ac:dyDescent="0.3">
      <c r="F12576" s="29"/>
      <c r="G12576" s="29"/>
      <c r="H12576" s="29"/>
      <c r="I12576" s="29"/>
      <c r="J12576" s="29"/>
      <c r="K12576" s="29"/>
    </row>
    <row r="12577" spans="6:11" x14ac:dyDescent="0.3">
      <c r="F12577" s="29"/>
      <c r="G12577" s="29"/>
      <c r="H12577" s="29"/>
      <c r="I12577" s="29"/>
      <c r="J12577" s="29"/>
      <c r="K12577" s="29"/>
    </row>
    <row r="12578" spans="6:11" x14ac:dyDescent="0.3">
      <c r="F12578" s="29"/>
      <c r="G12578" s="29"/>
      <c r="H12578" s="29"/>
      <c r="I12578" s="29"/>
      <c r="J12578" s="29"/>
      <c r="K12578" s="29"/>
    </row>
    <row r="12579" spans="6:11" x14ac:dyDescent="0.3">
      <c r="F12579" s="29"/>
      <c r="G12579" s="29"/>
      <c r="H12579" s="29"/>
      <c r="I12579" s="29"/>
      <c r="J12579" s="29"/>
      <c r="K12579" s="29"/>
    </row>
    <row r="12580" spans="6:11" x14ac:dyDescent="0.3">
      <c r="F12580" s="29"/>
      <c r="G12580" s="29"/>
      <c r="H12580" s="29"/>
      <c r="I12580" s="29"/>
      <c r="J12580" s="29"/>
      <c r="K12580" s="29"/>
    </row>
    <row r="12581" spans="6:11" x14ac:dyDescent="0.3">
      <c r="F12581" s="29"/>
      <c r="G12581" s="29"/>
      <c r="H12581" s="29"/>
      <c r="I12581" s="29"/>
      <c r="J12581" s="29"/>
      <c r="K12581" s="29"/>
    </row>
    <row r="12582" spans="6:11" x14ac:dyDescent="0.3">
      <c r="F12582" s="29"/>
      <c r="G12582" s="29"/>
      <c r="H12582" s="29"/>
      <c r="I12582" s="29"/>
      <c r="J12582" s="29"/>
      <c r="K12582" s="29"/>
    </row>
    <row r="12583" spans="6:11" x14ac:dyDescent="0.3">
      <c r="F12583" s="29"/>
      <c r="G12583" s="29"/>
      <c r="H12583" s="29"/>
      <c r="I12583" s="29"/>
      <c r="J12583" s="29"/>
      <c r="K12583" s="29"/>
    </row>
    <row r="12584" spans="6:11" x14ac:dyDescent="0.3">
      <c r="F12584" s="29"/>
      <c r="G12584" s="29"/>
      <c r="H12584" s="29"/>
      <c r="I12584" s="29"/>
      <c r="J12584" s="29"/>
      <c r="K12584" s="29"/>
    </row>
    <row r="12585" spans="6:11" x14ac:dyDescent="0.3">
      <c r="F12585" s="29"/>
      <c r="G12585" s="29"/>
      <c r="H12585" s="29"/>
      <c r="I12585" s="29"/>
      <c r="J12585" s="29"/>
      <c r="K12585" s="29"/>
    </row>
    <row r="12586" spans="6:11" x14ac:dyDescent="0.3">
      <c r="F12586" s="29"/>
      <c r="G12586" s="29"/>
      <c r="H12586" s="29"/>
      <c r="I12586" s="29"/>
      <c r="J12586" s="29"/>
      <c r="K12586" s="29"/>
    </row>
    <row r="12587" spans="6:11" x14ac:dyDescent="0.3">
      <c r="F12587" s="29"/>
      <c r="G12587" s="29"/>
      <c r="H12587" s="29"/>
      <c r="I12587" s="29"/>
      <c r="J12587" s="29"/>
      <c r="K12587" s="29"/>
    </row>
    <row r="12588" spans="6:11" x14ac:dyDescent="0.3">
      <c r="F12588" s="29"/>
      <c r="G12588" s="29"/>
      <c r="H12588" s="29"/>
      <c r="I12588" s="29"/>
      <c r="J12588" s="29"/>
      <c r="K12588" s="29"/>
    </row>
    <row r="12589" spans="6:11" x14ac:dyDescent="0.3">
      <c r="F12589" s="29"/>
      <c r="G12589" s="29"/>
      <c r="H12589" s="29"/>
      <c r="I12589" s="29"/>
      <c r="J12589" s="29"/>
      <c r="K12589" s="29"/>
    </row>
    <row r="12590" spans="6:11" x14ac:dyDescent="0.3">
      <c r="F12590" s="29"/>
      <c r="G12590" s="29"/>
      <c r="H12590" s="29"/>
      <c r="I12590" s="29"/>
      <c r="J12590" s="29"/>
      <c r="K12590" s="29"/>
    </row>
    <row r="12591" spans="6:11" x14ac:dyDescent="0.3">
      <c r="F12591" s="29"/>
      <c r="G12591" s="29"/>
      <c r="H12591" s="29"/>
      <c r="I12591" s="29"/>
      <c r="J12591" s="29"/>
      <c r="K12591" s="29"/>
    </row>
    <row r="12592" spans="6:11" x14ac:dyDescent="0.3">
      <c r="F12592" s="29"/>
      <c r="G12592" s="29"/>
      <c r="H12592" s="29"/>
      <c r="I12592" s="29"/>
      <c r="J12592" s="29"/>
      <c r="K12592" s="29"/>
    </row>
    <row r="12593" spans="6:11" x14ac:dyDescent="0.3">
      <c r="F12593" s="29"/>
      <c r="G12593" s="29"/>
      <c r="H12593" s="29"/>
      <c r="I12593" s="29"/>
      <c r="J12593" s="29"/>
      <c r="K12593" s="29"/>
    </row>
    <row r="12594" spans="6:11" x14ac:dyDescent="0.3">
      <c r="F12594" s="29"/>
      <c r="G12594" s="29"/>
      <c r="H12594" s="29"/>
      <c r="I12594" s="29"/>
      <c r="J12594" s="29"/>
      <c r="K12594" s="29"/>
    </row>
    <row r="12595" spans="6:11" x14ac:dyDescent="0.3">
      <c r="F12595" s="29"/>
      <c r="G12595" s="29"/>
      <c r="H12595" s="29"/>
      <c r="I12595" s="29"/>
      <c r="J12595" s="29"/>
      <c r="K12595" s="29"/>
    </row>
    <row r="12596" spans="6:11" x14ac:dyDescent="0.3">
      <c r="F12596" s="29"/>
      <c r="G12596" s="29"/>
      <c r="H12596" s="29"/>
      <c r="I12596" s="29"/>
      <c r="J12596" s="29"/>
      <c r="K12596" s="29"/>
    </row>
    <row r="12597" spans="6:11" x14ac:dyDescent="0.3">
      <c r="F12597" s="29"/>
      <c r="G12597" s="29"/>
      <c r="H12597" s="29"/>
      <c r="I12597" s="29"/>
      <c r="J12597" s="29"/>
      <c r="K12597" s="29"/>
    </row>
    <row r="12598" spans="6:11" x14ac:dyDescent="0.3">
      <c r="F12598" s="29"/>
      <c r="G12598" s="29"/>
      <c r="H12598" s="29"/>
      <c r="I12598" s="29"/>
      <c r="J12598" s="29"/>
      <c r="K12598" s="29"/>
    </row>
    <row r="12599" spans="6:11" x14ac:dyDescent="0.3">
      <c r="F12599" s="29"/>
      <c r="G12599" s="29"/>
      <c r="H12599" s="29"/>
      <c r="I12599" s="29"/>
      <c r="J12599" s="29"/>
      <c r="K12599" s="29"/>
    </row>
    <row r="12600" spans="6:11" x14ac:dyDescent="0.3">
      <c r="F12600" s="29"/>
      <c r="G12600" s="29"/>
      <c r="H12600" s="29"/>
      <c r="I12600" s="29"/>
      <c r="J12600" s="29"/>
      <c r="K12600" s="29"/>
    </row>
    <row r="12601" spans="6:11" x14ac:dyDescent="0.3">
      <c r="F12601" s="29"/>
      <c r="G12601" s="29"/>
      <c r="H12601" s="29"/>
      <c r="I12601" s="29"/>
      <c r="J12601" s="29"/>
      <c r="K12601" s="29"/>
    </row>
    <row r="12602" spans="6:11" x14ac:dyDescent="0.3">
      <c r="F12602" s="29"/>
      <c r="G12602" s="29"/>
      <c r="H12602" s="29"/>
      <c r="I12602" s="29"/>
      <c r="J12602" s="29"/>
      <c r="K12602" s="29"/>
    </row>
    <row r="12603" spans="6:11" x14ac:dyDescent="0.3">
      <c r="F12603" s="29"/>
      <c r="G12603" s="29"/>
      <c r="H12603" s="29"/>
      <c r="I12603" s="29"/>
      <c r="J12603" s="29"/>
      <c r="K12603" s="29"/>
    </row>
    <row r="12604" spans="6:11" x14ac:dyDescent="0.3">
      <c r="F12604" s="29"/>
      <c r="G12604" s="29"/>
      <c r="H12604" s="29"/>
      <c r="I12604" s="29"/>
      <c r="J12604" s="29"/>
      <c r="K12604" s="29"/>
    </row>
    <row r="12605" spans="6:11" x14ac:dyDescent="0.3">
      <c r="F12605" s="29"/>
      <c r="G12605" s="29"/>
      <c r="H12605" s="29"/>
      <c r="I12605" s="29"/>
      <c r="J12605" s="29"/>
      <c r="K12605" s="29"/>
    </row>
    <row r="12606" spans="6:11" x14ac:dyDescent="0.3">
      <c r="F12606" s="29"/>
      <c r="G12606" s="29"/>
      <c r="H12606" s="29"/>
      <c r="I12606" s="29"/>
      <c r="J12606" s="29"/>
      <c r="K12606" s="29"/>
    </row>
    <row r="12607" spans="6:11" x14ac:dyDescent="0.3">
      <c r="F12607" s="29"/>
      <c r="G12607" s="29"/>
      <c r="H12607" s="29"/>
      <c r="I12607" s="29"/>
      <c r="J12607" s="29"/>
      <c r="K12607" s="29"/>
    </row>
    <row r="12608" spans="6:11" x14ac:dyDescent="0.3">
      <c r="F12608" s="29"/>
      <c r="G12608" s="29"/>
      <c r="H12608" s="29"/>
      <c r="I12608" s="29"/>
      <c r="J12608" s="29"/>
      <c r="K12608" s="29"/>
    </row>
    <row r="12609" spans="6:11" x14ac:dyDescent="0.3">
      <c r="F12609" s="29"/>
      <c r="G12609" s="29"/>
      <c r="H12609" s="29"/>
      <c r="I12609" s="29"/>
      <c r="J12609" s="29"/>
      <c r="K12609" s="29"/>
    </row>
    <row r="12610" spans="6:11" x14ac:dyDescent="0.3">
      <c r="F12610" s="29"/>
      <c r="G12610" s="29"/>
      <c r="H12610" s="29"/>
      <c r="I12610" s="29"/>
      <c r="J12610" s="29"/>
      <c r="K12610" s="29"/>
    </row>
    <row r="12611" spans="6:11" x14ac:dyDescent="0.3">
      <c r="F12611" s="29"/>
      <c r="G12611" s="29"/>
      <c r="H12611" s="29"/>
      <c r="I12611" s="29"/>
      <c r="J12611" s="29"/>
      <c r="K12611" s="29"/>
    </row>
    <row r="12612" spans="6:11" x14ac:dyDescent="0.3">
      <c r="F12612" s="29"/>
      <c r="G12612" s="29"/>
      <c r="H12612" s="29"/>
      <c r="I12612" s="29"/>
      <c r="J12612" s="29"/>
      <c r="K12612" s="29"/>
    </row>
    <row r="12613" spans="6:11" x14ac:dyDescent="0.3">
      <c r="F12613" s="29"/>
      <c r="G12613" s="29"/>
      <c r="H12613" s="29"/>
      <c r="I12613" s="29"/>
      <c r="J12613" s="29"/>
      <c r="K12613" s="29"/>
    </row>
    <row r="12614" spans="6:11" x14ac:dyDescent="0.3">
      <c r="F12614" s="29"/>
      <c r="G12614" s="29"/>
      <c r="H12614" s="29"/>
      <c r="I12614" s="29"/>
      <c r="J12614" s="29"/>
      <c r="K12614" s="29"/>
    </row>
    <row r="12615" spans="6:11" x14ac:dyDescent="0.3">
      <c r="F12615" s="29"/>
      <c r="G12615" s="29"/>
      <c r="H12615" s="29"/>
      <c r="I12615" s="29"/>
      <c r="J12615" s="29"/>
      <c r="K12615" s="29"/>
    </row>
    <row r="12616" spans="6:11" x14ac:dyDescent="0.3">
      <c r="F12616" s="29"/>
      <c r="G12616" s="29"/>
      <c r="H12616" s="29"/>
      <c r="I12616" s="29"/>
      <c r="J12616" s="29"/>
      <c r="K12616" s="29"/>
    </row>
    <row r="12617" spans="6:11" x14ac:dyDescent="0.3">
      <c r="F12617" s="29"/>
      <c r="G12617" s="29"/>
      <c r="H12617" s="29"/>
      <c r="I12617" s="29"/>
      <c r="J12617" s="29"/>
      <c r="K12617" s="29"/>
    </row>
    <row r="12618" spans="6:11" x14ac:dyDescent="0.3">
      <c r="F12618" s="29"/>
      <c r="G12618" s="29"/>
      <c r="H12618" s="29"/>
      <c r="I12618" s="29"/>
      <c r="J12618" s="29"/>
      <c r="K12618" s="29"/>
    </row>
    <row r="12619" spans="6:11" x14ac:dyDescent="0.3">
      <c r="F12619" s="29"/>
      <c r="G12619" s="29"/>
      <c r="H12619" s="29"/>
      <c r="I12619" s="29"/>
      <c r="J12619" s="29"/>
      <c r="K12619" s="29"/>
    </row>
    <row r="12620" spans="6:11" x14ac:dyDescent="0.3">
      <c r="F12620" s="29"/>
      <c r="G12620" s="29"/>
      <c r="H12620" s="29"/>
      <c r="I12620" s="29"/>
      <c r="J12620" s="29"/>
      <c r="K12620" s="29"/>
    </row>
    <row r="12621" spans="6:11" x14ac:dyDescent="0.3">
      <c r="F12621" s="29"/>
      <c r="G12621" s="29"/>
      <c r="H12621" s="29"/>
      <c r="I12621" s="29"/>
      <c r="J12621" s="29"/>
      <c r="K12621" s="29"/>
    </row>
    <row r="12622" spans="6:11" x14ac:dyDescent="0.3">
      <c r="F12622" s="29"/>
      <c r="G12622" s="29"/>
      <c r="H12622" s="29"/>
      <c r="I12622" s="29"/>
      <c r="J12622" s="29"/>
      <c r="K12622" s="29"/>
    </row>
    <row r="12623" spans="6:11" x14ac:dyDescent="0.3">
      <c r="F12623" s="29"/>
      <c r="G12623" s="29"/>
      <c r="H12623" s="29"/>
      <c r="I12623" s="29"/>
      <c r="J12623" s="29"/>
      <c r="K12623" s="29"/>
    </row>
    <row r="12624" spans="6:11" x14ac:dyDescent="0.3">
      <c r="F12624" s="29"/>
      <c r="G12624" s="29"/>
      <c r="H12624" s="29"/>
      <c r="I12624" s="29"/>
      <c r="J12624" s="29"/>
      <c r="K12624" s="29"/>
    </row>
    <row r="12625" spans="6:11" x14ac:dyDescent="0.3">
      <c r="F12625" s="29"/>
      <c r="G12625" s="29"/>
      <c r="H12625" s="29"/>
      <c r="I12625" s="29"/>
      <c r="J12625" s="29"/>
      <c r="K12625" s="29"/>
    </row>
    <row r="12626" spans="6:11" x14ac:dyDescent="0.3">
      <c r="F12626" s="29"/>
      <c r="G12626" s="29"/>
      <c r="H12626" s="29"/>
      <c r="I12626" s="29"/>
      <c r="J12626" s="29"/>
      <c r="K12626" s="29"/>
    </row>
    <row r="12627" spans="6:11" x14ac:dyDescent="0.3">
      <c r="F12627" s="29"/>
      <c r="G12627" s="29"/>
      <c r="H12627" s="29"/>
      <c r="I12627" s="29"/>
      <c r="J12627" s="29"/>
      <c r="K12627" s="29"/>
    </row>
    <row r="12628" spans="6:11" x14ac:dyDescent="0.3">
      <c r="F12628" s="29"/>
      <c r="G12628" s="29"/>
      <c r="H12628" s="29"/>
      <c r="I12628" s="29"/>
      <c r="J12628" s="29"/>
      <c r="K12628" s="29"/>
    </row>
    <row r="12629" spans="6:11" x14ac:dyDescent="0.3">
      <c r="F12629" s="29"/>
      <c r="G12629" s="29"/>
      <c r="H12629" s="29"/>
      <c r="I12629" s="29"/>
      <c r="J12629" s="29"/>
      <c r="K12629" s="29"/>
    </row>
    <row r="12630" spans="6:11" x14ac:dyDescent="0.3">
      <c r="F12630" s="29"/>
      <c r="G12630" s="29"/>
      <c r="H12630" s="29"/>
      <c r="I12630" s="29"/>
      <c r="J12630" s="29"/>
      <c r="K12630" s="29"/>
    </row>
    <row r="12631" spans="6:11" x14ac:dyDescent="0.3">
      <c r="F12631" s="29"/>
      <c r="G12631" s="29"/>
      <c r="H12631" s="29"/>
      <c r="I12631" s="29"/>
      <c r="J12631" s="29"/>
      <c r="K12631" s="29"/>
    </row>
    <row r="12632" spans="6:11" x14ac:dyDescent="0.3">
      <c r="F12632" s="29"/>
      <c r="G12632" s="29"/>
      <c r="H12632" s="29"/>
      <c r="I12632" s="29"/>
      <c r="J12632" s="29"/>
      <c r="K12632" s="29"/>
    </row>
    <row r="12633" spans="6:11" x14ac:dyDescent="0.3">
      <c r="F12633" s="29"/>
      <c r="G12633" s="29"/>
      <c r="H12633" s="29"/>
      <c r="I12633" s="29"/>
      <c r="J12633" s="29"/>
      <c r="K12633" s="29"/>
    </row>
    <row r="12634" spans="6:11" x14ac:dyDescent="0.3">
      <c r="F12634" s="29"/>
      <c r="G12634" s="29"/>
      <c r="H12634" s="29"/>
      <c r="I12634" s="29"/>
      <c r="J12634" s="29"/>
      <c r="K12634" s="29"/>
    </row>
    <row r="12635" spans="6:11" x14ac:dyDescent="0.3">
      <c r="F12635" s="29"/>
      <c r="G12635" s="29"/>
      <c r="H12635" s="29"/>
      <c r="I12635" s="29"/>
      <c r="J12635" s="29"/>
      <c r="K12635" s="29"/>
    </row>
    <row r="12636" spans="6:11" x14ac:dyDescent="0.3">
      <c r="F12636" s="29"/>
      <c r="G12636" s="29"/>
      <c r="H12636" s="29"/>
      <c r="I12636" s="29"/>
      <c r="J12636" s="29"/>
      <c r="K12636" s="29"/>
    </row>
    <row r="12637" spans="6:11" x14ac:dyDescent="0.3">
      <c r="F12637" s="29"/>
      <c r="G12637" s="29"/>
      <c r="H12637" s="29"/>
      <c r="I12637" s="29"/>
      <c r="J12637" s="29"/>
      <c r="K12637" s="29"/>
    </row>
    <row r="12638" spans="6:11" x14ac:dyDescent="0.3">
      <c r="F12638" s="29"/>
      <c r="G12638" s="29"/>
      <c r="H12638" s="29"/>
      <c r="I12638" s="29"/>
      <c r="J12638" s="29"/>
      <c r="K12638" s="29"/>
    </row>
    <row r="12639" spans="6:11" x14ac:dyDescent="0.3">
      <c r="F12639" s="29"/>
      <c r="G12639" s="29"/>
      <c r="H12639" s="29"/>
      <c r="I12639" s="29"/>
      <c r="J12639" s="29"/>
      <c r="K12639" s="29"/>
    </row>
    <row r="12640" spans="6:11" x14ac:dyDescent="0.3">
      <c r="F12640" s="29"/>
      <c r="G12640" s="29"/>
      <c r="H12640" s="29"/>
      <c r="I12640" s="29"/>
      <c r="J12640" s="29"/>
      <c r="K12640" s="29"/>
    </row>
    <row r="12641" spans="6:11" x14ac:dyDescent="0.3">
      <c r="F12641" s="29"/>
      <c r="G12641" s="29"/>
      <c r="H12641" s="29"/>
      <c r="I12641" s="29"/>
      <c r="J12641" s="29"/>
      <c r="K12641" s="29"/>
    </row>
    <row r="12642" spans="6:11" x14ac:dyDescent="0.3">
      <c r="F12642" s="29"/>
      <c r="G12642" s="29"/>
      <c r="H12642" s="29"/>
      <c r="I12642" s="29"/>
      <c r="J12642" s="29"/>
      <c r="K12642" s="29"/>
    </row>
    <row r="12643" spans="6:11" x14ac:dyDescent="0.3">
      <c r="F12643" s="29"/>
      <c r="G12643" s="29"/>
      <c r="H12643" s="29"/>
      <c r="I12643" s="29"/>
      <c r="J12643" s="29"/>
      <c r="K12643" s="29"/>
    </row>
    <row r="12644" spans="6:11" x14ac:dyDescent="0.3">
      <c r="F12644" s="29"/>
      <c r="G12644" s="29"/>
      <c r="H12644" s="29"/>
      <c r="I12644" s="29"/>
      <c r="J12644" s="29"/>
      <c r="K12644" s="29"/>
    </row>
    <row r="12645" spans="6:11" x14ac:dyDescent="0.3">
      <c r="F12645" s="29"/>
      <c r="G12645" s="29"/>
      <c r="H12645" s="29"/>
      <c r="I12645" s="29"/>
      <c r="J12645" s="29"/>
      <c r="K12645" s="29"/>
    </row>
    <row r="12646" spans="6:11" x14ac:dyDescent="0.3">
      <c r="F12646" s="29"/>
      <c r="G12646" s="29"/>
      <c r="H12646" s="29"/>
      <c r="I12646" s="29"/>
      <c r="J12646" s="29"/>
      <c r="K12646" s="29"/>
    </row>
    <row r="12647" spans="6:11" x14ac:dyDescent="0.3">
      <c r="F12647" s="29"/>
      <c r="G12647" s="29"/>
      <c r="H12647" s="29"/>
      <c r="I12647" s="29"/>
      <c r="J12647" s="29"/>
      <c r="K12647" s="29"/>
    </row>
    <row r="12648" spans="6:11" x14ac:dyDescent="0.3">
      <c r="F12648" s="29"/>
      <c r="G12648" s="29"/>
      <c r="H12648" s="29"/>
      <c r="I12648" s="29"/>
      <c r="J12648" s="29"/>
      <c r="K12648" s="29"/>
    </row>
    <row r="12649" spans="6:11" x14ac:dyDescent="0.3">
      <c r="F12649" s="29"/>
      <c r="G12649" s="29"/>
      <c r="H12649" s="29"/>
      <c r="I12649" s="29"/>
      <c r="J12649" s="29"/>
      <c r="K12649" s="29"/>
    </row>
    <row r="12650" spans="6:11" x14ac:dyDescent="0.3">
      <c r="F12650" s="29"/>
      <c r="G12650" s="29"/>
      <c r="H12650" s="29"/>
      <c r="I12650" s="29"/>
      <c r="J12650" s="29"/>
      <c r="K12650" s="29"/>
    </row>
    <row r="12651" spans="6:11" x14ac:dyDescent="0.3">
      <c r="F12651" s="29"/>
      <c r="G12651" s="29"/>
      <c r="H12651" s="29"/>
      <c r="I12651" s="29"/>
      <c r="J12651" s="29"/>
      <c r="K12651" s="29"/>
    </row>
    <row r="12652" spans="6:11" x14ac:dyDescent="0.3">
      <c r="F12652" s="29"/>
      <c r="G12652" s="29"/>
      <c r="H12652" s="29"/>
      <c r="I12652" s="29"/>
      <c r="J12652" s="29"/>
      <c r="K12652" s="29"/>
    </row>
    <row r="12653" spans="6:11" x14ac:dyDescent="0.3">
      <c r="F12653" s="29"/>
      <c r="G12653" s="29"/>
      <c r="H12653" s="29"/>
      <c r="I12653" s="29"/>
      <c r="J12653" s="29"/>
      <c r="K12653" s="29"/>
    </row>
    <row r="12654" spans="6:11" x14ac:dyDescent="0.3">
      <c r="F12654" s="29"/>
      <c r="G12654" s="29"/>
      <c r="H12654" s="29"/>
      <c r="I12654" s="29"/>
      <c r="J12654" s="29"/>
      <c r="K12654" s="29"/>
    </row>
    <row r="12655" spans="6:11" x14ac:dyDescent="0.3">
      <c r="F12655" s="29"/>
      <c r="G12655" s="29"/>
      <c r="H12655" s="29"/>
      <c r="I12655" s="29"/>
      <c r="J12655" s="29"/>
      <c r="K12655" s="29"/>
    </row>
    <row r="12656" spans="6:11" x14ac:dyDescent="0.3">
      <c r="F12656" s="29"/>
      <c r="G12656" s="29"/>
      <c r="H12656" s="29"/>
      <c r="I12656" s="29"/>
      <c r="J12656" s="29"/>
      <c r="K12656" s="29"/>
    </row>
    <row r="12657" spans="6:11" x14ac:dyDescent="0.3">
      <c r="F12657" s="29"/>
      <c r="G12657" s="29"/>
      <c r="H12657" s="29"/>
      <c r="I12657" s="29"/>
      <c r="J12657" s="29"/>
      <c r="K12657" s="29"/>
    </row>
    <row r="12658" spans="6:11" x14ac:dyDescent="0.3">
      <c r="F12658" s="29"/>
      <c r="G12658" s="29"/>
      <c r="H12658" s="29"/>
      <c r="I12658" s="29"/>
      <c r="J12658" s="29"/>
      <c r="K12658" s="29"/>
    </row>
    <row r="12659" spans="6:11" x14ac:dyDescent="0.3">
      <c r="F12659" s="29"/>
      <c r="G12659" s="29"/>
      <c r="H12659" s="29"/>
      <c r="I12659" s="29"/>
      <c r="J12659" s="29"/>
      <c r="K12659" s="29"/>
    </row>
    <row r="12660" spans="6:11" x14ac:dyDescent="0.3">
      <c r="F12660" s="29"/>
      <c r="G12660" s="29"/>
      <c r="H12660" s="29"/>
      <c r="I12660" s="29"/>
      <c r="J12660" s="29"/>
      <c r="K12660" s="29"/>
    </row>
    <row r="12661" spans="6:11" x14ac:dyDescent="0.3">
      <c r="F12661" s="29"/>
      <c r="G12661" s="29"/>
      <c r="H12661" s="29"/>
      <c r="I12661" s="29"/>
      <c r="J12661" s="29"/>
      <c r="K12661" s="29"/>
    </row>
    <row r="12662" spans="6:11" x14ac:dyDescent="0.3">
      <c r="F12662" s="29"/>
      <c r="G12662" s="29"/>
      <c r="H12662" s="29"/>
      <c r="I12662" s="29"/>
      <c r="J12662" s="29"/>
      <c r="K12662" s="29"/>
    </row>
    <row r="12663" spans="6:11" x14ac:dyDescent="0.3">
      <c r="F12663" s="29"/>
      <c r="G12663" s="29"/>
      <c r="H12663" s="29"/>
      <c r="I12663" s="29"/>
      <c r="J12663" s="29"/>
      <c r="K12663" s="29"/>
    </row>
    <row r="12664" spans="6:11" x14ac:dyDescent="0.3">
      <c r="F12664" s="29"/>
      <c r="G12664" s="29"/>
      <c r="H12664" s="29"/>
      <c r="I12664" s="29"/>
      <c r="J12664" s="29"/>
      <c r="K12664" s="29"/>
    </row>
    <row r="12665" spans="6:11" x14ac:dyDescent="0.3">
      <c r="F12665" s="29"/>
      <c r="G12665" s="29"/>
      <c r="H12665" s="29"/>
      <c r="I12665" s="29"/>
      <c r="J12665" s="29"/>
      <c r="K12665" s="29"/>
    </row>
    <row r="12666" spans="6:11" x14ac:dyDescent="0.3">
      <c r="F12666" s="29"/>
      <c r="G12666" s="29"/>
      <c r="H12666" s="29"/>
      <c r="I12666" s="29"/>
      <c r="J12666" s="29"/>
      <c r="K12666" s="29"/>
    </row>
    <row r="12667" spans="6:11" x14ac:dyDescent="0.3">
      <c r="F12667" s="29"/>
      <c r="G12667" s="29"/>
      <c r="H12667" s="29"/>
      <c r="I12667" s="29"/>
      <c r="J12667" s="29"/>
      <c r="K12667" s="29"/>
    </row>
    <row r="12668" spans="6:11" x14ac:dyDescent="0.3">
      <c r="F12668" s="29"/>
      <c r="G12668" s="29"/>
      <c r="H12668" s="29"/>
      <c r="I12668" s="29"/>
      <c r="J12668" s="29"/>
      <c r="K12668" s="29"/>
    </row>
    <row r="12669" spans="6:11" x14ac:dyDescent="0.3">
      <c r="F12669" s="29"/>
      <c r="G12669" s="29"/>
      <c r="H12669" s="29"/>
      <c r="I12669" s="29"/>
      <c r="J12669" s="29"/>
      <c r="K12669" s="29"/>
    </row>
    <row r="12670" spans="6:11" x14ac:dyDescent="0.3">
      <c r="F12670" s="29"/>
      <c r="G12670" s="29"/>
      <c r="H12670" s="29"/>
      <c r="I12670" s="29"/>
      <c r="J12670" s="29"/>
      <c r="K12670" s="29"/>
    </row>
    <row r="12671" spans="6:11" x14ac:dyDescent="0.3">
      <c r="F12671" s="29"/>
      <c r="G12671" s="29"/>
      <c r="H12671" s="29"/>
      <c r="I12671" s="29"/>
      <c r="J12671" s="29"/>
      <c r="K12671" s="29"/>
    </row>
    <row r="12672" spans="6:11" x14ac:dyDescent="0.3">
      <c r="F12672" s="29"/>
      <c r="G12672" s="29"/>
      <c r="H12672" s="29"/>
      <c r="I12672" s="29"/>
      <c r="J12672" s="29"/>
      <c r="K12672" s="29"/>
    </row>
    <row r="12673" spans="6:11" x14ac:dyDescent="0.3">
      <c r="F12673" s="29"/>
      <c r="G12673" s="29"/>
      <c r="H12673" s="29"/>
      <c r="I12673" s="29"/>
      <c r="J12673" s="29"/>
      <c r="K12673" s="29"/>
    </row>
    <row r="12674" spans="6:11" x14ac:dyDescent="0.3">
      <c r="F12674" s="29"/>
      <c r="G12674" s="29"/>
      <c r="H12674" s="29"/>
      <c r="I12674" s="29"/>
      <c r="J12674" s="29"/>
      <c r="K12674" s="29"/>
    </row>
    <row r="12675" spans="6:11" x14ac:dyDescent="0.3">
      <c r="F12675" s="29"/>
      <c r="G12675" s="29"/>
      <c r="H12675" s="29"/>
      <c r="I12675" s="29"/>
      <c r="J12675" s="29"/>
      <c r="K12675" s="29"/>
    </row>
    <row r="12676" spans="6:11" x14ac:dyDescent="0.3">
      <c r="F12676" s="29"/>
      <c r="G12676" s="29"/>
      <c r="H12676" s="29"/>
      <c r="I12676" s="29"/>
      <c r="J12676" s="29"/>
      <c r="K12676" s="29"/>
    </row>
    <row r="12677" spans="6:11" x14ac:dyDescent="0.3">
      <c r="F12677" s="29"/>
      <c r="G12677" s="29"/>
      <c r="H12677" s="29"/>
      <c r="I12677" s="29"/>
      <c r="J12677" s="29"/>
      <c r="K12677" s="29"/>
    </row>
    <row r="12678" spans="6:11" x14ac:dyDescent="0.3">
      <c r="F12678" s="29"/>
      <c r="G12678" s="29"/>
      <c r="H12678" s="29"/>
      <c r="I12678" s="29"/>
      <c r="J12678" s="29"/>
      <c r="K12678" s="29"/>
    </row>
    <row r="12679" spans="6:11" x14ac:dyDescent="0.3">
      <c r="F12679" s="29"/>
      <c r="G12679" s="29"/>
      <c r="H12679" s="29"/>
      <c r="I12679" s="29"/>
      <c r="J12679" s="29"/>
      <c r="K12679" s="29"/>
    </row>
    <row r="12680" spans="6:11" x14ac:dyDescent="0.3">
      <c r="F12680" s="29"/>
      <c r="G12680" s="29"/>
      <c r="H12680" s="29"/>
      <c r="I12680" s="29"/>
      <c r="J12680" s="29"/>
      <c r="K12680" s="29"/>
    </row>
    <row r="12681" spans="6:11" x14ac:dyDescent="0.3">
      <c r="F12681" s="29"/>
      <c r="G12681" s="29"/>
      <c r="H12681" s="29"/>
      <c r="I12681" s="29"/>
      <c r="J12681" s="29"/>
      <c r="K12681" s="29"/>
    </row>
    <row r="12682" spans="6:11" x14ac:dyDescent="0.3">
      <c r="F12682" s="29"/>
      <c r="G12682" s="29"/>
      <c r="H12682" s="29"/>
      <c r="I12682" s="29"/>
      <c r="J12682" s="29"/>
      <c r="K12682" s="29"/>
    </row>
    <row r="12683" spans="6:11" x14ac:dyDescent="0.3">
      <c r="F12683" s="29"/>
      <c r="G12683" s="29"/>
      <c r="H12683" s="29"/>
      <c r="I12683" s="29"/>
      <c r="J12683" s="29"/>
      <c r="K12683" s="29"/>
    </row>
    <row r="12684" spans="6:11" x14ac:dyDescent="0.3">
      <c r="F12684" s="29"/>
      <c r="G12684" s="29"/>
      <c r="H12684" s="29"/>
      <c r="I12684" s="29"/>
      <c r="J12684" s="29"/>
      <c r="K12684" s="29"/>
    </row>
    <row r="12685" spans="6:11" x14ac:dyDescent="0.3">
      <c r="F12685" s="29"/>
      <c r="G12685" s="29"/>
      <c r="H12685" s="29"/>
      <c r="I12685" s="29"/>
      <c r="J12685" s="29"/>
      <c r="K12685" s="29"/>
    </row>
    <row r="12686" spans="6:11" x14ac:dyDescent="0.3">
      <c r="F12686" s="29"/>
      <c r="G12686" s="29"/>
      <c r="H12686" s="29"/>
      <c r="I12686" s="29"/>
      <c r="J12686" s="29"/>
      <c r="K12686" s="29"/>
    </row>
    <row r="12687" spans="6:11" x14ac:dyDescent="0.3">
      <c r="F12687" s="29"/>
      <c r="G12687" s="29"/>
      <c r="H12687" s="29"/>
      <c r="I12687" s="29"/>
      <c r="J12687" s="29"/>
      <c r="K12687" s="29"/>
    </row>
    <row r="12688" spans="6:11" x14ac:dyDescent="0.3">
      <c r="F12688" s="29"/>
      <c r="G12688" s="29"/>
      <c r="H12688" s="29"/>
      <c r="I12688" s="29"/>
      <c r="J12688" s="29"/>
      <c r="K12688" s="29"/>
    </row>
    <row r="12689" spans="6:11" x14ac:dyDescent="0.3">
      <c r="F12689" s="29"/>
      <c r="G12689" s="29"/>
      <c r="H12689" s="29"/>
      <c r="I12689" s="29"/>
      <c r="J12689" s="29"/>
      <c r="K12689" s="29"/>
    </row>
    <row r="12690" spans="6:11" x14ac:dyDescent="0.3">
      <c r="F12690" s="29"/>
      <c r="G12690" s="29"/>
      <c r="H12690" s="29"/>
      <c r="I12690" s="29"/>
      <c r="J12690" s="29"/>
      <c r="K12690" s="29"/>
    </row>
    <row r="12691" spans="6:11" x14ac:dyDescent="0.3">
      <c r="F12691" s="29"/>
      <c r="G12691" s="29"/>
      <c r="H12691" s="29"/>
      <c r="I12691" s="29"/>
      <c r="J12691" s="29"/>
      <c r="K12691" s="29"/>
    </row>
    <row r="12692" spans="6:11" x14ac:dyDescent="0.3">
      <c r="F12692" s="29"/>
      <c r="G12692" s="29"/>
      <c r="H12692" s="29"/>
      <c r="I12692" s="29"/>
      <c r="J12692" s="29"/>
      <c r="K12692" s="29"/>
    </row>
    <row r="12693" spans="6:11" x14ac:dyDescent="0.3">
      <c r="F12693" s="29"/>
      <c r="G12693" s="29"/>
      <c r="H12693" s="29"/>
      <c r="I12693" s="29"/>
      <c r="J12693" s="29"/>
      <c r="K12693" s="29"/>
    </row>
    <row r="12694" spans="6:11" x14ac:dyDescent="0.3">
      <c r="F12694" s="29"/>
      <c r="G12694" s="29"/>
      <c r="H12694" s="29"/>
      <c r="I12694" s="29"/>
      <c r="J12694" s="29"/>
      <c r="K12694" s="29"/>
    </row>
    <row r="12695" spans="6:11" x14ac:dyDescent="0.3">
      <c r="F12695" s="29"/>
      <c r="G12695" s="29"/>
      <c r="H12695" s="29"/>
      <c r="I12695" s="29"/>
      <c r="J12695" s="29"/>
      <c r="K12695" s="29"/>
    </row>
    <row r="12696" spans="6:11" x14ac:dyDescent="0.3">
      <c r="F12696" s="29"/>
      <c r="G12696" s="29"/>
      <c r="H12696" s="29"/>
      <c r="I12696" s="29"/>
      <c r="J12696" s="29"/>
      <c r="K12696" s="29"/>
    </row>
    <row r="12697" spans="6:11" x14ac:dyDescent="0.3">
      <c r="F12697" s="29"/>
      <c r="G12697" s="29"/>
      <c r="H12697" s="29"/>
      <c r="I12697" s="29"/>
      <c r="J12697" s="29"/>
      <c r="K12697" s="29"/>
    </row>
    <row r="12698" spans="6:11" x14ac:dyDescent="0.3">
      <c r="F12698" s="29"/>
      <c r="G12698" s="29"/>
      <c r="H12698" s="29"/>
      <c r="I12698" s="29"/>
      <c r="J12698" s="29"/>
      <c r="K12698" s="29"/>
    </row>
    <row r="12699" spans="6:11" x14ac:dyDescent="0.3">
      <c r="F12699" s="29"/>
      <c r="G12699" s="29"/>
      <c r="H12699" s="29"/>
      <c r="I12699" s="29"/>
      <c r="J12699" s="29"/>
      <c r="K12699" s="29"/>
    </row>
    <row r="12700" spans="6:11" x14ac:dyDescent="0.3">
      <c r="F12700" s="29"/>
      <c r="G12700" s="29"/>
      <c r="H12700" s="29"/>
      <c r="I12700" s="29"/>
      <c r="J12700" s="29"/>
      <c r="K12700" s="29"/>
    </row>
    <row r="12701" spans="6:11" x14ac:dyDescent="0.3">
      <c r="F12701" s="29"/>
      <c r="G12701" s="29"/>
      <c r="H12701" s="29"/>
      <c r="I12701" s="29"/>
      <c r="J12701" s="29"/>
      <c r="K12701" s="29"/>
    </row>
    <row r="12702" spans="6:11" x14ac:dyDescent="0.3">
      <c r="F12702" s="29"/>
      <c r="G12702" s="29"/>
      <c r="H12702" s="29"/>
      <c r="I12702" s="29"/>
      <c r="J12702" s="29"/>
      <c r="K12702" s="29"/>
    </row>
    <row r="12703" spans="6:11" x14ac:dyDescent="0.3">
      <c r="F12703" s="29"/>
      <c r="G12703" s="29"/>
      <c r="H12703" s="29"/>
      <c r="I12703" s="29"/>
      <c r="J12703" s="29"/>
      <c r="K12703" s="29"/>
    </row>
    <row r="12704" spans="6:11" x14ac:dyDescent="0.3">
      <c r="F12704" s="29"/>
      <c r="G12704" s="29"/>
      <c r="H12704" s="29"/>
      <c r="I12704" s="29"/>
      <c r="J12704" s="29"/>
      <c r="K12704" s="29"/>
    </row>
    <row r="12705" spans="6:11" x14ac:dyDescent="0.3">
      <c r="F12705" s="29"/>
      <c r="G12705" s="29"/>
      <c r="H12705" s="29"/>
      <c r="I12705" s="29"/>
      <c r="J12705" s="29"/>
      <c r="K12705" s="29"/>
    </row>
    <row r="12706" spans="6:11" x14ac:dyDescent="0.3">
      <c r="F12706" s="29"/>
      <c r="G12706" s="29"/>
      <c r="H12706" s="29"/>
      <c r="I12706" s="29"/>
      <c r="J12706" s="29"/>
      <c r="K12706" s="29"/>
    </row>
    <row r="12707" spans="6:11" x14ac:dyDescent="0.3">
      <c r="F12707" s="29"/>
      <c r="G12707" s="29"/>
      <c r="H12707" s="29"/>
      <c r="I12707" s="29"/>
      <c r="J12707" s="29"/>
      <c r="K12707" s="29"/>
    </row>
    <row r="12708" spans="6:11" x14ac:dyDescent="0.3">
      <c r="F12708" s="29"/>
      <c r="G12708" s="29"/>
      <c r="H12708" s="29"/>
      <c r="I12708" s="29"/>
      <c r="J12708" s="29"/>
      <c r="K12708" s="29"/>
    </row>
    <row r="12709" spans="6:11" x14ac:dyDescent="0.3">
      <c r="F12709" s="29"/>
      <c r="G12709" s="29"/>
      <c r="H12709" s="29"/>
      <c r="I12709" s="29"/>
      <c r="J12709" s="29"/>
      <c r="K12709" s="29"/>
    </row>
    <row r="12710" spans="6:11" x14ac:dyDescent="0.3">
      <c r="F12710" s="29"/>
      <c r="G12710" s="29"/>
      <c r="H12710" s="29"/>
      <c r="I12710" s="29"/>
      <c r="J12710" s="29"/>
      <c r="K12710" s="29"/>
    </row>
    <row r="12711" spans="6:11" x14ac:dyDescent="0.3">
      <c r="F12711" s="29"/>
      <c r="G12711" s="29"/>
      <c r="H12711" s="29"/>
      <c r="I12711" s="29"/>
      <c r="J12711" s="29"/>
      <c r="K12711" s="29"/>
    </row>
    <row r="12712" spans="6:11" x14ac:dyDescent="0.3">
      <c r="F12712" s="29"/>
      <c r="G12712" s="29"/>
      <c r="H12712" s="29"/>
      <c r="I12712" s="29"/>
      <c r="J12712" s="29"/>
      <c r="K12712" s="29"/>
    </row>
    <row r="12713" spans="6:11" x14ac:dyDescent="0.3">
      <c r="F12713" s="29"/>
      <c r="G12713" s="29"/>
      <c r="H12713" s="29"/>
      <c r="I12713" s="29"/>
      <c r="J12713" s="29"/>
      <c r="K12713" s="29"/>
    </row>
    <row r="12714" spans="6:11" x14ac:dyDescent="0.3">
      <c r="F12714" s="29"/>
      <c r="G12714" s="29"/>
      <c r="H12714" s="29"/>
      <c r="I12714" s="29"/>
      <c r="J12714" s="29"/>
      <c r="K12714" s="29"/>
    </row>
    <row r="12715" spans="6:11" x14ac:dyDescent="0.3">
      <c r="F12715" s="29"/>
      <c r="G12715" s="29"/>
      <c r="H12715" s="29"/>
      <c r="I12715" s="29"/>
      <c r="J12715" s="29"/>
      <c r="K12715" s="29"/>
    </row>
    <row r="12716" spans="6:11" x14ac:dyDescent="0.3">
      <c r="F12716" s="29"/>
      <c r="G12716" s="29"/>
      <c r="H12716" s="29"/>
      <c r="I12716" s="29"/>
      <c r="J12716" s="29"/>
      <c r="K12716" s="29"/>
    </row>
    <row r="12717" spans="6:11" x14ac:dyDescent="0.3">
      <c r="F12717" s="29"/>
      <c r="G12717" s="29"/>
      <c r="H12717" s="29"/>
      <c r="I12717" s="29"/>
      <c r="J12717" s="29"/>
      <c r="K12717" s="29"/>
    </row>
    <row r="12718" spans="6:11" x14ac:dyDescent="0.3">
      <c r="F12718" s="29"/>
      <c r="G12718" s="29"/>
      <c r="H12718" s="29"/>
      <c r="I12718" s="29"/>
      <c r="J12718" s="29"/>
      <c r="K12718" s="29"/>
    </row>
    <row r="12719" spans="6:11" x14ac:dyDescent="0.3">
      <c r="F12719" s="29"/>
      <c r="G12719" s="29"/>
      <c r="H12719" s="29"/>
      <c r="I12719" s="29"/>
      <c r="J12719" s="29"/>
      <c r="K12719" s="29"/>
    </row>
    <row r="12720" spans="6:11" x14ac:dyDescent="0.3">
      <c r="F12720" s="29"/>
      <c r="G12720" s="29"/>
      <c r="H12720" s="29"/>
      <c r="I12720" s="29"/>
      <c r="J12720" s="29"/>
      <c r="K12720" s="29"/>
    </row>
    <row r="12721" spans="6:11" x14ac:dyDescent="0.3">
      <c r="F12721" s="29"/>
      <c r="G12721" s="29"/>
      <c r="H12721" s="29"/>
      <c r="I12721" s="29"/>
      <c r="J12721" s="29"/>
      <c r="K12721" s="29"/>
    </row>
    <row r="12722" spans="6:11" x14ac:dyDescent="0.3">
      <c r="F12722" s="29"/>
      <c r="G12722" s="29"/>
      <c r="H12722" s="29"/>
      <c r="I12722" s="29"/>
      <c r="J12722" s="29"/>
      <c r="K12722" s="29"/>
    </row>
    <row r="12723" spans="6:11" x14ac:dyDescent="0.3">
      <c r="F12723" s="29"/>
      <c r="G12723" s="29"/>
      <c r="H12723" s="29"/>
      <c r="I12723" s="29"/>
      <c r="J12723" s="29"/>
      <c r="K12723" s="29"/>
    </row>
    <row r="12724" spans="6:11" x14ac:dyDescent="0.3">
      <c r="F12724" s="29"/>
      <c r="G12724" s="29"/>
      <c r="H12724" s="29"/>
      <c r="I12724" s="29"/>
      <c r="J12724" s="29"/>
      <c r="K12724" s="29"/>
    </row>
    <row r="12725" spans="6:11" x14ac:dyDescent="0.3">
      <c r="F12725" s="29"/>
      <c r="G12725" s="29"/>
      <c r="H12725" s="29"/>
      <c r="I12725" s="29"/>
      <c r="J12725" s="29"/>
      <c r="K12725" s="29"/>
    </row>
    <row r="12726" spans="6:11" x14ac:dyDescent="0.3">
      <c r="F12726" s="29"/>
      <c r="G12726" s="29"/>
      <c r="H12726" s="29"/>
      <c r="I12726" s="29"/>
      <c r="J12726" s="29"/>
      <c r="K12726" s="29"/>
    </row>
    <row r="12727" spans="6:11" x14ac:dyDescent="0.3">
      <c r="F12727" s="29"/>
      <c r="G12727" s="29"/>
      <c r="H12727" s="29"/>
      <c r="I12727" s="29"/>
      <c r="J12727" s="29"/>
      <c r="K12727" s="29"/>
    </row>
    <row r="12728" spans="6:11" x14ac:dyDescent="0.3">
      <c r="F12728" s="29"/>
      <c r="G12728" s="29"/>
      <c r="H12728" s="29"/>
      <c r="I12728" s="29"/>
      <c r="J12728" s="29"/>
      <c r="K12728" s="29"/>
    </row>
    <row r="12729" spans="6:11" x14ac:dyDescent="0.3">
      <c r="F12729" s="29"/>
      <c r="G12729" s="29"/>
      <c r="H12729" s="29"/>
      <c r="I12729" s="29"/>
      <c r="J12729" s="29"/>
      <c r="K12729" s="29"/>
    </row>
    <row r="12730" spans="6:11" x14ac:dyDescent="0.3">
      <c r="F12730" s="29"/>
      <c r="G12730" s="29"/>
      <c r="H12730" s="29"/>
      <c r="I12730" s="29"/>
      <c r="J12730" s="29"/>
      <c r="K12730" s="29"/>
    </row>
    <row r="12731" spans="6:11" x14ac:dyDescent="0.3">
      <c r="F12731" s="29"/>
      <c r="G12731" s="29"/>
      <c r="H12731" s="29"/>
      <c r="I12731" s="29"/>
      <c r="J12731" s="29"/>
      <c r="K12731" s="29"/>
    </row>
    <row r="12732" spans="6:11" x14ac:dyDescent="0.3">
      <c r="F12732" s="29"/>
      <c r="G12732" s="29"/>
      <c r="H12732" s="29"/>
      <c r="I12732" s="29"/>
      <c r="J12732" s="29"/>
      <c r="K12732" s="29"/>
    </row>
    <row r="12733" spans="6:11" x14ac:dyDescent="0.3">
      <c r="F12733" s="29"/>
      <c r="G12733" s="29"/>
      <c r="H12733" s="29"/>
      <c r="I12733" s="29"/>
      <c r="J12733" s="29"/>
      <c r="K12733" s="29"/>
    </row>
    <row r="12734" spans="6:11" x14ac:dyDescent="0.3">
      <c r="F12734" s="29"/>
      <c r="G12734" s="29"/>
      <c r="H12734" s="29"/>
      <c r="I12734" s="29"/>
      <c r="J12734" s="29"/>
      <c r="K12734" s="29"/>
    </row>
    <row r="12735" spans="6:11" x14ac:dyDescent="0.3">
      <c r="F12735" s="29"/>
      <c r="G12735" s="29"/>
      <c r="H12735" s="29"/>
      <c r="I12735" s="29"/>
      <c r="J12735" s="29"/>
      <c r="K12735" s="29"/>
    </row>
    <row r="12736" spans="6:11" x14ac:dyDescent="0.3">
      <c r="F12736" s="29"/>
      <c r="G12736" s="29"/>
      <c r="H12736" s="29"/>
      <c r="I12736" s="29"/>
      <c r="J12736" s="29"/>
      <c r="K12736" s="29"/>
    </row>
    <row r="12737" spans="6:11" x14ac:dyDescent="0.3">
      <c r="F12737" s="29"/>
      <c r="G12737" s="29"/>
      <c r="H12737" s="29"/>
      <c r="I12737" s="29"/>
      <c r="J12737" s="29"/>
      <c r="K12737" s="29"/>
    </row>
    <row r="12738" spans="6:11" x14ac:dyDescent="0.3">
      <c r="F12738" s="29"/>
      <c r="G12738" s="29"/>
      <c r="H12738" s="29"/>
      <c r="I12738" s="29"/>
      <c r="J12738" s="29"/>
      <c r="K12738" s="29"/>
    </row>
    <row r="12739" spans="6:11" x14ac:dyDescent="0.3">
      <c r="F12739" s="29"/>
      <c r="G12739" s="29"/>
      <c r="H12739" s="29"/>
      <c r="I12739" s="29"/>
      <c r="J12739" s="29"/>
      <c r="K12739" s="29"/>
    </row>
    <row r="12740" spans="6:11" x14ac:dyDescent="0.3">
      <c r="F12740" s="29"/>
      <c r="G12740" s="29"/>
      <c r="H12740" s="29"/>
      <c r="I12740" s="29"/>
      <c r="J12740" s="29"/>
      <c r="K12740" s="29"/>
    </row>
    <row r="12741" spans="6:11" x14ac:dyDescent="0.3">
      <c r="F12741" s="29"/>
      <c r="G12741" s="29"/>
      <c r="H12741" s="29"/>
      <c r="I12741" s="29"/>
      <c r="J12741" s="29"/>
      <c r="K12741" s="29"/>
    </row>
    <row r="12742" spans="6:11" x14ac:dyDescent="0.3">
      <c r="F12742" s="29"/>
      <c r="G12742" s="29"/>
      <c r="H12742" s="29"/>
      <c r="I12742" s="29"/>
      <c r="J12742" s="29"/>
      <c r="K12742" s="29"/>
    </row>
    <row r="12743" spans="6:11" x14ac:dyDescent="0.3">
      <c r="F12743" s="29"/>
      <c r="G12743" s="29"/>
      <c r="H12743" s="29"/>
      <c r="I12743" s="29"/>
      <c r="J12743" s="29"/>
      <c r="K12743" s="29"/>
    </row>
    <row r="12744" spans="6:11" x14ac:dyDescent="0.3">
      <c r="F12744" s="29"/>
      <c r="G12744" s="29"/>
      <c r="H12744" s="29"/>
      <c r="I12744" s="29"/>
      <c r="J12744" s="29"/>
      <c r="K12744" s="29"/>
    </row>
    <row r="12745" spans="6:11" x14ac:dyDescent="0.3">
      <c r="F12745" s="29"/>
      <c r="G12745" s="29"/>
      <c r="H12745" s="29"/>
      <c r="I12745" s="29"/>
      <c r="J12745" s="29"/>
      <c r="K12745" s="29"/>
    </row>
    <row r="12746" spans="6:11" x14ac:dyDescent="0.3">
      <c r="F12746" s="29"/>
      <c r="G12746" s="29"/>
      <c r="H12746" s="29"/>
      <c r="I12746" s="29"/>
      <c r="J12746" s="29"/>
      <c r="K12746" s="29"/>
    </row>
    <row r="12747" spans="6:11" x14ac:dyDescent="0.3">
      <c r="F12747" s="29"/>
      <c r="G12747" s="29"/>
      <c r="H12747" s="29"/>
      <c r="I12747" s="29"/>
      <c r="J12747" s="29"/>
      <c r="K12747" s="29"/>
    </row>
    <row r="12748" spans="6:11" x14ac:dyDescent="0.3">
      <c r="F12748" s="29"/>
      <c r="G12748" s="29"/>
      <c r="H12748" s="29"/>
      <c r="I12748" s="29"/>
      <c r="J12748" s="29"/>
      <c r="K12748" s="29"/>
    </row>
    <row r="12749" spans="6:11" x14ac:dyDescent="0.3">
      <c r="F12749" s="29"/>
      <c r="G12749" s="29"/>
      <c r="H12749" s="29"/>
      <c r="I12749" s="29"/>
      <c r="J12749" s="29"/>
      <c r="K12749" s="29"/>
    </row>
    <row r="12750" spans="6:11" x14ac:dyDescent="0.3">
      <c r="F12750" s="29"/>
      <c r="G12750" s="29"/>
      <c r="H12750" s="29"/>
      <c r="I12750" s="29"/>
      <c r="J12750" s="29"/>
      <c r="K12750" s="29"/>
    </row>
    <row r="12751" spans="6:11" x14ac:dyDescent="0.3">
      <c r="F12751" s="29"/>
      <c r="G12751" s="29"/>
      <c r="H12751" s="29"/>
      <c r="I12751" s="29"/>
      <c r="J12751" s="29"/>
      <c r="K12751" s="29"/>
    </row>
    <row r="12752" spans="6:11" x14ac:dyDescent="0.3">
      <c r="F12752" s="29"/>
      <c r="G12752" s="29"/>
      <c r="H12752" s="29"/>
      <c r="I12752" s="29"/>
      <c r="J12752" s="29"/>
      <c r="K12752" s="29"/>
    </row>
    <row r="12753" spans="6:11" x14ac:dyDescent="0.3">
      <c r="F12753" s="29"/>
      <c r="G12753" s="29"/>
      <c r="H12753" s="29"/>
      <c r="I12753" s="29"/>
      <c r="J12753" s="29"/>
      <c r="K12753" s="29"/>
    </row>
    <row r="12754" spans="6:11" x14ac:dyDescent="0.3">
      <c r="F12754" s="29"/>
      <c r="G12754" s="29"/>
      <c r="H12754" s="29"/>
      <c r="I12754" s="29"/>
      <c r="J12754" s="29"/>
      <c r="K12754" s="29"/>
    </row>
    <row r="12755" spans="6:11" x14ac:dyDescent="0.3">
      <c r="F12755" s="29"/>
      <c r="G12755" s="29"/>
      <c r="H12755" s="29"/>
      <c r="I12755" s="29"/>
      <c r="J12755" s="29"/>
      <c r="K12755" s="29"/>
    </row>
    <row r="12756" spans="6:11" x14ac:dyDescent="0.3">
      <c r="F12756" s="29"/>
      <c r="G12756" s="29"/>
      <c r="H12756" s="29"/>
      <c r="I12756" s="29"/>
      <c r="J12756" s="29"/>
      <c r="K12756" s="29"/>
    </row>
    <row r="12757" spans="6:11" x14ac:dyDescent="0.3">
      <c r="F12757" s="29"/>
      <c r="G12757" s="29"/>
      <c r="H12757" s="29"/>
      <c r="I12757" s="29"/>
      <c r="J12757" s="29"/>
      <c r="K12757" s="29"/>
    </row>
    <row r="12758" spans="6:11" x14ac:dyDescent="0.3">
      <c r="F12758" s="29"/>
      <c r="G12758" s="29"/>
      <c r="H12758" s="29"/>
      <c r="I12758" s="29"/>
      <c r="J12758" s="29"/>
      <c r="K12758" s="29"/>
    </row>
    <row r="12759" spans="6:11" x14ac:dyDescent="0.3">
      <c r="F12759" s="29"/>
      <c r="G12759" s="29"/>
      <c r="H12759" s="29"/>
      <c r="I12759" s="29"/>
      <c r="J12759" s="29"/>
      <c r="K12759" s="29"/>
    </row>
    <row r="12760" spans="6:11" x14ac:dyDescent="0.3">
      <c r="F12760" s="29"/>
      <c r="G12760" s="29"/>
      <c r="H12760" s="29"/>
      <c r="I12760" s="29"/>
      <c r="J12760" s="29"/>
      <c r="K12760" s="29"/>
    </row>
    <row r="12761" spans="6:11" x14ac:dyDescent="0.3">
      <c r="F12761" s="29"/>
      <c r="G12761" s="29"/>
      <c r="H12761" s="29"/>
      <c r="I12761" s="29"/>
      <c r="J12761" s="29"/>
      <c r="K12761" s="29"/>
    </row>
    <row r="12762" spans="6:11" x14ac:dyDescent="0.3">
      <c r="F12762" s="29"/>
      <c r="G12762" s="29"/>
      <c r="H12762" s="29"/>
      <c r="I12762" s="29"/>
      <c r="J12762" s="29"/>
      <c r="K12762" s="29"/>
    </row>
    <row r="12763" spans="6:11" x14ac:dyDescent="0.3">
      <c r="F12763" s="29"/>
      <c r="G12763" s="29"/>
      <c r="H12763" s="29"/>
      <c r="I12763" s="29"/>
      <c r="J12763" s="29"/>
      <c r="K12763" s="29"/>
    </row>
    <row r="12764" spans="6:11" x14ac:dyDescent="0.3">
      <c r="F12764" s="29"/>
      <c r="G12764" s="29"/>
      <c r="H12764" s="29"/>
      <c r="I12764" s="29"/>
      <c r="J12764" s="29"/>
      <c r="K12764" s="29"/>
    </row>
    <row r="12765" spans="6:11" x14ac:dyDescent="0.3">
      <c r="F12765" s="29"/>
      <c r="G12765" s="29"/>
      <c r="H12765" s="29"/>
      <c r="I12765" s="29"/>
      <c r="J12765" s="29"/>
      <c r="K12765" s="29"/>
    </row>
    <row r="12766" spans="6:11" x14ac:dyDescent="0.3">
      <c r="F12766" s="29"/>
      <c r="G12766" s="29"/>
      <c r="H12766" s="29"/>
      <c r="I12766" s="29"/>
      <c r="J12766" s="29"/>
      <c r="K12766" s="29"/>
    </row>
    <row r="12767" spans="6:11" x14ac:dyDescent="0.3">
      <c r="F12767" s="29"/>
      <c r="G12767" s="29"/>
      <c r="H12767" s="29"/>
      <c r="I12767" s="29"/>
      <c r="J12767" s="29"/>
      <c r="K12767" s="29"/>
    </row>
    <row r="12768" spans="6:11" x14ac:dyDescent="0.3">
      <c r="F12768" s="29"/>
      <c r="G12768" s="29"/>
      <c r="H12768" s="29"/>
      <c r="I12768" s="29"/>
      <c r="J12768" s="29"/>
      <c r="K12768" s="29"/>
    </row>
    <row r="12769" spans="6:11" x14ac:dyDescent="0.3">
      <c r="F12769" s="29"/>
      <c r="G12769" s="29"/>
      <c r="H12769" s="29"/>
      <c r="I12769" s="29"/>
      <c r="J12769" s="29"/>
      <c r="K12769" s="29"/>
    </row>
    <row r="12770" spans="6:11" x14ac:dyDescent="0.3">
      <c r="F12770" s="29"/>
      <c r="G12770" s="29"/>
      <c r="H12770" s="29"/>
      <c r="I12770" s="29"/>
      <c r="J12770" s="29"/>
      <c r="K12770" s="29"/>
    </row>
    <row r="12771" spans="6:11" x14ac:dyDescent="0.3">
      <c r="F12771" s="29"/>
      <c r="G12771" s="29"/>
      <c r="H12771" s="29"/>
      <c r="I12771" s="29"/>
      <c r="J12771" s="29"/>
      <c r="K12771" s="29"/>
    </row>
    <row r="12772" spans="6:11" x14ac:dyDescent="0.3">
      <c r="F12772" s="29"/>
      <c r="G12772" s="29"/>
      <c r="H12772" s="29"/>
      <c r="I12772" s="29"/>
      <c r="J12772" s="29"/>
      <c r="K12772" s="29"/>
    </row>
    <row r="12773" spans="6:11" x14ac:dyDescent="0.3">
      <c r="F12773" s="29"/>
      <c r="G12773" s="29"/>
      <c r="H12773" s="29"/>
      <c r="I12773" s="29"/>
      <c r="J12773" s="29"/>
      <c r="K12773" s="29"/>
    </row>
    <row r="12774" spans="6:11" x14ac:dyDescent="0.3">
      <c r="F12774" s="29"/>
      <c r="G12774" s="29"/>
      <c r="H12774" s="29"/>
      <c r="I12774" s="29"/>
      <c r="J12774" s="29"/>
      <c r="K12774" s="29"/>
    </row>
    <row r="12775" spans="6:11" x14ac:dyDescent="0.3">
      <c r="F12775" s="29"/>
      <c r="G12775" s="29"/>
      <c r="H12775" s="29"/>
      <c r="I12775" s="29"/>
      <c r="J12775" s="29"/>
      <c r="K12775" s="29"/>
    </row>
    <row r="12776" spans="6:11" x14ac:dyDescent="0.3">
      <c r="F12776" s="29"/>
      <c r="G12776" s="29"/>
      <c r="H12776" s="29"/>
      <c r="I12776" s="29"/>
      <c r="J12776" s="29"/>
      <c r="K12776" s="29"/>
    </row>
    <row r="12777" spans="6:11" x14ac:dyDescent="0.3">
      <c r="F12777" s="29"/>
      <c r="G12777" s="29"/>
      <c r="H12777" s="29"/>
      <c r="I12777" s="29"/>
      <c r="J12777" s="29"/>
      <c r="K12777" s="29"/>
    </row>
    <row r="12778" spans="6:11" x14ac:dyDescent="0.3">
      <c r="F12778" s="29"/>
      <c r="G12778" s="29"/>
      <c r="H12778" s="29"/>
      <c r="I12778" s="29"/>
      <c r="J12778" s="29"/>
      <c r="K12778" s="29"/>
    </row>
    <row r="12779" spans="6:11" x14ac:dyDescent="0.3">
      <c r="F12779" s="29"/>
      <c r="G12779" s="29"/>
      <c r="H12779" s="29"/>
      <c r="I12779" s="29"/>
      <c r="J12779" s="29"/>
      <c r="K12779" s="29"/>
    </row>
    <row r="12780" spans="6:11" x14ac:dyDescent="0.3">
      <c r="F12780" s="29"/>
      <c r="G12780" s="29"/>
      <c r="H12780" s="29"/>
      <c r="I12780" s="29"/>
      <c r="J12780" s="29"/>
      <c r="K12780" s="29"/>
    </row>
    <row r="12781" spans="6:11" x14ac:dyDescent="0.3">
      <c r="F12781" s="29"/>
      <c r="G12781" s="29"/>
      <c r="H12781" s="29"/>
      <c r="I12781" s="29"/>
      <c r="J12781" s="29"/>
      <c r="K12781" s="29"/>
    </row>
    <row r="12782" spans="6:11" x14ac:dyDescent="0.3">
      <c r="F12782" s="29"/>
      <c r="G12782" s="29"/>
      <c r="H12782" s="29"/>
      <c r="I12782" s="29"/>
      <c r="J12782" s="29"/>
      <c r="K12782" s="29"/>
    </row>
    <row r="12783" spans="6:11" x14ac:dyDescent="0.3">
      <c r="F12783" s="29"/>
      <c r="G12783" s="29"/>
      <c r="H12783" s="29"/>
      <c r="I12783" s="29"/>
      <c r="J12783" s="29"/>
      <c r="K12783" s="29"/>
    </row>
    <row r="12784" spans="6:11" x14ac:dyDescent="0.3">
      <c r="F12784" s="29"/>
      <c r="G12784" s="29"/>
      <c r="H12784" s="29"/>
      <c r="I12784" s="29"/>
      <c r="J12784" s="29"/>
      <c r="K12784" s="29"/>
    </row>
    <row r="12785" spans="6:11" x14ac:dyDescent="0.3">
      <c r="F12785" s="29"/>
      <c r="G12785" s="29"/>
      <c r="H12785" s="29"/>
      <c r="I12785" s="29"/>
      <c r="J12785" s="29"/>
      <c r="K12785" s="29"/>
    </row>
    <row r="12786" spans="6:11" x14ac:dyDescent="0.3">
      <c r="F12786" s="29"/>
      <c r="G12786" s="29"/>
      <c r="H12786" s="29"/>
      <c r="I12786" s="29"/>
      <c r="J12786" s="29"/>
      <c r="K12786" s="29"/>
    </row>
    <row r="12787" spans="6:11" x14ac:dyDescent="0.3">
      <c r="F12787" s="29"/>
      <c r="G12787" s="29"/>
      <c r="H12787" s="29"/>
      <c r="I12787" s="29"/>
      <c r="J12787" s="29"/>
      <c r="K12787" s="29"/>
    </row>
    <row r="12788" spans="6:11" x14ac:dyDescent="0.3">
      <c r="F12788" s="29"/>
      <c r="G12788" s="29"/>
      <c r="H12788" s="29"/>
      <c r="I12788" s="29"/>
      <c r="J12788" s="29"/>
      <c r="K12788" s="29"/>
    </row>
    <row r="12789" spans="6:11" x14ac:dyDescent="0.3">
      <c r="F12789" s="29"/>
      <c r="G12789" s="29"/>
      <c r="H12789" s="29"/>
      <c r="I12789" s="29"/>
      <c r="J12789" s="29"/>
      <c r="K12789" s="29"/>
    </row>
    <row r="12790" spans="6:11" x14ac:dyDescent="0.3">
      <c r="F12790" s="29"/>
      <c r="G12790" s="29"/>
      <c r="H12790" s="29"/>
      <c r="I12790" s="29"/>
      <c r="J12790" s="29"/>
      <c r="K12790" s="29"/>
    </row>
    <row r="12791" spans="6:11" x14ac:dyDescent="0.3">
      <c r="F12791" s="29"/>
      <c r="G12791" s="29"/>
      <c r="H12791" s="29"/>
      <c r="I12791" s="29"/>
      <c r="J12791" s="29"/>
      <c r="K12791" s="29"/>
    </row>
    <row r="12792" spans="6:11" x14ac:dyDescent="0.3">
      <c r="F12792" s="29"/>
      <c r="G12792" s="29"/>
      <c r="H12792" s="29"/>
      <c r="I12792" s="29"/>
      <c r="J12792" s="29"/>
      <c r="K12792" s="29"/>
    </row>
    <row r="12793" spans="6:11" x14ac:dyDescent="0.3">
      <c r="F12793" s="29"/>
      <c r="G12793" s="29"/>
      <c r="H12793" s="29"/>
      <c r="I12793" s="29"/>
      <c r="J12793" s="29"/>
      <c r="K12793" s="29"/>
    </row>
    <row r="12794" spans="6:11" x14ac:dyDescent="0.3">
      <c r="F12794" s="29"/>
      <c r="G12794" s="29"/>
      <c r="H12794" s="29"/>
      <c r="I12794" s="29"/>
      <c r="J12794" s="29"/>
      <c r="K12794" s="29"/>
    </row>
    <row r="12795" spans="6:11" x14ac:dyDescent="0.3">
      <c r="F12795" s="29"/>
      <c r="G12795" s="29"/>
      <c r="H12795" s="29"/>
      <c r="I12795" s="29"/>
      <c r="J12795" s="29"/>
      <c r="K12795" s="29"/>
    </row>
    <row r="12796" spans="6:11" x14ac:dyDescent="0.3">
      <c r="F12796" s="29"/>
      <c r="G12796" s="29"/>
      <c r="H12796" s="29"/>
      <c r="I12796" s="29"/>
      <c r="J12796" s="29"/>
      <c r="K12796" s="29"/>
    </row>
    <row r="12797" spans="6:11" x14ac:dyDescent="0.3">
      <c r="F12797" s="29"/>
      <c r="G12797" s="29"/>
      <c r="H12797" s="29"/>
      <c r="I12797" s="29"/>
      <c r="J12797" s="29"/>
      <c r="K12797" s="29"/>
    </row>
    <row r="12798" spans="6:11" x14ac:dyDescent="0.3">
      <c r="F12798" s="29"/>
      <c r="G12798" s="29"/>
      <c r="H12798" s="29"/>
      <c r="I12798" s="29"/>
      <c r="J12798" s="29"/>
      <c r="K12798" s="29"/>
    </row>
    <row r="12799" spans="6:11" x14ac:dyDescent="0.3">
      <c r="F12799" s="29"/>
      <c r="G12799" s="29"/>
      <c r="H12799" s="29"/>
      <c r="I12799" s="29"/>
      <c r="J12799" s="29"/>
      <c r="K12799" s="29"/>
    </row>
    <row r="12800" spans="6:11" x14ac:dyDescent="0.3">
      <c r="F12800" s="29"/>
      <c r="G12800" s="29"/>
      <c r="H12800" s="29"/>
      <c r="I12800" s="29"/>
      <c r="J12800" s="29"/>
      <c r="K12800" s="29"/>
    </row>
    <row r="12801" spans="6:11" x14ac:dyDescent="0.3">
      <c r="F12801" s="29"/>
      <c r="G12801" s="29"/>
      <c r="H12801" s="29"/>
      <c r="I12801" s="29"/>
      <c r="J12801" s="29"/>
      <c r="K12801" s="29"/>
    </row>
    <row r="12802" spans="6:11" x14ac:dyDescent="0.3">
      <c r="F12802" s="29"/>
      <c r="G12802" s="29"/>
      <c r="H12802" s="29"/>
      <c r="I12802" s="29"/>
      <c r="J12802" s="29"/>
      <c r="K12802" s="29"/>
    </row>
    <row r="12803" spans="6:11" x14ac:dyDescent="0.3">
      <c r="F12803" s="29"/>
      <c r="G12803" s="29"/>
      <c r="H12803" s="29"/>
      <c r="I12803" s="29"/>
      <c r="J12803" s="29"/>
      <c r="K12803" s="29"/>
    </row>
    <row r="12804" spans="6:11" x14ac:dyDescent="0.3">
      <c r="F12804" s="29"/>
      <c r="G12804" s="29"/>
      <c r="H12804" s="29"/>
      <c r="I12804" s="29"/>
      <c r="J12804" s="29"/>
      <c r="K12804" s="29"/>
    </row>
    <row r="12805" spans="6:11" x14ac:dyDescent="0.3">
      <c r="F12805" s="29"/>
      <c r="G12805" s="29"/>
      <c r="H12805" s="29"/>
      <c r="I12805" s="29"/>
      <c r="J12805" s="29"/>
      <c r="K12805" s="29"/>
    </row>
    <row r="12806" spans="6:11" x14ac:dyDescent="0.3">
      <c r="F12806" s="29"/>
      <c r="G12806" s="29"/>
      <c r="H12806" s="29"/>
      <c r="I12806" s="29"/>
      <c r="J12806" s="29"/>
      <c r="K12806" s="29"/>
    </row>
    <row r="12807" spans="6:11" x14ac:dyDescent="0.3">
      <c r="F12807" s="29"/>
      <c r="G12807" s="29"/>
      <c r="H12807" s="29"/>
      <c r="I12807" s="29"/>
      <c r="J12807" s="29"/>
      <c r="K12807" s="29"/>
    </row>
    <row r="12808" spans="6:11" x14ac:dyDescent="0.3">
      <c r="F12808" s="29"/>
      <c r="G12808" s="29"/>
      <c r="H12808" s="29"/>
      <c r="I12808" s="29"/>
      <c r="J12808" s="29"/>
      <c r="K12808" s="29"/>
    </row>
    <row r="12809" spans="6:11" x14ac:dyDescent="0.3">
      <c r="F12809" s="29"/>
      <c r="G12809" s="29"/>
      <c r="H12809" s="29"/>
      <c r="I12809" s="29"/>
      <c r="J12809" s="29"/>
      <c r="K12809" s="29"/>
    </row>
    <row r="12810" spans="6:11" x14ac:dyDescent="0.3">
      <c r="F12810" s="29"/>
      <c r="G12810" s="29"/>
      <c r="H12810" s="29"/>
      <c r="I12810" s="29"/>
      <c r="J12810" s="29"/>
      <c r="K12810" s="29"/>
    </row>
    <row r="12811" spans="6:11" x14ac:dyDescent="0.3">
      <c r="F12811" s="29"/>
      <c r="G12811" s="29"/>
      <c r="H12811" s="29"/>
      <c r="I12811" s="29"/>
      <c r="J12811" s="29"/>
      <c r="K12811" s="29"/>
    </row>
    <row r="12812" spans="6:11" x14ac:dyDescent="0.3">
      <c r="F12812" s="29"/>
      <c r="G12812" s="29"/>
      <c r="H12812" s="29"/>
      <c r="I12812" s="29"/>
      <c r="J12812" s="29"/>
      <c r="K12812" s="29"/>
    </row>
    <row r="12813" spans="6:11" x14ac:dyDescent="0.3">
      <c r="F12813" s="29"/>
      <c r="G12813" s="29"/>
      <c r="H12813" s="29"/>
      <c r="I12813" s="29"/>
      <c r="J12813" s="29"/>
      <c r="K12813" s="29"/>
    </row>
    <row r="12814" spans="6:11" x14ac:dyDescent="0.3">
      <c r="F12814" s="29"/>
      <c r="G12814" s="29"/>
      <c r="H12814" s="29"/>
      <c r="I12814" s="29"/>
      <c r="J12814" s="29"/>
      <c r="K12814" s="29"/>
    </row>
    <row r="12815" spans="6:11" x14ac:dyDescent="0.3">
      <c r="F12815" s="29"/>
      <c r="G12815" s="29"/>
      <c r="H12815" s="29"/>
      <c r="I12815" s="29"/>
      <c r="J12815" s="29"/>
      <c r="K12815" s="29"/>
    </row>
    <row r="12816" spans="6:11" x14ac:dyDescent="0.3">
      <c r="F12816" s="29"/>
      <c r="G12816" s="29"/>
      <c r="H12816" s="29"/>
      <c r="I12816" s="29"/>
      <c r="J12816" s="29"/>
      <c r="K12816" s="29"/>
    </row>
    <row r="12817" spans="6:11" x14ac:dyDescent="0.3">
      <c r="F12817" s="29"/>
      <c r="G12817" s="29"/>
      <c r="H12817" s="29"/>
      <c r="I12817" s="29"/>
      <c r="J12817" s="29"/>
      <c r="K12817" s="29"/>
    </row>
    <row r="12818" spans="6:11" x14ac:dyDescent="0.3">
      <c r="F12818" s="29"/>
      <c r="G12818" s="29"/>
      <c r="H12818" s="29"/>
      <c r="I12818" s="29"/>
      <c r="J12818" s="29"/>
      <c r="K12818" s="29"/>
    </row>
    <row r="12819" spans="6:11" x14ac:dyDescent="0.3">
      <c r="F12819" s="29"/>
      <c r="G12819" s="29"/>
      <c r="H12819" s="29"/>
      <c r="I12819" s="29"/>
      <c r="J12819" s="29"/>
      <c r="K12819" s="29"/>
    </row>
    <row r="12820" spans="6:11" x14ac:dyDescent="0.3">
      <c r="F12820" s="29"/>
      <c r="G12820" s="29"/>
      <c r="H12820" s="29"/>
      <c r="I12820" s="29"/>
      <c r="J12820" s="29"/>
      <c r="K12820" s="29"/>
    </row>
    <row r="12821" spans="6:11" x14ac:dyDescent="0.3">
      <c r="F12821" s="29"/>
      <c r="G12821" s="29"/>
      <c r="H12821" s="29"/>
      <c r="I12821" s="29"/>
      <c r="J12821" s="29"/>
      <c r="K12821" s="29"/>
    </row>
    <row r="12822" spans="6:11" x14ac:dyDescent="0.3">
      <c r="F12822" s="29"/>
      <c r="G12822" s="29"/>
      <c r="H12822" s="29"/>
      <c r="I12822" s="29"/>
      <c r="J12822" s="29"/>
      <c r="K12822" s="29"/>
    </row>
    <row r="12823" spans="6:11" x14ac:dyDescent="0.3">
      <c r="F12823" s="29"/>
      <c r="G12823" s="29"/>
      <c r="H12823" s="29"/>
      <c r="I12823" s="29"/>
      <c r="J12823" s="29"/>
      <c r="K12823" s="29"/>
    </row>
    <row r="12824" spans="6:11" x14ac:dyDescent="0.3">
      <c r="F12824" s="29"/>
      <c r="G12824" s="29"/>
      <c r="H12824" s="29"/>
      <c r="I12824" s="29"/>
      <c r="J12824" s="29"/>
      <c r="K12824" s="29"/>
    </row>
    <row r="12825" spans="6:11" x14ac:dyDescent="0.3">
      <c r="F12825" s="29"/>
      <c r="G12825" s="29"/>
      <c r="H12825" s="29"/>
      <c r="I12825" s="29"/>
      <c r="J12825" s="29"/>
      <c r="K12825" s="29"/>
    </row>
    <row r="12826" spans="6:11" x14ac:dyDescent="0.3">
      <c r="F12826" s="29"/>
      <c r="G12826" s="29"/>
      <c r="H12826" s="29"/>
      <c r="I12826" s="29"/>
      <c r="J12826" s="29"/>
      <c r="K12826" s="29"/>
    </row>
    <row r="12827" spans="6:11" x14ac:dyDescent="0.3">
      <c r="F12827" s="29"/>
      <c r="G12827" s="29"/>
      <c r="H12827" s="29"/>
      <c r="I12827" s="29"/>
      <c r="J12827" s="29"/>
      <c r="K12827" s="29"/>
    </row>
    <row r="12828" spans="6:11" x14ac:dyDescent="0.3">
      <c r="F12828" s="29"/>
      <c r="G12828" s="29"/>
      <c r="H12828" s="29"/>
      <c r="I12828" s="29"/>
      <c r="J12828" s="29"/>
      <c r="K12828" s="29"/>
    </row>
    <row r="12829" spans="6:11" x14ac:dyDescent="0.3">
      <c r="F12829" s="29"/>
      <c r="G12829" s="29"/>
      <c r="H12829" s="29"/>
      <c r="I12829" s="29"/>
      <c r="J12829" s="29"/>
      <c r="K12829" s="29"/>
    </row>
    <row r="12830" spans="6:11" x14ac:dyDescent="0.3">
      <c r="F12830" s="29"/>
      <c r="G12830" s="29"/>
      <c r="H12830" s="29"/>
      <c r="I12830" s="29"/>
      <c r="J12830" s="29"/>
      <c r="K12830" s="29"/>
    </row>
    <row r="12831" spans="6:11" x14ac:dyDescent="0.3">
      <c r="F12831" s="29"/>
      <c r="G12831" s="29"/>
      <c r="H12831" s="29"/>
      <c r="I12831" s="29"/>
      <c r="J12831" s="29"/>
      <c r="K12831" s="29"/>
    </row>
    <row r="12832" spans="6:11" x14ac:dyDescent="0.3">
      <c r="F12832" s="29"/>
      <c r="G12832" s="29"/>
      <c r="H12832" s="29"/>
      <c r="I12832" s="29"/>
      <c r="J12832" s="29"/>
      <c r="K12832" s="29"/>
    </row>
    <row r="12833" spans="6:11" x14ac:dyDescent="0.3">
      <c r="F12833" s="29"/>
      <c r="G12833" s="29"/>
      <c r="H12833" s="29"/>
      <c r="I12833" s="29"/>
      <c r="J12833" s="29"/>
      <c r="K12833" s="29"/>
    </row>
    <row r="12834" spans="6:11" x14ac:dyDescent="0.3">
      <c r="F12834" s="29"/>
      <c r="G12834" s="29"/>
      <c r="H12834" s="29"/>
      <c r="I12834" s="29"/>
      <c r="J12834" s="29"/>
      <c r="K12834" s="29"/>
    </row>
    <row r="12835" spans="6:11" x14ac:dyDescent="0.3">
      <c r="F12835" s="29"/>
      <c r="G12835" s="29"/>
      <c r="H12835" s="29"/>
      <c r="I12835" s="29"/>
      <c r="J12835" s="29"/>
      <c r="K12835" s="29"/>
    </row>
    <row r="12836" spans="6:11" x14ac:dyDescent="0.3">
      <c r="F12836" s="29"/>
      <c r="G12836" s="29"/>
      <c r="H12836" s="29"/>
      <c r="I12836" s="29"/>
      <c r="J12836" s="29"/>
      <c r="K12836" s="29"/>
    </row>
    <row r="12837" spans="6:11" x14ac:dyDescent="0.3">
      <c r="F12837" s="29"/>
      <c r="G12837" s="29"/>
      <c r="H12837" s="29"/>
      <c r="I12837" s="29"/>
      <c r="J12837" s="29"/>
      <c r="K12837" s="29"/>
    </row>
    <row r="12838" spans="6:11" x14ac:dyDescent="0.3">
      <c r="F12838" s="29"/>
      <c r="G12838" s="29"/>
      <c r="H12838" s="29"/>
      <c r="I12838" s="29"/>
      <c r="J12838" s="29"/>
      <c r="K12838" s="29"/>
    </row>
    <row r="12839" spans="6:11" x14ac:dyDescent="0.3">
      <c r="F12839" s="29"/>
      <c r="G12839" s="29"/>
      <c r="H12839" s="29"/>
      <c r="I12839" s="29"/>
      <c r="J12839" s="29"/>
      <c r="K12839" s="29"/>
    </row>
    <row r="12840" spans="6:11" x14ac:dyDescent="0.3">
      <c r="F12840" s="29"/>
      <c r="G12840" s="29"/>
      <c r="H12840" s="29"/>
      <c r="I12840" s="29"/>
      <c r="J12840" s="29"/>
      <c r="K12840" s="29"/>
    </row>
    <row r="12841" spans="6:11" x14ac:dyDescent="0.3">
      <c r="F12841" s="29"/>
      <c r="G12841" s="29"/>
      <c r="H12841" s="29"/>
      <c r="I12841" s="29"/>
      <c r="J12841" s="29"/>
      <c r="K12841" s="29"/>
    </row>
    <row r="12842" spans="6:11" x14ac:dyDescent="0.3">
      <c r="F12842" s="29"/>
      <c r="G12842" s="29"/>
      <c r="H12842" s="29"/>
      <c r="I12842" s="29"/>
      <c r="J12842" s="29"/>
      <c r="K12842" s="29"/>
    </row>
    <row r="12843" spans="6:11" x14ac:dyDescent="0.3">
      <c r="F12843" s="29"/>
      <c r="G12843" s="29"/>
      <c r="H12843" s="29"/>
      <c r="I12843" s="29"/>
      <c r="J12843" s="29"/>
      <c r="K12843" s="29"/>
    </row>
    <row r="12844" spans="6:11" x14ac:dyDescent="0.3">
      <c r="F12844" s="29"/>
      <c r="G12844" s="29"/>
      <c r="H12844" s="29"/>
      <c r="I12844" s="29"/>
      <c r="J12844" s="29"/>
      <c r="K12844" s="29"/>
    </row>
    <row r="12845" spans="6:11" x14ac:dyDescent="0.3">
      <c r="F12845" s="29"/>
      <c r="G12845" s="29"/>
      <c r="H12845" s="29"/>
      <c r="I12845" s="29"/>
      <c r="J12845" s="29"/>
      <c r="K12845" s="29"/>
    </row>
    <row r="12846" spans="6:11" x14ac:dyDescent="0.3">
      <c r="F12846" s="29"/>
      <c r="G12846" s="29"/>
      <c r="H12846" s="29"/>
      <c r="I12846" s="29"/>
      <c r="J12846" s="29"/>
      <c r="K12846" s="29"/>
    </row>
    <row r="12847" spans="6:11" x14ac:dyDescent="0.3">
      <c r="F12847" s="29"/>
      <c r="G12847" s="29"/>
      <c r="H12847" s="29"/>
      <c r="I12847" s="29"/>
      <c r="J12847" s="29"/>
      <c r="K12847" s="29"/>
    </row>
    <row r="12848" spans="6:11" x14ac:dyDescent="0.3">
      <c r="F12848" s="29"/>
      <c r="G12848" s="29"/>
      <c r="H12848" s="29"/>
      <c r="I12848" s="29"/>
      <c r="J12848" s="29"/>
      <c r="K12848" s="29"/>
    </row>
    <row r="12849" spans="6:11" x14ac:dyDescent="0.3">
      <c r="F12849" s="29"/>
      <c r="G12849" s="29"/>
      <c r="H12849" s="29"/>
      <c r="I12849" s="29"/>
      <c r="J12849" s="29"/>
      <c r="K12849" s="29"/>
    </row>
    <row r="12850" spans="6:11" x14ac:dyDescent="0.3">
      <c r="F12850" s="29"/>
      <c r="G12850" s="29"/>
      <c r="H12850" s="29"/>
      <c r="I12850" s="29"/>
      <c r="J12850" s="29"/>
      <c r="K12850" s="29"/>
    </row>
    <row r="12851" spans="6:11" x14ac:dyDescent="0.3">
      <c r="F12851" s="29"/>
      <c r="G12851" s="29"/>
      <c r="H12851" s="29"/>
      <c r="I12851" s="29"/>
      <c r="J12851" s="29"/>
      <c r="K12851" s="29"/>
    </row>
    <row r="12852" spans="6:11" x14ac:dyDescent="0.3">
      <c r="F12852" s="29"/>
      <c r="G12852" s="29"/>
      <c r="H12852" s="29"/>
      <c r="I12852" s="29"/>
      <c r="J12852" s="29"/>
      <c r="K12852" s="29"/>
    </row>
    <row r="12853" spans="6:11" x14ac:dyDescent="0.3">
      <c r="F12853" s="29"/>
      <c r="G12853" s="29"/>
      <c r="H12853" s="29"/>
      <c r="I12853" s="29"/>
      <c r="J12853" s="29"/>
      <c r="K12853" s="29"/>
    </row>
    <row r="12854" spans="6:11" x14ac:dyDescent="0.3">
      <c r="F12854" s="29"/>
      <c r="G12854" s="29"/>
      <c r="H12854" s="29"/>
      <c r="I12854" s="29"/>
      <c r="J12854" s="29"/>
      <c r="K12854" s="29"/>
    </row>
    <row r="12855" spans="6:11" x14ac:dyDescent="0.3">
      <c r="F12855" s="29"/>
      <c r="G12855" s="29"/>
      <c r="H12855" s="29"/>
      <c r="I12855" s="29"/>
      <c r="J12855" s="29"/>
      <c r="K12855" s="29"/>
    </row>
    <row r="12856" spans="6:11" x14ac:dyDescent="0.3">
      <c r="F12856" s="29"/>
      <c r="G12856" s="29"/>
      <c r="H12856" s="29"/>
      <c r="I12856" s="29"/>
      <c r="J12856" s="29"/>
      <c r="K12856" s="29"/>
    </row>
    <row r="12857" spans="6:11" x14ac:dyDescent="0.3">
      <c r="F12857" s="29"/>
      <c r="G12857" s="29"/>
      <c r="H12857" s="29"/>
      <c r="I12857" s="29"/>
      <c r="J12857" s="29"/>
      <c r="K12857" s="29"/>
    </row>
    <row r="12858" spans="6:11" x14ac:dyDescent="0.3">
      <c r="F12858" s="29"/>
      <c r="G12858" s="29"/>
      <c r="H12858" s="29"/>
      <c r="I12858" s="29"/>
      <c r="J12858" s="29"/>
      <c r="K12858" s="29"/>
    </row>
    <row r="12859" spans="6:11" x14ac:dyDescent="0.3">
      <c r="F12859" s="29"/>
      <c r="G12859" s="29"/>
      <c r="H12859" s="29"/>
      <c r="I12859" s="29"/>
      <c r="J12859" s="29"/>
      <c r="K12859" s="29"/>
    </row>
    <row r="12860" spans="6:11" x14ac:dyDescent="0.3">
      <c r="F12860" s="29"/>
      <c r="G12860" s="29"/>
      <c r="H12860" s="29"/>
      <c r="I12860" s="29"/>
      <c r="J12860" s="29"/>
      <c r="K12860" s="29"/>
    </row>
    <row r="12861" spans="6:11" x14ac:dyDescent="0.3">
      <c r="F12861" s="29"/>
      <c r="G12861" s="29"/>
      <c r="H12861" s="29"/>
      <c r="I12861" s="29"/>
      <c r="J12861" s="29"/>
      <c r="K12861" s="29"/>
    </row>
    <row r="12862" spans="6:11" x14ac:dyDescent="0.3">
      <c r="F12862" s="29"/>
      <c r="G12862" s="29"/>
      <c r="H12862" s="29"/>
      <c r="I12862" s="29"/>
      <c r="J12862" s="29"/>
      <c r="K12862" s="29"/>
    </row>
    <row r="12863" spans="6:11" x14ac:dyDescent="0.3">
      <c r="F12863" s="29"/>
      <c r="G12863" s="29"/>
      <c r="H12863" s="29"/>
      <c r="I12863" s="29"/>
      <c r="J12863" s="29"/>
      <c r="K12863" s="29"/>
    </row>
    <row r="12864" spans="6:11" x14ac:dyDescent="0.3">
      <c r="F12864" s="29"/>
      <c r="G12864" s="29"/>
      <c r="H12864" s="29"/>
      <c r="I12864" s="29"/>
      <c r="J12864" s="29"/>
      <c r="K12864" s="29"/>
    </row>
    <row r="12865" spans="6:11" x14ac:dyDescent="0.3">
      <c r="F12865" s="29"/>
      <c r="G12865" s="29"/>
      <c r="H12865" s="29"/>
      <c r="I12865" s="29"/>
      <c r="J12865" s="29"/>
      <c r="K12865" s="29"/>
    </row>
    <row r="12866" spans="6:11" x14ac:dyDescent="0.3">
      <c r="F12866" s="29"/>
      <c r="G12866" s="29"/>
      <c r="H12866" s="29"/>
      <c r="I12866" s="29"/>
      <c r="J12866" s="29"/>
      <c r="K12866" s="29"/>
    </row>
    <row r="12867" spans="6:11" x14ac:dyDescent="0.3">
      <c r="F12867" s="29"/>
      <c r="G12867" s="29"/>
      <c r="H12867" s="29"/>
      <c r="I12867" s="29"/>
      <c r="J12867" s="29"/>
      <c r="K12867" s="29"/>
    </row>
    <row r="12868" spans="6:11" x14ac:dyDescent="0.3">
      <c r="F12868" s="29"/>
      <c r="G12868" s="29"/>
      <c r="H12868" s="29"/>
      <c r="I12868" s="29"/>
      <c r="J12868" s="29"/>
      <c r="K12868" s="29"/>
    </row>
    <row r="12869" spans="6:11" x14ac:dyDescent="0.3">
      <c r="F12869" s="29"/>
      <c r="G12869" s="29"/>
      <c r="H12869" s="29"/>
      <c r="I12869" s="29"/>
      <c r="J12869" s="29"/>
      <c r="K12869" s="29"/>
    </row>
    <row r="12870" spans="6:11" x14ac:dyDescent="0.3">
      <c r="F12870" s="29"/>
      <c r="G12870" s="29"/>
      <c r="H12870" s="29"/>
      <c r="I12870" s="29"/>
      <c r="J12870" s="29"/>
      <c r="K12870" s="29"/>
    </row>
    <row r="12871" spans="6:11" x14ac:dyDescent="0.3">
      <c r="F12871" s="29"/>
      <c r="G12871" s="29"/>
      <c r="H12871" s="29"/>
      <c r="I12871" s="29"/>
      <c r="J12871" s="29"/>
      <c r="K12871" s="29"/>
    </row>
    <row r="12872" spans="6:11" x14ac:dyDescent="0.3">
      <c r="F12872" s="29"/>
      <c r="G12872" s="29"/>
      <c r="H12872" s="29"/>
      <c r="I12872" s="29"/>
      <c r="J12872" s="29"/>
      <c r="K12872" s="29"/>
    </row>
    <row r="12873" spans="6:11" x14ac:dyDescent="0.3">
      <c r="F12873" s="29"/>
      <c r="G12873" s="29"/>
      <c r="H12873" s="29"/>
      <c r="I12873" s="29"/>
      <c r="J12873" s="29"/>
      <c r="K12873" s="29"/>
    </row>
    <row r="12874" spans="6:11" x14ac:dyDescent="0.3">
      <c r="F12874" s="29"/>
      <c r="G12874" s="29"/>
      <c r="H12874" s="29"/>
      <c r="I12874" s="29"/>
      <c r="J12874" s="29"/>
      <c r="K12874" s="29"/>
    </row>
    <row r="12875" spans="6:11" x14ac:dyDescent="0.3">
      <c r="F12875" s="29"/>
      <c r="G12875" s="29"/>
      <c r="H12875" s="29"/>
      <c r="I12875" s="29"/>
      <c r="J12875" s="29"/>
      <c r="K12875" s="29"/>
    </row>
    <row r="12876" spans="6:11" x14ac:dyDescent="0.3">
      <c r="F12876" s="29"/>
      <c r="G12876" s="29"/>
      <c r="H12876" s="29"/>
      <c r="I12876" s="29"/>
      <c r="J12876" s="29"/>
      <c r="K12876" s="29"/>
    </row>
    <row r="12877" spans="6:11" x14ac:dyDescent="0.3">
      <c r="F12877" s="29"/>
      <c r="G12877" s="29"/>
      <c r="H12877" s="29"/>
      <c r="I12877" s="29"/>
      <c r="J12877" s="29"/>
      <c r="K12877" s="29"/>
    </row>
    <row r="12878" spans="6:11" x14ac:dyDescent="0.3">
      <c r="F12878" s="29"/>
      <c r="G12878" s="29"/>
      <c r="H12878" s="29"/>
      <c r="I12878" s="29"/>
      <c r="J12878" s="29"/>
      <c r="K12878" s="29"/>
    </row>
    <row r="12879" spans="6:11" x14ac:dyDescent="0.3">
      <c r="F12879" s="29"/>
      <c r="G12879" s="29"/>
      <c r="H12879" s="29"/>
      <c r="I12879" s="29"/>
      <c r="J12879" s="29"/>
      <c r="K12879" s="29"/>
    </row>
    <row r="12880" spans="6:11" x14ac:dyDescent="0.3">
      <c r="F12880" s="29"/>
      <c r="G12880" s="29"/>
      <c r="H12880" s="29"/>
      <c r="I12880" s="29"/>
      <c r="J12880" s="29"/>
      <c r="K12880" s="29"/>
    </row>
    <row r="12881" spans="6:11" x14ac:dyDescent="0.3">
      <c r="F12881" s="29"/>
      <c r="G12881" s="29"/>
      <c r="H12881" s="29"/>
      <c r="I12881" s="29"/>
      <c r="J12881" s="29"/>
      <c r="K12881" s="29"/>
    </row>
    <row r="12882" spans="6:11" x14ac:dyDescent="0.3">
      <c r="F12882" s="29"/>
      <c r="G12882" s="29"/>
      <c r="H12882" s="29"/>
      <c r="I12882" s="29"/>
      <c r="J12882" s="29"/>
      <c r="K12882" s="29"/>
    </row>
    <row r="12883" spans="6:11" x14ac:dyDescent="0.3">
      <c r="F12883" s="29"/>
      <c r="G12883" s="29"/>
      <c r="H12883" s="29"/>
      <c r="I12883" s="29"/>
      <c r="J12883" s="29"/>
      <c r="K12883" s="29"/>
    </row>
    <row r="12884" spans="6:11" x14ac:dyDescent="0.3">
      <c r="F12884" s="29"/>
      <c r="G12884" s="29"/>
      <c r="H12884" s="29"/>
      <c r="I12884" s="29"/>
      <c r="J12884" s="29"/>
      <c r="K12884" s="29"/>
    </row>
    <row r="12885" spans="6:11" x14ac:dyDescent="0.3">
      <c r="F12885" s="29"/>
      <c r="G12885" s="29"/>
      <c r="H12885" s="29"/>
      <c r="I12885" s="29"/>
      <c r="J12885" s="29"/>
      <c r="K12885" s="29"/>
    </row>
    <row r="12886" spans="6:11" x14ac:dyDescent="0.3">
      <c r="F12886" s="29"/>
      <c r="G12886" s="29"/>
      <c r="H12886" s="29"/>
      <c r="I12886" s="29"/>
      <c r="J12886" s="29"/>
      <c r="K12886" s="29"/>
    </row>
    <row r="12887" spans="6:11" x14ac:dyDescent="0.3">
      <c r="F12887" s="29"/>
      <c r="G12887" s="29"/>
      <c r="H12887" s="29"/>
      <c r="I12887" s="29"/>
      <c r="J12887" s="29"/>
      <c r="K12887" s="29"/>
    </row>
    <row r="12888" spans="6:11" x14ac:dyDescent="0.3">
      <c r="F12888" s="29"/>
      <c r="G12888" s="29"/>
      <c r="H12888" s="29"/>
      <c r="I12888" s="29"/>
      <c r="J12888" s="29"/>
      <c r="K12888" s="29"/>
    </row>
    <row r="12889" spans="6:11" x14ac:dyDescent="0.3">
      <c r="F12889" s="29"/>
      <c r="G12889" s="29"/>
      <c r="H12889" s="29"/>
      <c r="I12889" s="29"/>
      <c r="J12889" s="29"/>
      <c r="K12889" s="29"/>
    </row>
    <row r="12890" spans="6:11" x14ac:dyDescent="0.3">
      <c r="F12890" s="29"/>
      <c r="G12890" s="29"/>
      <c r="H12890" s="29"/>
      <c r="I12890" s="29"/>
      <c r="J12890" s="29"/>
      <c r="K12890" s="29"/>
    </row>
    <row r="12891" spans="6:11" x14ac:dyDescent="0.3">
      <c r="F12891" s="29"/>
      <c r="G12891" s="29"/>
      <c r="H12891" s="29"/>
      <c r="I12891" s="29"/>
      <c r="J12891" s="29"/>
      <c r="K12891" s="29"/>
    </row>
    <row r="12892" spans="6:11" x14ac:dyDescent="0.3">
      <c r="F12892" s="29"/>
      <c r="G12892" s="29"/>
      <c r="H12892" s="29"/>
      <c r="I12892" s="29"/>
      <c r="J12892" s="29"/>
      <c r="K12892" s="29"/>
    </row>
    <row r="12893" spans="6:11" x14ac:dyDescent="0.3">
      <c r="F12893" s="29"/>
      <c r="G12893" s="29"/>
      <c r="H12893" s="29"/>
      <c r="I12893" s="29"/>
      <c r="J12893" s="29"/>
      <c r="K12893" s="29"/>
    </row>
    <row r="12894" spans="6:11" x14ac:dyDescent="0.3">
      <c r="F12894" s="29"/>
      <c r="G12894" s="29"/>
      <c r="H12894" s="29"/>
      <c r="I12894" s="29"/>
      <c r="J12894" s="29"/>
      <c r="K12894" s="29"/>
    </row>
    <row r="12895" spans="6:11" x14ac:dyDescent="0.3">
      <c r="F12895" s="29"/>
      <c r="G12895" s="29"/>
      <c r="H12895" s="29"/>
      <c r="I12895" s="29"/>
      <c r="J12895" s="29"/>
      <c r="K12895" s="29"/>
    </row>
    <row r="12896" spans="6:11" x14ac:dyDescent="0.3">
      <c r="F12896" s="29"/>
      <c r="G12896" s="29"/>
      <c r="H12896" s="29"/>
      <c r="I12896" s="29"/>
      <c r="J12896" s="29"/>
      <c r="K12896" s="29"/>
    </row>
    <row r="12897" spans="6:11" x14ac:dyDescent="0.3">
      <c r="F12897" s="29"/>
      <c r="G12897" s="29"/>
      <c r="H12897" s="29"/>
      <c r="I12897" s="29"/>
      <c r="J12897" s="29"/>
      <c r="K12897" s="29"/>
    </row>
    <row r="12898" spans="6:11" x14ac:dyDescent="0.3">
      <c r="F12898" s="29"/>
      <c r="G12898" s="29"/>
      <c r="H12898" s="29"/>
      <c r="I12898" s="29"/>
      <c r="J12898" s="29"/>
      <c r="K12898" s="29"/>
    </row>
    <row r="12899" spans="6:11" x14ac:dyDescent="0.3">
      <c r="F12899" s="29"/>
      <c r="G12899" s="29"/>
      <c r="H12899" s="29"/>
      <c r="I12899" s="29"/>
      <c r="J12899" s="29"/>
      <c r="K12899" s="29"/>
    </row>
    <row r="12900" spans="6:11" x14ac:dyDescent="0.3">
      <c r="F12900" s="29"/>
      <c r="G12900" s="29"/>
      <c r="H12900" s="29"/>
      <c r="I12900" s="29"/>
      <c r="J12900" s="29"/>
      <c r="K12900" s="29"/>
    </row>
    <row r="12901" spans="6:11" x14ac:dyDescent="0.3">
      <c r="F12901" s="29"/>
      <c r="G12901" s="29"/>
      <c r="H12901" s="29"/>
      <c r="I12901" s="29"/>
      <c r="J12901" s="29"/>
      <c r="K12901" s="29"/>
    </row>
    <row r="12902" spans="6:11" x14ac:dyDescent="0.3">
      <c r="F12902" s="29"/>
      <c r="G12902" s="29"/>
      <c r="H12902" s="29"/>
      <c r="I12902" s="29"/>
      <c r="J12902" s="29"/>
      <c r="K12902" s="29"/>
    </row>
    <row r="12903" spans="6:11" x14ac:dyDescent="0.3">
      <c r="F12903" s="29"/>
      <c r="G12903" s="29"/>
      <c r="H12903" s="29"/>
      <c r="I12903" s="29"/>
      <c r="J12903" s="29"/>
      <c r="K12903" s="29"/>
    </row>
    <row r="12904" spans="6:11" x14ac:dyDescent="0.3">
      <c r="F12904" s="29"/>
      <c r="G12904" s="29"/>
      <c r="H12904" s="29"/>
      <c r="I12904" s="29"/>
      <c r="J12904" s="29"/>
      <c r="K12904" s="29"/>
    </row>
    <row r="12905" spans="6:11" x14ac:dyDescent="0.3">
      <c r="F12905" s="29"/>
      <c r="G12905" s="29"/>
      <c r="H12905" s="29"/>
      <c r="I12905" s="29"/>
      <c r="J12905" s="29"/>
      <c r="K12905" s="29"/>
    </row>
    <row r="12906" spans="6:11" x14ac:dyDescent="0.3">
      <c r="F12906" s="29"/>
      <c r="G12906" s="29"/>
      <c r="H12906" s="29"/>
      <c r="I12906" s="29"/>
      <c r="J12906" s="29"/>
      <c r="K12906" s="29"/>
    </row>
    <row r="12907" spans="6:11" x14ac:dyDescent="0.3">
      <c r="F12907" s="29"/>
      <c r="G12907" s="29"/>
      <c r="H12907" s="29"/>
      <c r="I12907" s="29"/>
      <c r="J12907" s="29"/>
      <c r="K12907" s="29"/>
    </row>
    <row r="12908" spans="6:11" x14ac:dyDescent="0.3">
      <c r="F12908" s="29"/>
      <c r="G12908" s="29"/>
      <c r="H12908" s="29"/>
      <c r="I12908" s="29"/>
      <c r="J12908" s="29"/>
      <c r="K12908" s="29"/>
    </row>
    <row r="12909" spans="6:11" x14ac:dyDescent="0.3">
      <c r="F12909" s="29"/>
      <c r="G12909" s="29"/>
      <c r="H12909" s="29"/>
      <c r="I12909" s="29"/>
      <c r="J12909" s="29"/>
      <c r="K12909" s="29"/>
    </row>
    <row r="12910" spans="6:11" x14ac:dyDescent="0.3">
      <c r="F12910" s="29"/>
      <c r="G12910" s="29"/>
      <c r="H12910" s="29"/>
      <c r="I12910" s="29"/>
      <c r="J12910" s="29"/>
      <c r="K12910" s="29"/>
    </row>
    <row r="12911" spans="6:11" x14ac:dyDescent="0.3">
      <c r="F12911" s="29"/>
      <c r="G12911" s="29"/>
      <c r="H12911" s="29"/>
      <c r="I12911" s="29"/>
      <c r="J12911" s="29"/>
      <c r="K12911" s="29"/>
    </row>
    <row r="12912" spans="6:11" x14ac:dyDescent="0.3">
      <c r="F12912" s="29"/>
      <c r="G12912" s="29"/>
      <c r="H12912" s="29"/>
      <c r="I12912" s="29"/>
      <c r="J12912" s="29"/>
      <c r="K12912" s="29"/>
    </row>
    <row r="12913" spans="6:11" x14ac:dyDescent="0.3">
      <c r="F12913" s="29"/>
      <c r="G12913" s="29"/>
      <c r="H12913" s="29"/>
      <c r="I12913" s="29"/>
      <c r="J12913" s="29"/>
      <c r="K12913" s="29"/>
    </row>
    <row r="12914" spans="6:11" x14ac:dyDescent="0.3">
      <c r="F12914" s="29"/>
      <c r="G12914" s="29"/>
      <c r="H12914" s="29"/>
      <c r="I12914" s="29"/>
      <c r="J12914" s="29"/>
      <c r="K12914" s="29"/>
    </row>
    <row r="12915" spans="6:11" x14ac:dyDescent="0.3">
      <c r="F12915" s="29"/>
      <c r="G12915" s="29"/>
      <c r="H12915" s="29"/>
      <c r="I12915" s="29"/>
      <c r="J12915" s="29"/>
      <c r="K12915" s="29"/>
    </row>
    <row r="12916" spans="6:11" x14ac:dyDescent="0.3">
      <c r="F12916" s="29"/>
      <c r="G12916" s="29"/>
      <c r="H12916" s="29"/>
      <c r="I12916" s="29"/>
      <c r="J12916" s="29"/>
      <c r="K12916" s="29"/>
    </row>
    <row r="12917" spans="6:11" x14ac:dyDescent="0.3">
      <c r="F12917" s="29"/>
      <c r="G12917" s="29"/>
      <c r="H12917" s="29"/>
      <c r="I12917" s="29"/>
      <c r="J12917" s="29"/>
      <c r="K12917" s="29"/>
    </row>
    <row r="12918" spans="6:11" x14ac:dyDescent="0.3">
      <c r="F12918" s="29"/>
      <c r="G12918" s="29"/>
      <c r="H12918" s="29"/>
      <c r="I12918" s="29"/>
      <c r="J12918" s="29"/>
      <c r="K12918" s="29"/>
    </row>
    <row r="12919" spans="6:11" x14ac:dyDescent="0.3">
      <c r="F12919" s="29"/>
      <c r="G12919" s="29"/>
      <c r="H12919" s="29"/>
      <c r="I12919" s="29"/>
      <c r="J12919" s="29"/>
      <c r="K12919" s="29"/>
    </row>
    <row r="12920" spans="6:11" x14ac:dyDescent="0.3">
      <c r="F12920" s="29"/>
      <c r="G12920" s="29"/>
      <c r="H12920" s="29"/>
      <c r="I12920" s="29"/>
      <c r="J12920" s="29"/>
      <c r="K12920" s="29"/>
    </row>
    <row r="12921" spans="6:11" x14ac:dyDescent="0.3">
      <c r="F12921" s="29"/>
      <c r="G12921" s="29"/>
      <c r="H12921" s="29"/>
      <c r="I12921" s="29"/>
      <c r="J12921" s="29"/>
      <c r="K12921" s="29"/>
    </row>
    <row r="12922" spans="6:11" x14ac:dyDescent="0.3">
      <c r="F12922" s="29"/>
      <c r="G12922" s="29"/>
      <c r="H12922" s="29"/>
      <c r="I12922" s="29"/>
      <c r="J12922" s="29"/>
      <c r="K12922" s="29"/>
    </row>
    <row r="12923" spans="6:11" x14ac:dyDescent="0.3">
      <c r="F12923" s="29"/>
      <c r="G12923" s="29"/>
      <c r="H12923" s="29"/>
      <c r="I12923" s="29"/>
      <c r="J12923" s="29"/>
      <c r="K12923" s="29"/>
    </row>
    <row r="12924" spans="6:11" x14ac:dyDescent="0.3">
      <c r="F12924" s="29"/>
      <c r="G12924" s="29"/>
      <c r="H12924" s="29"/>
      <c r="I12924" s="29"/>
      <c r="J12924" s="29"/>
      <c r="K12924" s="29"/>
    </row>
    <row r="12925" spans="6:11" x14ac:dyDescent="0.3">
      <c r="F12925" s="29"/>
      <c r="G12925" s="29"/>
      <c r="H12925" s="29"/>
      <c r="I12925" s="29"/>
      <c r="J12925" s="29"/>
      <c r="K12925" s="29"/>
    </row>
    <row r="12926" spans="6:11" x14ac:dyDescent="0.3">
      <c r="F12926" s="29"/>
      <c r="G12926" s="29"/>
      <c r="H12926" s="29"/>
      <c r="I12926" s="29"/>
      <c r="J12926" s="29"/>
      <c r="K12926" s="29"/>
    </row>
    <row r="12927" spans="6:11" x14ac:dyDescent="0.3">
      <c r="F12927" s="29"/>
      <c r="G12927" s="29"/>
      <c r="H12927" s="29"/>
      <c r="I12927" s="29"/>
      <c r="J12927" s="29"/>
      <c r="K12927" s="29"/>
    </row>
    <row r="12928" spans="6:11" x14ac:dyDescent="0.3">
      <c r="F12928" s="29"/>
      <c r="G12928" s="29"/>
      <c r="H12928" s="29"/>
      <c r="I12928" s="29"/>
      <c r="J12928" s="29"/>
      <c r="K12928" s="29"/>
    </row>
    <row r="12929" spans="6:11" x14ac:dyDescent="0.3">
      <c r="F12929" s="29"/>
      <c r="G12929" s="29"/>
      <c r="H12929" s="29"/>
      <c r="I12929" s="29"/>
      <c r="J12929" s="29"/>
      <c r="K12929" s="29"/>
    </row>
    <row r="12930" spans="6:11" x14ac:dyDescent="0.3">
      <c r="F12930" s="29"/>
      <c r="G12930" s="29"/>
      <c r="H12930" s="29"/>
      <c r="I12930" s="29"/>
      <c r="J12930" s="29"/>
      <c r="K12930" s="29"/>
    </row>
    <row r="12931" spans="6:11" x14ac:dyDescent="0.3">
      <c r="F12931" s="29"/>
      <c r="G12931" s="29"/>
      <c r="H12931" s="29"/>
      <c r="I12931" s="29"/>
      <c r="J12931" s="29"/>
      <c r="K12931" s="29"/>
    </row>
    <row r="12932" spans="6:11" x14ac:dyDescent="0.3">
      <c r="F12932" s="29"/>
      <c r="G12932" s="29"/>
      <c r="H12932" s="29"/>
      <c r="I12932" s="29"/>
      <c r="J12932" s="29"/>
      <c r="K12932" s="29"/>
    </row>
    <row r="12933" spans="6:11" x14ac:dyDescent="0.3">
      <c r="F12933" s="29"/>
      <c r="G12933" s="29"/>
      <c r="H12933" s="29"/>
      <c r="I12933" s="29"/>
      <c r="J12933" s="29"/>
      <c r="K12933" s="29"/>
    </row>
    <row r="12934" spans="6:11" x14ac:dyDescent="0.3">
      <c r="F12934" s="29"/>
      <c r="G12934" s="29"/>
      <c r="H12934" s="29"/>
      <c r="I12934" s="29"/>
      <c r="J12934" s="29"/>
      <c r="K12934" s="29"/>
    </row>
    <row r="12935" spans="6:11" x14ac:dyDescent="0.3">
      <c r="F12935" s="29"/>
      <c r="G12935" s="29"/>
      <c r="H12935" s="29"/>
      <c r="I12935" s="29"/>
      <c r="J12935" s="29"/>
      <c r="K12935" s="29"/>
    </row>
    <row r="12936" spans="6:11" x14ac:dyDescent="0.3">
      <c r="F12936" s="29"/>
      <c r="G12936" s="29"/>
      <c r="H12936" s="29"/>
      <c r="I12936" s="29"/>
      <c r="J12936" s="29"/>
      <c r="K12936" s="29"/>
    </row>
    <row r="12937" spans="6:11" x14ac:dyDescent="0.3">
      <c r="F12937" s="29"/>
      <c r="G12937" s="29"/>
      <c r="H12937" s="29"/>
      <c r="I12937" s="29"/>
      <c r="J12937" s="29"/>
      <c r="K12937" s="29"/>
    </row>
    <row r="12938" spans="6:11" x14ac:dyDescent="0.3">
      <c r="F12938" s="29"/>
      <c r="G12938" s="29"/>
      <c r="H12938" s="29"/>
      <c r="I12938" s="29"/>
      <c r="J12938" s="29"/>
      <c r="K12938" s="29"/>
    </row>
    <row r="12939" spans="6:11" x14ac:dyDescent="0.3">
      <c r="F12939" s="29"/>
      <c r="G12939" s="29"/>
      <c r="H12939" s="29"/>
      <c r="I12939" s="29"/>
      <c r="J12939" s="29"/>
      <c r="K12939" s="29"/>
    </row>
    <row r="12940" spans="6:11" x14ac:dyDescent="0.3">
      <c r="F12940" s="29"/>
      <c r="G12940" s="29"/>
      <c r="H12940" s="29"/>
      <c r="I12940" s="29"/>
      <c r="J12940" s="29"/>
      <c r="K12940" s="29"/>
    </row>
    <row r="12941" spans="6:11" x14ac:dyDescent="0.3">
      <c r="F12941" s="29"/>
      <c r="G12941" s="29"/>
      <c r="H12941" s="29"/>
      <c r="I12941" s="29"/>
      <c r="J12941" s="29"/>
      <c r="K12941" s="29"/>
    </row>
    <row r="12942" spans="6:11" x14ac:dyDescent="0.3">
      <c r="F12942" s="29"/>
      <c r="G12942" s="29"/>
      <c r="H12942" s="29"/>
      <c r="I12942" s="29"/>
      <c r="J12942" s="29"/>
      <c r="K12942" s="29"/>
    </row>
    <row r="12943" spans="6:11" x14ac:dyDescent="0.3">
      <c r="F12943" s="29"/>
      <c r="G12943" s="29"/>
      <c r="H12943" s="29"/>
      <c r="I12943" s="29"/>
      <c r="J12943" s="29"/>
      <c r="K12943" s="29"/>
    </row>
    <row r="12944" spans="6:11" x14ac:dyDescent="0.3">
      <c r="F12944" s="29"/>
      <c r="G12944" s="29"/>
      <c r="H12944" s="29"/>
      <c r="I12944" s="29"/>
      <c r="J12944" s="29"/>
      <c r="K12944" s="29"/>
    </row>
    <row r="12945" spans="6:11" x14ac:dyDescent="0.3">
      <c r="F12945" s="29"/>
      <c r="G12945" s="29"/>
      <c r="H12945" s="29"/>
      <c r="I12945" s="29"/>
      <c r="J12945" s="29"/>
      <c r="K12945" s="29"/>
    </row>
    <row r="12946" spans="6:11" x14ac:dyDescent="0.3">
      <c r="F12946" s="29"/>
      <c r="G12946" s="29"/>
      <c r="H12946" s="29"/>
      <c r="I12946" s="29"/>
      <c r="J12946" s="29"/>
      <c r="K12946" s="29"/>
    </row>
    <row r="12947" spans="6:11" x14ac:dyDescent="0.3">
      <c r="F12947" s="29"/>
      <c r="G12947" s="29"/>
      <c r="H12947" s="29"/>
      <c r="I12947" s="29"/>
      <c r="J12947" s="29"/>
      <c r="K12947" s="29"/>
    </row>
    <row r="12948" spans="6:11" x14ac:dyDescent="0.3">
      <c r="F12948" s="29"/>
      <c r="G12948" s="29"/>
      <c r="H12948" s="29"/>
      <c r="I12948" s="29"/>
      <c r="J12948" s="29"/>
      <c r="K12948" s="29"/>
    </row>
    <row r="12949" spans="6:11" x14ac:dyDescent="0.3">
      <c r="F12949" s="29"/>
      <c r="G12949" s="29"/>
      <c r="H12949" s="29"/>
      <c r="I12949" s="29"/>
      <c r="J12949" s="29"/>
      <c r="K12949" s="29"/>
    </row>
    <row r="12950" spans="6:11" x14ac:dyDescent="0.3">
      <c r="F12950" s="29"/>
      <c r="G12950" s="29"/>
      <c r="H12950" s="29"/>
      <c r="I12950" s="29"/>
      <c r="J12950" s="29"/>
      <c r="K12950" s="29"/>
    </row>
    <row r="12951" spans="6:11" x14ac:dyDescent="0.3">
      <c r="F12951" s="29"/>
      <c r="G12951" s="29"/>
      <c r="H12951" s="29"/>
      <c r="I12951" s="29"/>
      <c r="J12951" s="29"/>
      <c r="K12951" s="29"/>
    </row>
    <row r="12952" spans="6:11" x14ac:dyDescent="0.3">
      <c r="F12952" s="29"/>
      <c r="G12952" s="29"/>
      <c r="H12952" s="29"/>
      <c r="I12952" s="29"/>
      <c r="J12952" s="29"/>
      <c r="K12952" s="29"/>
    </row>
    <row r="12953" spans="6:11" x14ac:dyDescent="0.3">
      <c r="F12953" s="29"/>
      <c r="G12953" s="29"/>
      <c r="H12953" s="29"/>
      <c r="I12953" s="29"/>
      <c r="J12953" s="29"/>
      <c r="K12953" s="29"/>
    </row>
    <row r="12954" spans="6:11" x14ac:dyDescent="0.3">
      <c r="F12954" s="29"/>
      <c r="G12954" s="29"/>
      <c r="H12954" s="29"/>
      <c r="I12954" s="29"/>
      <c r="J12954" s="29"/>
      <c r="K12954" s="29"/>
    </row>
    <row r="12955" spans="6:11" x14ac:dyDescent="0.3">
      <c r="F12955" s="29"/>
      <c r="G12955" s="29"/>
      <c r="H12955" s="29"/>
      <c r="I12955" s="29"/>
      <c r="J12955" s="29"/>
      <c r="K12955" s="29"/>
    </row>
    <row r="12956" spans="6:11" x14ac:dyDescent="0.3">
      <c r="F12956" s="29"/>
      <c r="G12956" s="29"/>
      <c r="H12956" s="29"/>
      <c r="I12956" s="29"/>
      <c r="J12956" s="29"/>
      <c r="K12956" s="29"/>
    </row>
    <row r="12957" spans="6:11" x14ac:dyDescent="0.3">
      <c r="F12957" s="29"/>
      <c r="G12957" s="29"/>
      <c r="H12957" s="29"/>
      <c r="I12957" s="29"/>
      <c r="J12957" s="29"/>
      <c r="K12957" s="29"/>
    </row>
    <row r="12958" spans="6:11" x14ac:dyDescent="0.3">
      <c r="F12958" s="29"/>
      <c r="G12958" s="29"/>
      <c r="H12958" s="29"/>
      <c r="I12958" s="29"/>
      <c r="J12958" s="29"/>
      <c r="K12958" s="29"/>
    </row>
    <row r="12959" spans="6:11" x14ac:dyDescent="0.3">
      <c r="F12959" s="29"/>
      <c r="G12959" s="29"/>
      <c r="H12959" s="29"/>
      <c r="I12959" s="29"/>
      <c r="J12959" s="29"/>
      <c r="K12959" s="29"/>
    </row>
    <row r="12960" spans="6:11" x14ac:dyDescent="0.3">
      <c r="F12960" s="29"/>
      <c r="G12960" s="29"/>
      <c r="H12960" s="29"/>
      <c r="I12960" s="29"/>
      <c r="J12960" s="29"/>
      <c r="K12960" s="29"/>
    </row>
    <row r="12961" spans="6:11" x14ac:dyDescent="0.3">
      <c r="F12961" s="29"/>
      <c r="G12961" s="29"/>
      <c r="H12961" s="29"/>
      <c r="I12961" s="29"/>
      <c r="J12961" s="29"/>
      <c r="K12961" s="29"/>
    </row>
    <row r="12962" spans="6:11" x14ac:dyDescent="0.3">
      <c r="F12962" s="29"/>
      <c r="G12962" s="29"/>
      <c r="H12962" s="29"/>
      <c r="I12962" s="29"/>
      <c r="J12962" s="29"/>
      <c r="K12962" s="29"/>
    </row>
    <row r="12963" spans="6:11" x14ac:dyDescent="0.3">
      <c r="F12963" s="29"/>
      <c r="G12963" s="29"/>
      <c r="H12963" s="29"/>
      <c r="I12963" s="29"/>
      <c r="J12963" s="29"/>
      <c r="K12963" s="29"/>
    </row>
    <row r="12964" spans="6:11" x14ac:dyDescent="0.3">
      <c r="F12964" s="29"/>
      <c r="G12964" s="29"/>
      <c r="H12964" s="29"/>
      <c r="I12964" s="29"/>
      <c r="J12964" s="29"/>
      <c r="K12964" s="29"/>
    </row>
    <row r="12965" spans="6:11" x14ac:dyDescent="0.3">
      <c r="F12965" s="29"/>
      <c r="G12965" s="29"/>
      <c r="H12965" s="29"/>
      <c r="I12965" s="29"/>
      <c r="J12965" s="29"/>
      <c r="K12965" s="29"/>
    </row>
    <row r="12966" spans="6:11" x14ac:dyDescent="0.3">
      <c r="F12966" s="29"/>
      <c r="G12966" s="29"/>
      <c r="H12966" s="29"/>
      <c r="I12966" s="29"/>
      <c r="J12966" s="29"/>
      <c r="K12966" s="29"/>
    </row>
    <row r="12967" spans="6:11" x14ac:dyDescent="0.3">
      <c r="F12967" s="29"/>
      <c r="G12967" s="29"/>
      <c r="H12967" s="29"/>
      <c r="I12967" s="29"/>
      <c r="J12967" s="29"/>
      <c r="K12967" s="29"/>
    </row>
    <row r="12968" spans="6:11" x14ac:dyDescent="0.3">
      <c r="F12968" s="29"/>
      <c r="G12968" s="29"/>
      <c r="H12968" s="29"/>
      <c r="I12968" s="29"/>
      <c r="J12968" s="29"/>
      <c r="K12968" s="29"/>
    </row>
    <row r="12969" spans="6:11" x14ac:dyDescent="0.3">
      <c r="F12969" s="29"/>
      <c r="G12969" s="29"/>
      <c r="H12969" s="29"/>
      <c r="I12969" s="29"/>
      <c r="J12969" s="29"/>
      <c r="K12969" s="29"/>
    </row>
    <row r="12970" spans="6:11" x14ac:dyDescent="0.3">
      <c r="F12970" s="29"/>
      <c r="G12970" s="29"/>
      <c r="H12970" s="29"/>
      <c r="I12970" s="29"/>
      <c r="J12970" s="29"/>
      <c r="K12970" s="29"/>
    </row>
    <row r="12971" spans="6:11" x14ac:dyDescent="0.3">
      <c r="F12971" s="29"/>
      <c r="G12971" s="29"/>
      <c r="H12971" s="29"/>
      <c r="I12971" s="29"/>
      <c r="J12971" s="29"/>
      <c r="K12971" s="29"/>
    </row>
    <row r="12972" spans="6:11" x14ac:dyDescent="0.3">
      <c r="F12972" s="29"/>
      <c r="G12972" s="29"/>
      <c r="H12972" s="29"/>
      <c r="I12972" s="29"/>
      <c r="J12972" s="29"/>
      <c r="K12972" s="29"/>
    </row>
    <row r="12973" spans="6:11" x14ac:dyDescent="0.3">
      <c r="F12973" s="29"/>
      <c r="G12973" s="29"/>
      <c r="H12973" s="29"/>
      <c r="I12973" s="29"/>
      <c r="J12973" s="29"/>
      <c r="K12973" s="29"/>
    </row>
    <row r="12974" spans="6:11" x14ac:dyDescent="0.3">
      <c r="F12974" s="29"/>
      <c r="G12974" s="29"/>
      <c r="H12974" s="29"/>
      <c r="I12974" s="29"/>
      <c r="J12974" s="29"/>
      <c r="K12974" s="29"/>
    </row>
    <row r="12975" spans="6:11" x14ac:dyDescent="0.3">
      <c r="F12975" s="29"/>
      <c r="G12975" s="29"/>
      <c r="H12975" s="29"/>
      <c r="I12975" s="29"/>
      <c r="J12975" s="29"/>
      <c r="K12975" s="29"/>
    </row>
    <row r="12976" spans="6:11" x14ac:dyDescent="0.3">
      <c r="F12976" s="29"/>
      <c r="G12976" s="29"/>
      <c r="H12976" s="29"/>
      <c r="I12976" s="29"/>
      <c r="J12976" s="29"/>
      <c r="K12976" s="29"/>
    </row>
    <row r="12977" spans="6:11" x14ac:dyDescent="0.3">
      <c r="F12977" s="29"/>
      <c r="G12977" s="29"/>
      <c r="H12977" s="29"/>
      <c r="I12977" s="29"/>
      <c r="J12977" s="29"/>
      <c r="K12977" s="29"/>
    </row>
    <row r="12978" spans="6:11" x14ac:dyDescent="0.3">
      <c r="F12978" s="29"/>
      <c r="G12978" s="29"/>
      <c r="H12978" s="29"/>
      <c r="I12978" s="29"/>
      <c r="J12978" s="29"/>
      <c r="K12978" s="29"/>
    </row>
    <row r="12979" spans="6:11" x14ac:dyDescent="0.3">
      <c r="F12979" s="29"/>
      <c r="G12979" s="29"/>
      <c r="H12979" s="29"/>
      <c r="I12979" s="29"/>
      <c r="J12979" s="29"/>
      <c r="K12979" s="29"/>
    </row>
    <row r="12980" spans="6:11" x14ac:dyDescent="0.3">
      <c r="F12980" s="29"/>
      <c r="G12980" s="29"/>
      <c r="H12980" s="29"/>
      <c r="I12980" s="29"/>
      <c r="J12980" s="29"/>
      <c r="K12980" s="29"/>
    </row>
    <row r="12981" spans="6:11" x14ac:dyDescent="0.3">
      <c r="F12981" s="29"/>
      <c r="G12981" s="29"/>
      <c r="H12981" s="29"/>
      <c r="I12981" s="29"/>
      <c r="J12981" s="29"/>
      <c r="K12981" s="29"/>
    </row>
    <row r="12982" spans="6:11" x14ac:dyDescent="0.3">
      <c r="F12982" s="29"/>
      <c r="G12982" s="29"/>
      <c r="H12982" s="29"/>
      <c r="I12982" s="29"/>
      <c r="J12982" s="29"/>
      <c r="K12982" s="29"/>
    </row>
    <row r="12983" spans="6:11" x14ac:dyDescent="0.3">
      <c r="F12983" s="29"/>
      <c r="G12983" s="29"/>
      <c r="H12983" s="29"/>
      <c r="I12983" s="29"/>
      <c r="J12983" s="29"/>
      <c r="K12983" s="29"/>
    </row>
    <row r="12984" spans="6:11" x14ac:dyDescent="0.3">
      <c r="F12984" s="29"/>
      <c r="G12984" s="29"/>
      <c r="H12984" s="29"/>
      <c r="I12984" s="29"/>
      <c r="J12984" s="29"/>
      <c r="K12984" s="29"/>
    </row>
    <row r="12985" spans="6:11" x14ac:dyDescent="0.3">
      <c r="F12985" s="29"/>
      <c r="G12985" s="29"/>
      <c r="H12985" s="29"/>
      <c r="I12985" s="29"/>
      <c r="J12985" s="29"/>
      <c r="K12985" s="29"/>
    </row>
    <row r="12986" spans="6:11" x14ac:dyDescent="0.3">
      <c r="F12986" s="29"/>
      <c r="G12986" s="29"/>
      <c r="H12986" s="29"/>
      <c r="I12986" s="29"/>
      <c r="J12986" s="29"/>
      <c r="K12986" s="29"/>
    </row>
    <row r="12987" spans="6:11" x14ac:dyDescent="0.3">
      <c r="F12987" s="29"/>
      <c r="G12987" s="29"/>
      <c r="H12987" s="29"/>
      <c r="I12987" s="29"/>
      <c r="J12987" s="29"/>
      <c r="K12987" s="29"/>
    </row>
    <row r="12988" spans="6:11" x14ac:dyDescent="0.3">
      <c r="F12988" s="29"/>
      <c r="G12988" s="29"/>
      <c r="H12988" s="29"/>
      <c r="I12988" s="29"/>
      <c r="J12988" s="29"/>
      <c r="K12988" s="29"/>
    </row>
    <row r="12989" spans="6:11" x14ac:dyDescent="0.3">
      <c r="F12989" s="29"/>
      <c r="G12989" s="29"/>
      <c r="H12989" s="29"/>
      <c r="I12989" s="29"/>
      <c r="J12989" s="29"/>
      <c r="K12989" s="29"/>
    </row>
    <row r="12990" spans="6:11" x14ac:dyDescent="0.3">
      <c r="F12990" s="29"/>
      <c r="G12990" s="29"/>
      <c r="H12990" s="29"/>
      <c r="I12990" s="29"/>
      <c r="J12990" s="29"/>
      <c r="K12990" s="29"/>
    </row>
    <row r="12991" spans="6:11" x14ac:dyDescent="0.3">
      <c r="F12991" s="29"/>
      <c r="G12991" s="29"/>
      <c r="H12991" s="29"/>
      <c r="I12991" s="29"/>
      <c r="J12991" s="29"/>
      <c r="K12991" s="29"/>
    </row>
    <row r="12992" spans="6:11" x14ac:dyDescent="0.3">
      <c r="F12992" s="29"/>
      <c r="G12992" s="29"/>
      <c r="H12992" s="29"/>
      <c r="I12992" s="29"/>
      <c r="J12992" s="29"/>
      <c r="K12992" s="29"/>
    </row>
    <row r="12993" spans="6:11" x14ac:dyDescent="0.3">
      <c r="F12993" s="29"/>
      <c r="G12993" s="29"/>
      <c r="H12993" s="29"/>
      <c r="I12993" s="29"/>
      <c r="J12993" s="29"/>
      <c r="K12993" s="29"/>
    </row>
    <row r="12994" spans="6:11" x14ac:dyDescent="0.3">
      <c r="F12994" s="29"/>
      <c r="G12994" s="29"/>
      <c r="H12994" s="29"/>
      <c r="I12994" s="29"/>
      <c r="J12994" s="29"/>
      <c r="K12994" s="29"/>
    </row>
    <row r="12995" spans="6:11" x14ac:dyDescent="0.3">
      <c r="F12995" s="29"/>
      <c r="G12995" s="29"/>
      <c r="H12995" s="29"/>
      <c r="I12995" s="29"/>
      <c r="J12995" s="29"/>
      <c r="K12995" s="29"/>
    </row>
    <row r="12996" spans="6:11" x14ac:dyDescent="0.3">
      <c r="F12996" s="29"/>
      <c r="G12996" s="29"/>
      <c r="H12996" s="29"/>
      <c r="I12996" s="29"/>
      <c r="J12996" s="29"/>
      <c r="K12996" s="29"/>
    </row>
    <row r="12997" spans="6:11" x14ac:dyDescent="0.3">
      <c r="F12997" s="29"/>
      <c r="G12997" s="29"/>
      <c r="H12997" s="29"/>
      <c r="I12997" s="29"/>
      <c r="J12997" s="29"/>
      <c r="K12997" s="29"/>
    </row>
    <row r="12998" spans="6:11" x14ac:dyDescent="0.3">
      <c r="F12998" s="29"/>
      <c r="G12998" s="29"/>
      <c r="H12998" s="29"/>
      <c r="I12998" s="29"/>
      <c r="J12998" s="29"/>
      <c r="K12998" s="29"/>
    </row>
    <row r="12999" spans="6:11" x14ac:dyDescent="0.3">
      <c r="F12999" s="29"/>
      <c r="G12999" s="29"/>
      <c r="H12999" s="29"/>
      <c r="I12999" s="29"/>
      <c r="J12999" s="29"/>
      <c r="K12999" s="29"/>
    </row>
    <row r="13000" spans="6:11" x14ac:dyDescent="0.3">
      <c r="F13000" s="29"/>
      <c r="G13000" s="29"/>
      <c r="H13000" s="29"/>
      <c r="I13000" s="29"/>
      <c r="J13000" s="29"/>
      <c r="K13000" s="29"/>
    </row>
    <row r="13001" spans="6:11" x14ac:dyDescent="0.3">
      <c r="F13001" s="29"/>
      <c r="G13001" s="29"/>
      <c r="H13001" s="29"/>
      <c r="I13001" s="29"/>
      <c r="J13001" s="29"/>
      <c r="K13001" s="29"/>
    </row>
    <row r="13002" spans="6:11" x14ac:dyDescent="0.3">
      <c r="F13002" s="29"/>
      <c r="G13002" s="29"/>
      <c r="H13002" s="29"/>
      <c r="I13002" s="29"/>
      <c r="J13002" s="29"/>
      <c r="K13002" s="29"/>
    </row>
    <row r="13003" spans="6:11" x14ac:dyDescent="0.3">
      <c r="F13003" s="29"/>
      <c r="G13003" s="29"/>
      <c r="H13003" s="29"/>
      <c r="I13003" s="29"/>
      <c r="J13003" s="29"/>
      <c r="K13003" s="29"/>
    </row>
    <row r="13004" spans="6:11" x14ac:dyDescent="0.3">
      <c r="F13004" s="29"/>
      <c r="G13004" s="29"/>
      <c r="H13004" s="29"/>
      <c r="I13004" s="29"/>
      <c r="J13004" s="29"/>
      <c r="K13004" s="29"/>
    </row>
    <row r="13005" spans="6:11" x14ac:dyDescent="0.3">
      <c r="F13005" s="29"/>
      <c r="G13005" s="29"/>
      <c r="H13005" s="29"/>
      <c r="I13005" s="29"/>
      <c r="J13005" s="29"/>
      <c r="K13005" s="29"/>
    </row>
    <row r="13006" spans="6:11" x14ac:dyDescent="0.3">
      <c r="F13006" s="29"/>
      <c r="G13006" s="29"/>
      <c r="H13006" s="29"/>
      <c r="I13006" s="29"/>
      <c r="J13006" s="29"/>
      <c r="K13006" s="29"/>
    </row>
    <row r="13007" spans="6:11" x14ac:dyDescent="0.3">
      <c r="F13007" s="29"/>
      <c r="G13007" s="29"/>
      <c r="H13007" s="29"/>
      <c r="I13007" s="29"/>
      <c r="J13007" s="29"/>
      <c r="K13007" s="29"/>
    </row>
    <row r="13008" spans="6:11" x14ac:dyDescent="0.3">
      <c r="F13008" s="29"/>
      <c r="G13008" s="29"/>
      <c r="H13008" s="29"/>
      <c r="I13008" s="29"/>
      <c r="J13008" s="29"/>
      <c r="K13008" s="29"/>
    </row>
    <row r="13009" spans="6:11" x14ac:dyDescent="0.3">
      <c r="F13009" s="29"/>
      <c r="G13009" s="29"/>
      <c r="H13009" s="29"/>
      <c r="I13009" s="29"/>
      <c r="J13009" s="29"/>
      <c r="K13009" s="29"/>
    </row>
    <row r="13010" spans="6:11" x14ac:dyDescent="0.3">
      <c r="F13010" s="29"/>
      <c r="G13010" s="29"/>
      <c r="H13010" s="29"/>
      <c r="I13010" s="29"/>
      <c r="J13010" s="29"/>
      <c r="K13010" s="29"/>
    </row>
    <row r="13011" spans="6:11" x14ac:dyDescent="0.3">
      <c r="F13011" s="29"/>
      <c r="G13011" s="29"/>
      <c r="H13011" s="29"/>
      <c r="I13011" s="29"/>
      <c r="J13011" s="29"/>
      <c r="K13011" s="29"/>
    </row>
    <row r="13012" spans="6:11" x14ac:dyDescent="0.3">
      <c r="F13012" s="29"/>
      <c r="G13012" s="29"/>
      <c r="H13012" s="29"/>
      <c r="I13012" s="29"/>
      <c r="J13012" s="29"/>
      <c r="K13012" s="29"/>
    </row>
    <row r="13013" spans="6:11" x14ac:dyDescent="0.3">
      <c r="F13013" s="29"/>
      <c r="G13013" s="29"/>
      <c r="H13013" s="29"/>
      <c r="I13013" s="29"/>
      <c r="J13013" s="29"/>
      <c r="K13013" s="29"/>
    </row>
    <row r="13014" spans="6:11" x14ac:dyDescent="0.3">
      <c r="F13014" s="29"/>
      <c r="G13014" s="29"/>
      <c r="H13014" s="29"/>
      <c r="I13014" s="29"/>
      <c r="J13014" s="29"/>
      <c r="K13014" s="29"/>
    </row>
    <row r="13015" spans="6:11" x14ac:dyDescent="0.3">
      <c r="F13015" s="29"/>
      <c r="G13015" s="29"/>
      <c r="H13015" s="29"/>
      <c r="I13015" s="29"/>
      <c r="J13015" s="29"/>
      <c r="K13015" s="29"/>
    </row>
    <row r="13016" spans="6:11" x14ac:dyDescent="0.3">
      <c r="F13016" s="29"/>
      <c r="G13016" s="29"/>
      <c r="H13016" s="29"/>
      <c r="I13016" s="29"/>
      <c r="J13016" s="29"/>
      <c r="K13016" s="29"/>
    </row>
    <row r="13017" spans="6:11" x14ac:dyDescent="0.3">
      <c r="F13017" s="29"/>
      <c r="G13017" s="29"/>
      <c r="H13017" s="29"/>
      <c r="I13017" s="29"/>
      <c r="J13017" s="29"/>
      <c r="K13017" s="29"/>
    </row>
    <row r="13018" spans="6:11" x14ac:dyDescent="0.3">
      <c r="F13018" s="29"/>
      <c r="G13018" s="29"/>
      <c r="H13018" s="29"/>
      <c r="I13018" s="29"/>
      <c r="J13018" s="29"/>
      <c r="K13018" s="29"/>
    </row>
    <row r="13019" spans="6:11" x14ac:dyDescent="0.3">
      <c r="F13019" s="29"/>
      <c r="G13019" s="29"/>
      <c r="H13019" s="29"/>
      <c r="I13019" s="29"/>
      <c r="J13019" s="29"/>
      <c r="K13019" s="29"/>
    </row>
    <row r="13020" spans="6:11" x14ac:dyDescent="0.3">
      <c r="F13020" s="29"/>
      <c r="G13020" s="29"/>
      <c r="H13020" s="29"/>
      <c r="I13020" s="29"/>
      <c r="J13020" s="29"/>
      <c r="K13020" s="29"/>
    </row>
    <row r="13021" spans="6:11" x14ac:dyDescent="0.3">
      <c r="F13021" s="29"/>
      <c r="G13021" s="29"/>
      <c r="H13021" s="29"/>
      <c r="I13021" s="29"/>
      <c r="J13021" s="29"/>
      <c r="K13021" s="29"/>
    </row>
    <row r="13022" spans="6:11" x14ac:dyDescent="0.3">
      <c r="F13022" s="29"/>
      <c r="G13022" s="29"/>
      <c r="H13022" s="29"/>
      <c r="I13022" s="29"/>
      <c r="J13022" s="29"/>
      <c r="K13022" s="29"/>
    </row>
    <row r="13023" spans="6:11" x14ac:dyDescent="0.3">
      <c r="F13023" s="29"/>
      <c r="G13023" s="29"/>
      <c r="H13023" s="29"/>
      <c r="I13023" s="29"/>
      <c r="J13023" s="29"/>
      <c r="K13023" s="29"/>
    </row>
    <row r="13024" spans="6:11" x14ac:dyDescent="0.3">
      <c r="F13024" s="29"/>
      <c r="G13024" s="29"/>
      <c r="H13024" s="29"/>
      <c r="I13024" s="29"/>
      <c r="J13024" s="29"/>
      <c r="K13024" s="29"/>
    </row>
    <row r="13025" spans="6:11" x14ac:dyDescent="0.3">
      <c r="F13025" s="29"/>
      <c r="G13025" s="29"/>
      <c r="H13025" s="29"/>
      <c r="I13025" s="29"/>
      <c r="J13025" s="29"/>
      <c r="K13025" s="29"/>
    </row>
    <row r="13026" spans="6:11" x14ac:dyDescent="0.3">
      <c r="F13026" s="29"/>
      <c r="G13026" s="29"/>
      <c r="H13026" s="29"/>
      <c r="I13026" s="29"/>
      <c r="J13026" s="29"/>
      <c r="K13026" s="29"/>
    </row>
    <row r="13027" spans="6:11" x14ac:dyDescent="0.3">
      <c r="F13027" s="29"/>
      <c r="G13027" s="29"/>
      <c r="H13027" s="29"/>
      <c r="I13027" s="29"/>
      <c r="J13027" s="29"/>
      <c r="K13027" s="29"/>
    </row>
    <row r="13028" spans="6:11" x14ac:dyDescent="0.3">
      <c r="F13028" s="29"/>
      <c r="G13028" s="29"/>
      <c r="H13028" s="29"/>
      <c r="I13028" s="29"/>
      <c r="J13028" s="29"/>
      <c r="K13028" s="29"/>
    </row>
    <row r="13029" spans="6:11" x14ac:dyDescent="0.3">
      <c r="F13029" s="29"/>
      <c r="G13029" s="29"/>
      <c r="H13029" s="29"/>
      <c r="I13029" s="29"/>
      <c r="J13029" s="29"/>
      <c r="K13029" s="29"/>
    </row>
    <row r="13030" spans="6:11" x14ac:dyDescent="0.3">
      <c r="F13030" s="29"/>
      <c r="G13030" s="29"/>
      <c r="H13030" s="29"/>
      <c r="I13030" s="29"/>
      <c r="J13030" s="29"/>
      <c r="K13030" s="29"/>
    </row>
    <row r="13031" spans="6:11" x14ac:dyDescent="0.3">
      <c r="F13031" s="29"/>
      <c r="G13031" s="29"/>
      <c r="H13031" s="29"/>
      <c r="I13031" s="29"/>
      <c r="J13031" s="29"/>
      <c r="K13031" s="29"/>
    </row>
    <row r="13032" spans="6:11" x14ac:dyDescent="0.3">
      <c r="F13032" s="29"/>
      <c r="G13032" s="29"/>
      <c r="H13032" s="29"/>
      <c r="I13032" s="29"/>
      <c r="J13032" s="29"/>
      <c r="K13032" s="29"/>
    </row>
    <row r="13033" spans="6:11" x14ac:dyDescent="0.3">
      <c r="F13033" s="29"/>
      <c r="G13033" s="29"/>
      <c r="H13033" s="29"/>
      <c r="I13033" s="29"/>
      <c r="J13033" s="29"/>
      <c r="K13033" s="29"/>
    </row>
    <row r="13034" spans="6:11" x14ac:dyDescent="0.3">
      <c r="F13034" s="29"/>
      <c r="G13034" s="29"/>
      <c r="H13034" s="29"/>
      <c r="I13034" s="29"/>
      <c r="J13034" s="29"/>
      <c r="K13034" s="29"/>
    </row>
    <row r="13035" spans="6:11" x14ac:dyDescent="0.3">
      <c r="F13035" s="29"/>
      <c r="G13035" s="29"/>
      <c r="H13035" s="29"/>
      <c r="I13035" s="29"/>
      <c r="J13035" s="29"/>
      <c r="K13035" s="29"/>
    </row>
    <row r="13036" spans="6:11" x14ac:dyDescent="0.3">
      <c r="F13036" s="29"/>
      <c r="G13036" s="29"/>
      <c r="H13036" s="29"/>
      <c r="I13036" s="29"/>
      <c r="J13036" s="29"/>
      <c r="K13036" s="29"/>
    </row>
    <row r="13037" spans="6:11" x14ac:dyDescent="0.3">
      <c r="F13037" s="29"/>
      <c r="G13037" s="29"/>
      <c r="H13037" s="29"/>
      <c r="I13037" s="29"/>
      <c r="J13037" s="29"/>
      <c r="K13037" s="29"/>
    </row>
    <row r="13038" spans="6:11" x14ac:dyDescent="0.3">
      <c r="F13038" s="29"/>
      <c r="G13038" s="29"/>
      <c r="H13038" s="29"/>
      <c r="I13038" s="29"/>
      <c r="J13038" s="29"/>
      <c r="K13038" s="29"/>
    </row>
    <row r="13039" spans="6:11" x14ac:dyDescent="0.3">
      <c r="F13039" s="29"/>
      <c r="G13039" s="29"/>
      <c r="H13039" s="29"/>
      <c r="I13039" s="29"/>
      <c r="J13039" s="29"/>
      <c r="K13039" s="29"/>
    </row>
    <row r="13040" spans="6:11" x14ac:dyDescent="0.3">
      <c r="F13040" s="29"/>
      <c r="G13040" s="29"/>
      <c r="H13040" s="29"/>
      <c r="I13040" s="29"/>
      <c r="J13040" s="29"/>
      <c r="K13040" s="29"/>
    </row>
    <row r="13041" spans="6:11" x14ac:dyDescent="0.3">
      <c r="F13041" s="29"/>
      <c r="G13041" s="29"/>
      <c r="H13041" s="29"/>
      <c r="I13041" s="29"/>
      <c r="J13041" s="29"/>
      <c r="K13041" s="29"/>
    </row>
    <row r="13042" spans="6:11" x14ac:dyDescent="0.3">
      <c r="F13042" s="29"/>
      <c r="G13042" s="29"/>
      <c r="H13042" s="29"/>
      <c r="I13042" s="29"/>
      <c r="J13042" s="29"/>
      <c r="K13042" s="29"/>
    </row>
    <row r="13043" spans="6:11" x14ac:dyDescent="0.3">
      <c r="F13043" s="29"/>
      <c r="G13043" s="29"/>
      <c r="H13043" s="29"/>
      <c r="I13043" s="29"/>
      <c r="J13043" s="29"/>
      <c r="K13043" s="29"/>
    </row>
    <row r="13044" spans="6:11" x14ac:dyDescent="0.3">
      <c r="F13044" s="29"/>
      <c r="G13044" s="29"/>
      <c r="H13044" s="29"/>
      <c r="I13044" s="29"/>
      <c r="J13044" s="29"/>
      <c r="K13044" s="29"/>
    </row>
    <row r="13045" spans="6:11" x14ac:dyDescent="0.3">
      <c r="F13045" s="29"/>
      <c r="G13045" s="29"/>
      <c r="H13045" s="29"/>
      <c r="I13045" s="29"/>
      <c r="J13045" s="29"/>
      <c r="K13045" s="29"/>
    </row>
    <row r="13046" spans="6:11" x14ac:dyDescent="0.3">
      <c r="F13046" s="29"/>
      <c r="G13046" s="29"/>
      <c r="H13046" s="29"/>
      <c r="I13046" s="29"/>
      <c r="J13046" s="29"/>
      <c r="K13046" s="29"/>
    </row>
    <row r="13047" spans="6:11" x14ac:dyDescent="0.3">
      <c r="F13047" s="29"/>
      <c r="G13047" s="29"/>
      <c r="H13047" s="29"/>
      <c r="I13047" s="29"/>
      <c r="J13047" s="29"/>
      <c r="K13047" s="29"/>
    </row>
    <row r="13048" spans="6:11" x14ac:dyDescent="0.3">
      <c r="F13048" s="29"/>
      <c r="G13048" s="29"/>
      <c r="H13048" s="29"/>
      <c r="I13048" s="29"/>
      <c r="J13048" s="29"/>
      <c r="K13048" s="29"/>
    </row>
    <row r="13049" spans="6:11" x14ac:dyDescent="0.3">
      <c r="F13049" s="29"/>
      <c r="G13049" s="29"/>
      <c r="H13049" s="29"/>
      <c r="I13049" s="29"/>
      <c r="J13049" s="29"/>
      <c r="K13049" s="29"/>
    </row>
    <row r="13050" spans="6:11" x14ac:dyDescent="0.3">
      <c r="F13050" s="29"/>
      <c r="G13050" s="29"/>
      <c r="H13050" s="29"/>
      <c r="I13050" s="29"/>
      <c r="J13050" s="29"/>
      <c r="K13050" s="29"/>
    </row>
    <row r="13051" spans="6:11" x14ac:dyDescent="0.3">
      <c r="F13051" s="29"/>
      <c r="G13051" s="29"/>
      <c r="H13051" s="29"/>
      <c r="I13051" s="29"/>
      <c r="J13051" s="29"/>
      <c r="K13051" s="29"/>
    </row>
    <row r="13052" spans="6:11" x14ac:dyDescent="0.3">
      <c r="F13052" s="29"/>
      <c r="G13052" s="29"/>
      <c r="H13052" s="29"/>
      <c r="I13052" s="29"/>
      <c r="J13052" s="29"/>
      <c r="K13052" s="29"/>
    </row>
    <row r="13053" spans="6:11" x14ac:dyDescent="0.3">
      <c r="F13053" s="29"/>
      <c r="G13053" s="29"/>
      <c r="H13053" s="29"/>
      <c r="I13053" s="29"/>
      <c r="J13053" s="29"/>
      <c r="K13053" s="29"/>
    </row>
    <row r="13054" spans="6:11" x14ac:dyDescent="0.3">
      <c r="F13054" s="29"/>
      <c r="G13054" s="29"/>
      <c r="H13054" s="29"/>
      <c r="I13054" s="29"/>
      <c r="J13054" s="29"/>
      <c r="K13054" s="29"/>
    </row>
    <row r="13055" spans="6:11" x14ac:dyDescent="0.3">
      <c r="F13055" s="29"/>
      <c r="G13055" s="29"/>
      <c r="H13055" s="29"/>
      <c r="I13055" s="29"/>
      <c r="J13055" s="29"/>
      <c r="K13055" s="29"/>
    </row>
    <row r="13056" spans="6:11" x14ac:dyDescent="0.3">
      <c r="F13056" s="29"/>
      <c r="G13056" s="29"/>
      <c r="H13056" s="29"/>
      <c r="I13056" s="29"/>
      <c r="J13056" s="29"/>
      <c r="K13056" s="29"/>
    </row>
    <row r="13057" spans="6:11" x14ac:dyDescent="0.3">
      <c r="F13057" s="29"/>
      <c r="G13057" s="29"/>
      <c r="H13057" s="29"/>
      <c r="I13057" s="29"/>
      <c r="J13057" s="29"/>
      <c r="K13057" s="29"/>
    </row>
    <row r="13058" spans="6:11" x14ac:dyDescent="0.3">
      <c r="F13058" s="29"/>
      <c r="G13058" s="29"/>
      <c r="H13058" s="29"/>
      <c r="I13058" s="29"/>
      <c r="J13058" s="29"/>
      <c r="K13058" s="29"/>
    </row>
    <row r="13059" spans="6:11" x14ac:dyDescent="0.3">
      <c r="F13059" s="29"/>
      <c r="G13059" s="29"/>
      <c r="H13059" s="29"/>
      <c r="I13059" s="29"/>
      <c r="J13059" s="29"/>
      <c r="K13059" s="29"/>
    </row>
    <row r="13060" spans="6:11" x14ac:dyDescent="0.3">
      <c r="F13060" s="29"/>
      <c r="G13060" s="29"/>
      <c r="H13060" s="29"/>
      <c r="I13060" s="29"/>
      <c r="J13060" s="29"/>
      <c r="K13060" s="29"/>
    </row>
    <row r="13061" spans="6:11" x14ac:dyDescent="0.3">
      <c r="F13061" s="29"/>
      <c r="G13061" s="29"/>
      <c r="H13061" s="29"/>
      <c r="I13061" s="29"/>
      <c r="J13061" s="29"/>
      <c r="K13061" s="29"/>
    </row>
    <row r="13062" spans="6:11" x14ac:dyDescent="0.3">
      <c r="F13062" s="29"/>
      <c r="G13062" s="29"/>
      <c r="H13062" s="29"/>
      <c r="I13062" s="29"/>
      <c r="J13062" s="29"/>
      <c r="K13062" s="29"/>
    </row>
    <row r="13063" spans="6:11" x14ac:dyDescent="0.3">
      <c r="F13063" s="29"/>
      <c r="G13063" s="29"/>
      <c r="H13063" s="29"/>
      <c r="I13063" s="29"/>
      <c r="J13063" s="29"/>
      <c r="K13063" s="29"/>
    </row>
    <row r="13064" spans="6:11" x14ac:dyDescent="0.3">
      <c r="F13064" s="29"/>
      <c r="G13064" s="29"/>
      <c r="H13064" s="29"/>
      <c r="I13064" s="29"/>
      <c r="J13064" s="29"/>
      <c r="K13064" s="29"/>
    </row>
    <row r="13065" spans="6:11" x14ac:dyDescent="0.3">
      <c r="F13065" s="29"/>
      <c r="G13065" s="29"/>
      <c r="H13065" s="29"/>
      <c r="I13065" s="29"/>
      <c r="J13065" s="29"/>
      <c r="K13065" s="29"/>
    </row>
    <row r="13066" spans="6:11" x14ac:dyDescent="0.3">
      <c r="F13066" s="29"/>
      <c r="G13066" s="29"/>
      <c r="H13066" s="29"/>
      <c r="I13066" s="29"/>
      <c r="J13066" s="29"/>
      <c r="K13066" s="29"/>
    </row>
    <row r="13067" spans="6:11" x14ac:dyDescent="0.3">
      <c r="F13067" s="29"/>
      <c r="G13067" s="29"/>
      <c r="H13067" s="29"/>
      <c r="I13067" s="29"/>
      <c r="J13067" s="29"/>
      <c r="K13067" s="29"/>
    </row>
    <row r="13068" spans="6:11" x14ac:dyDescent="0.3">
      <c r="F13068" s="29"/>
      <c r="G13068" s="29"/>
      <c r="H13068" s="29"/>
      <c r="I13068" s="29"/>
      <c r="J13068" s="29"/>
      <c r="K13068" s="29"/>
    </row>
    <row r="13069" spans="6:11" x14ac:dyDescent="0.3">
      <c r="F13069" s="29"/>
      <c r="G13069" s="29"/>
      <c r="H13069" s="29"/>
      <c r="I13069" s="29"/>
      <c r="J13069" s="29"/>
      <c r="K13069" s="29"/>
    </row>
    <row r="13070" spans="6:11" x14ac:dyDescent="0.3">
      <c r="F13070" s="29"/>
      <c r="G13070" s="29"/>
      <c r="H13070" s="29"/>
      <c r="I13070" s="29"/>
      <c r="J13070" s="29"/>
      <c r="K13070" s="29"/>
    </row>
    <row r="13071" spans="6:11" x14ac:dyDescent="0.3">
      <c r="F13071" s="29"/>
      <c r="G13071" s="29"/>
      <c r="H13071" s="29"/>
      <c r="I13071" s="29"/>
      <c r="J13071" s="29"/>
      <c r="K13071" s="29"/>
    </row>
    <row r="13072" spans="6:11" x14ac:dyDescent="0.3">
      <c r="F13072" s="29"/>
      <c r="G13072" s="29"/>
      <c r="H13072" s="29"/>
      <c r="I13072" s="29"/>
      <c r="J13072" s="29"/>
      <c r="K13072" s="29"/>
    </row>
    <row r="13073" spans="6:11" x14ac:dyDescent="0.3">
      <c r="F13073" s="29"/>
      <c r="G13073" s="29"/>
      <c r="H13073" s="29"/>
      <c r="I13073" s="29"/>
      <c r="J13073" s="29"/>
      <c r="K13073" s="29"/>
    </row>
    <row r="13074" spans="6:11" x14ac:dyDescent="0.3">
      <c r="F13074" s="29"/>
      <c r="G13074" s="29"/>
      <c r="H13074" s="29"/>
      <c r="I13074" s="29"/>
      <c r="J13074" s="29"/>
      <c r="K13074" s="29"/>
    </row>
    <row r="13075" spans="6:11" x14ac:dyDescent="0.3">
      <c r="F13075" s="29"/>
      <c r="G13075" s="29"/>
      <c r="H13075" s="29"/>
      <c r="I13075" s="29"/>
      <c r="J13075" s="29"/>
      <c r="K13075" s="29"/>
    </row>
    <row r="13076" spans="6:11" x14ac:dyDescent="0.3">
      <c r="F13076" s="29"/>
      <c r="G13076" s="29"/>
      <c r="H13076" s="29"/>
      <c r="I13076" s="29"/>
      <c r="J13076" s="29"/>
      <c r="K13076" s="29"/>
    </row>
    <row r="13077" spans="6:11" x14ac:dyDescent="0.3">
      <c r="F13077" s="29"/>
      <c r="G13077" s="29"/>
      <c r="H13077" s="29"/>
      <c r="I13077" s="29"/>
      <c r="J13077" s="29"/>
      <c r="K13077" s="29"/>
    </row>
    <row r="13078" spans="6:11" x14ac:dyDescent="0.3">
      <c r="F13078" s="29"/>
      <c r="G13078" s="29"/>
      <c r="H13078" s="29"/>
      <c r="I13078" s="29"/>
      <c r="J13078" s="29"/>
      <c r="K13078" s="29"/>
    </row>
    <row r="13079" spans="6:11" x14ac:dyDescent="0.3">
      <c r="F13079" s="29"/>
      <c r="G13079" s="29"/>
      <c r="H13079" s="29"/>
      <c r="I13079" s="29"/>
      <c r="J13079" s="29"/>
      <c r="K13079" s="29"/>
    </row>
    <row r="13080" spans="6:11" x14ac:dyDescent="0.3">
      <c r="F13080" s="29"/>
      <c r="G13080" s="29"/>
      <c r="H13080" s="29"/>
      <c r="I13080" s="29"/>
      <c r="J13080" s="29"/>
      <c r="K13080" s="29"/>
    </row>
    <row r="13081" spans="6:11" x14ac:dyDescent="0.3">
      <c r="F13081" s="29"/>
      <c r="G13081" s="29"/>
      <c r="H13081" s="29"/>
      <c r="I13081" s="29"/>
      <c r="J13081" s="29"/>
      <c r="K13081" s="29"/>
    </row>
    <row r="13082" spans="6:11" x14ac:dyDescent="0.3">
      <c r="F13082" s="29"/>
      <c r="G13082" s="29"/>
      <c r="H13082" s="29"/>
      <c r="I13082" s="29"/>
      <c r="J13082" s="29"/>
      <c r="K13082" s="29"/>
    </row>
    <row r="13083" spans="6:11" x14ac:dyDescent="0.3">
      <c r="F13083" s="29"/>
      <c r="G13083" s="29"/>
      <c r="H13083" s="29"/>
      <c r="I13083" s="29"/>
      <c r="J13083" s="29"/>
      <c r="K13083" s="29"/>
    </row>
    <row r="13084" spans="6:11" x14ac:dyDescent="0.3">
      <c r="F13084" s="29"/>
      <c r="G13084" s="29"/>
      <c r="H13084" s="29"/>
      <c r="I13084" s="29"/>
      <c r="J13084" s="29"/>
      <c r="K13084" s="29"/>
    </row>
    <row r="13085" spans="6:11" x14ac:dyDescent="0.3">
      <c r="F13085" s="29"/>
      <c r="G13085" s="29"/>
      <c r="H13085" s="29"/>
      <c r="I13085" s="29"/>
      <c r="J13085" s="29"/>
      <c r="K13085" s="29"/>
    </row>
    <row r="13086" spans="6:11" x14ac:dyDescent="0.3">
      <c r="F13086" s="29"/>
      <c r="G13086" s="29"/>
      <c r="H13086" s="29"/>
      <c r="I13086" s="29"/>
      <c r="J13086" s="29"/>
      <c r="K13086" s="29"/>
    </row>
    <row r="13087" spans="6:11" x14ac:dyDescent="0.3">
      <c r="F13087" s="29"/>
      <c r="G13087" s="29"/>
      <c r="H13087" s="29"/>
      <c r="I13087" s="29"/>
      <c r="J13087" s="29"/>
      <c r="K13087" s="29"/>
    </row>
    <row r="13088" spans="6:11" x14ac:dyDescent="0.3">
      <c r="F13088" s="29"/>
      <c r="G13088" s="29"/>
      <c r="H13088" s="29"/>
      <c r="I13088" s="29"/>
      <c r="J13088" s="29"/>
      <c r="K13088" s="29"/>
    </row>
    <row r="13089" spans="6:11" x14ac:dyDescent="0.3">
      <c r="F13089" s="29"/>
      <c r="G13089" s="29"/>
      <c r="H13089" s="29"/>
      <c r="I13089" s="29"/>
      <c r="J13089" s="29"/>
      <c r="K13089" s="29"/>
    </row>
    <row r="13090" spans="6:11" x14ac:dyDescent="0.3">
      <c r="F13090" s="29"/>
      <c r="G13090" s="29"/>
      <c r="H13090" s="29"/>
      <c r="I13090" s="29"/>
      <c r="J13090" s="29"/>
      <c r="K13090" s="29"/>
    </row>
    <row r="13091" spans="6:11" x14ac:dyDescent="0.3">
      <c r="F13091" s="29"/>
      <c r="G13091" s="29"/>
      <c r="H13091" s="29"/>
      <c r="I13091" s="29"/>
      <c r="J13091" s="29"/>
      <c r="K13091" s="29"/>
    </row>
    <row r="13092" spans="6:11" x14ac:dyDescent="0.3">
      <c r="F13092" s="29"/>
      <c r="G13092" s="29"/>
      <c r="H13092" s="29"/>
      <c r="I13092" s="29"/>
      <c r="J13092" s="29"/>
      <c r="K13092" s="29"/>
    </row>
    <row r="13093" spans="6:11" x14ac:dyDescent="0.3">
      <c r="F13093" s="29"/>
      <c r="G13093" s="29"/>
      <c r="H13093" s="29"/>
      <c r="I13093" s="29"/>
      <c r="J13093" s="29"/>
      <c r="K13093" s="29"/>
    </row>
    <row r="13094" spans="6:11" x14ac:dyDescent="0.3">
      <c r="F13094" s="29"/>
      <c r="G13094" s="29"/>
      <c r="H13094" s="29"/>
      <c r="I13094" s="29"/>
      <c r="J13094" s="29"/>
      <c r="K13094" s="29"/>
    </row>
    <row r="13095" spans="6:11" x14ac:dyDescent="0.3">
      <c r="F13095" s="29"/>
      <c r="G13095" s="29"/>
      <c r="H13095" s="29"/>
      <c r="I13095" s="29"/>
      <c r="J13095" s="29"/>
      <c r="K13095" s="29"/>
    </row>
    <row r="13096" spans="6:11" x14ac:dyDescent="0.3">
      <c r="F13096" s="29"/>
      <c r="G13096" s="29"/>
      <c r="H13096" s="29"/>
      <c r="I13096" s="29"/>
      <c r="J13096" s="29"/>
      <c r="K13096" s="29"/>
    </row>
    <row r="13097" spans="6:11" x14ac:dyDescent="0.3">
      <c r="F13097" s="29"/>
      <c r="G13097" s="29"/>
      <c r="H13097" s="29"/>
      <c r="I13097" s="29"/>
      <c r="J13097" s="29"/>
      <c r="K13097" s="29"/>
    </row>
    <row r="13098" spans="6:11" x14ac:dyDescent="0.3">
      <c r="F13098" s="29"/>
      <c r="G13098" s="29"/>
      <c r="H13098" s="29"/>
      <c r="I13098" s="29"/>
      <c r="J13098" s="29"/>
      <c r="K13098" s="29"/>
    </row>
    <row r="13099" spans="6:11" x14ac:dyDescent="0.3">
      <c r="F13099" s="29"/>
      <c r="G13099" s="29"/>
      <c r="H13099" s="29"/>
      <c r="I13099" s="29"/>
      <c r="J13099" s="29"/>
      <c r="K13099" s="29"/>
    </row>
    <row r="13100" spans="6:11" x14ac:dyDescent="0.3">
      <c r="F13100" s="29"/>
      <c r="G13100" s="29"/>
      <c r="H13100" s="29"/>
      <c r="I13100" s="29"/>
      <c r="J13100" s="29"/>
      <c r="K13100" s="29"/>
    </row>
    <row r="13101" spans="6:11" x14ac:dyDescent="0.3">
      <c r="F13101" s="29"/>
      <c r="G13101" s="29"/>
      <c r="H13101" s="29"/>
      <c r="I13101" s="29"/>
      <c r="J13101" s="29"/>
      <c r="K13101" s="29"/>
    </row>
    <row r="13102" spans="6:11" x14ac:dyDescent="0.3">
      <c r="F13102" s="29"/>
      <c r="G13102" s="29"/>
      <c r="H13102" s="29"/>
      <c r="I13102" s="29"/>
      <c r="J13102" s="29"/>
      <c r="K13102" s="29"/>
    </row>
    <row r="13103" spans="6:11" x14ac:dyDescent="0.3">
      <c r="F13103" s="29"/>
      <c r="G13103" s="29"/>
      <c r="H13103" s="29"/>
      <c r="I13103" s="29"/>
      <c r="J13103" s="29"/>
      <c r="K13103" s="29"/>
    </row>
    <row r="13104" spans="6:11" x14ac:dyDescent="0.3">
      <c r="F13104" s="29"/>
      <c r="G13104" s="29"/>
      <c r="H13104" s="29"/>
      <c r="I13104" s="29"/>
      <c r="J13104" s="29"/>
      <c r="K13104" s="29"/>
    </row>
    <row r="13105" spans="6:11" x14ac:dyDescent="0.3">
      <c r="F13105" s="29"/>
      <c r="G13105" s="29"/>
      <c r="H13105" s="29"/>
      <c r="I13105" s="29"/>
      <c r="J13105" s="29"/>
      <c r="K13105" s="29"/>
    </row>
    <row r="13106" spans="6:11" x14ac:dyDescent="0.3">
      <c r="F13106" s="29"/>
      <c r="G13106" s="29"/>
      <c r="H13106" s="29"/>
      <c r="I13106" s="29"/>
      <c r="J13106" s="29"/>
      <c r="K13106" s="29"/>
    </row>
    <row r="13107" spans="6:11" x14ac:dyDescent="0.3">
      <c r="F13107" s="29"/>
      <c r="G13107" s="29"/>
      <c r="H13107" s="29"/>
      <c r="I13107" s="29"/>
      <c r="J13107" s="29"/>
      <c r="K13107" s="29"/>
    </row>
    <row r="13108" spans="6:11" x14ac:dyDescent="0.3">
      <c r="F13108" s="29"/>
      <c r="G13108" s="29"/>
      <c r="H13108" s="29"/>
      <c r="I13108" s="29"/>
      <c r="J13108" s="29"/>
      <c r="K13108" s="29"/>
    </row>
    <row r="13109" spans="6:11" x14ac:dyDescent="0.3">
      <c r="F13109" s="29"/>
      <c r="G13109" s="29"/>
      <c r="H13109" s="29"/>
      <c r="I13109" s="29"/>
      <c r="J13109" s="29"/>
      <c r="K13109" s="29"/>
    </row>
    <row r="13110" spans="6:11" x14ac:dyDescent="0.3">
      <c r="F13110" s="29"/>
      <c r="G13110" s="29"/>
      <c r="H13110" s="29"/>
      <c r="I13110" s="29"/>
      <c r="J13110" s="29"/>
      <c r="K13110" s="29"/>
    </row>
    <row r="13111" spans="6:11" x14ac:dyDescent="0.3">
      <c r="F13111" s="29"/>
      <c r="G13111" s="29"/>
      <c r="H13111" s="29"/>
      <c r="I13111" s="29"/>
      <c r="J13111" s="29"/>
      <c r="K13111" s="29"/>
    </row>
    <row r="13112" spans="6:11" x14ac:dyDescent="0.3">
      <c r="F13112" s="29"/>
      <c r="G13112" s="29"/>
      <c r="H13112" s="29"/>
      <c r="I13112" s="29"/>
      <c r="J13112" s="29"/>
      <c r="K13112" s="29"/>
    </row>
    <row r="13113" spans="6:11" x14ac:dyDescent="0.3">
      <c r="F13113" s="29"/>
      <c r="G13113" s="29"/>
      <c r="H13113" s="29"/>
      <c r="I13113" s="29"/>
      <c r="J13113" s="29"/>
      <c r="K13113" s="29"/>
    </row>
    <row r="13114" spans="6:11" x14ac:dyDescent="0.3">
      <c r="F13114" s="29"/>
      <c r="G13114" s="29"/>
      <c r="H13114" s="29"/>
      <c r="I13114" s="29"/>
      <c r="J13114" s="29"/>
      <c r="K13114" s="29"/>
    </row>
    <row r="13115" spans="6:11" x14ac:dyDescent="0.3">
      <c r="F13115" s="29"/>
      <c r="G13115" s="29"/>
      <c r="H13115" s="29"/>
      <c r="I13115" s="29"/>
      <c r="J13115" s="29"/>
      <c r="K13115" s="29"/>
    </row>
    <row r="13116" spans="6:11" x14ac:dyDescent="0.3">
      <c r="F13116" s="29"/>
      <c r="G13116" s="29"/>
      <c r="H13116" s="29"/>
      <c r="I13116" s="29"/>
      <c r="J13116" s="29"/>
      <c r="K13116" s="29"/>
    </row>
    <row r="13117" spans="6:11" x14ac:dyDescent="0.3">
      <c r="F13117" s="29"/>
      <c r="G13117" s="29"/>
      <c r="H13117" s="29"/>
      <c r="I13117" s="29"/>
      <c r="J13117" s="29"/>
      <c r="K13117" s="29"/>
    </row>
    <row r="13118" spans="6:11" x14ac:dyDescent="0.3">
      <c r="F13118" s="29"/>
      <c r="G13118" s="29"/>
      <c r="H13118" s="29"/>
      <c r="I13118" s="29"/>
      <c r="J13118" s="29"/>
      <c r="K13118" s="29"/>
    </row>
    <row r="13119" spans="6:11" x14ac:dyDescent="0.3">
      <c r="F13119" s="29"/>
      <c r="G13119" s="29"/>
      <c r="H13119" s="29"/>
      <c r="I13119" s="29"/>
      <c r="J13119" s="29"/>
      <c r="K13119" s="29"/>
    </row>
    <row r="13120" spans="6:11" x14ac:dyDescent="0.3">
      <c r="F13120" s="29"/>
      <c r="G13120" s="29"/>
      <c r="H13120" s="29"/>
      <c r="I13120" s="29"/>
      <c r="J13120" s="29"/>
      <c r="K13120" s="29"/>
    </row>
    <row r="13121" spans="6:11" x14ac:dyDescent="0.3">
      <c r="F13121" s="29"/>
      <c r="G13121" s="29"/>
      <c r="H13121" s="29"/>
      <c r="I13121" s="29"/>
      <c r="J13121" s="29"/>
      <c r="K13121" s="29"/>
    </row>
    <row r="13122" spans="6:11" x14ac:dyDescent="0.3">
      <c r="F13122" s="29"/>
      <c r="G13122" s="29"/>
      <c r="H13122" s="29"/>
      <c r="I13122" s="29"/>
      <c r="J13122" s="29"/>
      <c r="K13122" s="29"/>
    </row>
    <row r="13123" spans="6:11" x14ac:dyDescent="0.3">
      <c r="F13123" s="29"/>
      <c r="G13123" s="29"/>
      <c r="H13123" s="29"/>
      <c r="I13123" s="29"/>
      <c r="J13123" s="29"/>
      <c r="K13123" s="29"/>
    </row>
    <row r="13124" spans="6:11" x14ac:dyDescent="0.3">
      <c r="F13124" s="29"/>
      <c r="G13124" s="29"/>
      <c r="H13124" s="29"/>
      <c r="I13124" s="29"/>
      <c r="J13124" s="29"/>
      <c r="K13124" s="29"/>
    </row>
    <row r="13125" spans="6:11" x14ac:dyDescent="0.3">
      <c r="F13125" s="29"/>
      <c r="G13125" s="29"/>
      <c r="H13125" s="29"/>
      <c r="I13125" s="29"/>
      <c r="J13125" s="29"/>
      <c r="K13125" s="29"/>
    </row>
    <row r="13126" spans="6:11" x14ac:dyDescent="0.3">
      <c r="F13126" s="29"/>
      <c r="G13126" s="29"/>
      <c r="H13126" s="29"/>
      <c r="I13126" s="29"/>
      <c r="J13126" s="29"/>
      <c r="K13126" s="29"/>
    </row>
    <row r="13127" spans="6:11" x14ac:dyDescent="0.3">
      <c r="F13127" s="29"/>
      <c r="G13127" s="29"/>
      <c r="H13127" s="29"/>
      <c r="I13127" s="29"/>
      <c r="J13127" s="29"/>
      <c r="K13127" s="29"/>
    </row>
    <row r="13128" spans="6:11" x14ac:dyDescent="0.3">
      <c r="F13128" s="29"/>
      <c r="G13128" s="29"/>
      <c r="H13128" s="29"/>
      <c r="I13128" s="29"/>
      <c r="J13128" s="29"/>
      <c r="K13128" s="29"/>
    </row>
    <row r="13129" spans="6:11" x14ac:dyDescent="0.3">
      <c r="F13129" s="29"/>
      <c r="G13129" s="29"/>
      <c r="H13129" s="29"/>
      <c r="I13129" s="29"/>
      <c r="J13129" s="29"/>
      <c r="K13129" s="29"/>
    </row>
    <row r="13130" spans="6:11" x14ac:dyDescent="0.3">
      <c r="F13130" s="29"/>
      <c r="G13130" s="29"/>
      <c r="H13130" s="29"/>
      <c r="I13130" s="29"/>
      <c r="J13130" s="29"/>
      <c r="K13130" s="29"/>
    </row>
    <row r="13131" spans="6:11" x14ac:dyDescent="0.3">
      <c r="F13131" s="29"/>
      <c r="G13131" s="29"/>
      <c r="H13131" s="29"/>
      <c r="I13131" s="29"/>
      <c r="J13131" s="29"/>
      <c r="K13131" s="29"/>
    </row>
    <row r="13132" spans="6:11" x14ac:dyDescent="0.3">
      <c r="F13132" s="29"/>
      <c r="G13132" s="29"/>
      <c r="H13132" s="29"/>
      <c r="I13132" s="29"/>
      <c r="J13132" s="29"/>
      <c r="K13132" s="29"/>
    </row>
    <row r="13133" spans="6:11" x14ac:dyDescent="0.3">
      <c r="F13133" s="29"/>
      <c r="G13133" s="29"/>
      <c r="H13133" s="29"/>
      <c r="I13133" s="29"/>
      <c r="J13133" s="29"/>
      <c r="K13133" s="29"/>
    </row>
    <row r="13134" spans="6:11" x14ac:dyDescent="0.3">
      <c r="F13134" s="29"/>
      <c r="G13134" s="29"/>
      <c r="H13134" s="29"/>
      <c r="I13134" s="29"/>
      <c r="J13134" s="29"/>
      <c r="K13134" s="29"/>
    </row>
    <row r="13135" spans="6:11" x14ac:dyDescent="0.3">
      <c r="F13135" s="29"/>
      <c r="G13135" s="29"/>
      <c r="H13135" s="29"/>
      <c r="I13135" s="29"/>
      <c r="J13135" s="29"/>
      <c r="K13135" s="29"/>
    </row>
    <row r="13136" spans="6:11" x14ac:dyDescent="0.3">
      <c r="F13136" s="29"/>
      <c r="G13136" s="29"/>
      <c r="H13136" s="29"/>
      <c r="I13136" s="29"/>
      <c r="J13136" s="29"/>
      <c r="K13136" s="29"/>
    </row>
    <row r="13137" spans="6:11" x14ac:dyDescent="0.3">
      <c r="F13137" s="29"/>
      <c r="G13137" s="29"/>
      <c r="H13137" s="29"/>
      <c r="I13137" s="29"/>
      <c r="J13137" s="29"/>
      <c r="K13137" s="29"/>
    </row>
    <row r="13138" spans="6:11" x14ac:dyDescent="0.3">
      <c r="F13138" s="29"/>
      <c r="G13138" s="29"/>
      <c r="H13138" s="29"/>
      <c r="I13138" s="29"/>
      <c r="J13138" s="29"/>
      <c r="K13138" s="29"/>
    </row>
    <row r="13139" spans="6:11" x14ac:dyDescent="0.3">
      <c r="F13139" s="29"/>
      <c r="G13139" s="29"/>
      <c r="H13139" s="29"/>
      <c r="I13139" s="29"/>
      <c r="J13139" s="29"/>
      <c r="K13139" s="29"/>
    </row>
    <row r="13140" spans="6:11" x14ac:dyDescent="0.3">
      <c r="F13140" s="29"/>
      <c r="G13140" s="29"/>
      <c r="H13140" s="29"/>
      <c r="I13140" s="29"/>
      <c r="J13140" s="29"/>
      <c r="K13140" s="29"/>
    </row>
    <row r="13141" spans="6:11" x14ac:dyDescent="0.3">
      <c r="F13141" s="29"/>
      <c r="G13141" s="29"/>
      <c r="H13141" s="29"/>
      <c r="I13141" s="29"/>
      <c r="J13141" s="29"/>
      <c r="K13141" s="29"/>
    </row>
    <row r="13142" spans="6:11" x14ac:dyDescent="0.3">
      <c r="F13142" s="29"/>
      <c r="G13142" s="29"/>
      <c r="H13142" s="29"/>
      <c r="I13142" s="29"/>
      <c r="J13142" s="29"/>
      <c r="K13142" s="29"/>
    </row>
    <row r="13143" spans="6:11" x14ac:dyDescent="0.3">
      <c r="F13143" s="29"/>
      <c r="G13143" s="29"/>
      <c r="H13143" s="29"/>
      <c r="I13143" s="29"/>
      <c r="J13143" s="29"/>
      <c r="K13143" s="29"/>
    </row>
    <row r="13144" spans="6:11" x14ac:dyDescent="0.3">
      <c r="F13144" s="29"/>
      <c r="G13144" s="29"/>
      <c r="H13144" s="29"/>
      <c r="I13144" s="29"/>
      <c r="J13144" s="29"/>
      <c r="K13144" s="29"/>
    </row>
    <row r="13145" spans="6:11" x14ac:dyDescent="0.3">
      <c r="F13145" s="29"/>
      <c r="G13145" s="29"/>
      <c r="H13145" s="29"/>
      <c r="I13145" s="29"/>
      <c r="J13145" s="29"/>
      <c r="K13145" s="29"/>
    </row>
    <row r="13146" spans="6:11" x14ac:dyDescent="0.3">
      <c r="F13146" s="29"/>
      <c r="G13146" s="29"/>
      <c r="H13146" s="29"/>
      <c r="I13146" s="29"/>
      <c r="J13146" s="29"/>
      <c r="K13146" s="29"/>
    </row>
    <row r="13147" spans="6:11" x14ac:dyDescent="0.3">
      <c r="F13147" s="29"/>
      <c r="G13147" s="29"/>
      <c r="H13147" s="29"/>
      <c r="I13147" s="29"/>
      <c r="J13147" s="29"/>
      <c r="K13147" s="29"/>
    </row>
    <row r="13148" spans="6:11" x14ac:dyDescent="0.3">
      <c r="F13148" s="29"/>
      <c r="G13148" s="29"/>
      <c r="H13148" s="29"/>
      <c r="I13148" s="29"/>
      <c r="J13148" s="29"/>
      <c r="K13148" s="29"/>
    </row>
    <row r="13149" spans="6:11" x14ac:dyDescent="0.3">
      <c r="F13149" s="29"/>
      <c r="G13149" s="29"/>
      <c r="H13149" s="29"/>
      <c r="I13149" s="29"/>
      <c r="J13149" s="29"/>
      <c r="K13149" s="29"/>
    </row>
    <row r="13150" spans="6:11" x14ac:dyDescent="0.3">
      <c r="F13150" s="29"/>
      <c r="G13150" s="29"/>
      <c r="H13150" s="29"/>
      <c r="I13150" s="29"/>
      <c r="J13150" s="29"/>
      <c r="K13150" s="29"/>
    </row>
    <row r="13151" spans="6:11" x14ac:dyDescent="0.3">
      <c r="F13151" s="29"/>
      <c r="G13151" s="29"/>
      <c r="H13151" s="29"/>
      <c r="I13151" s="29"/>
      <c r="J13151" s="29"/>
      <c r="K13151" s="29"/>
    </row>
    <row r="13152" spans="6:11" x14ac:dyDescent="0.3">
      <c r="F13152" s="29"/>
      <c r="G13152" s="29"/>
      <c r="H13152" s="29"/>
      <c r="I13152" s="29"/>
      <c r="J13152" s="29"/>
      <c r="K13152" s="29"/>
    </row>
    <row r="13153" spans="6:11" x14ac:dyDescent="0.3">
      <c r="F13153" s="29"/>
      <c r="G13153" s="29"/>
      <c r="H13153" s="29"/>
      <c r="I13153" s="29"/>
      <c r="J13153" s="29"/>
      <c r="K13153" s="29"/>
    </row>
    <row r="13154" spans="6:11" x14ac:dyDescent="0.3">
      <c r="F13154" s="29"/>
      <c r="G13154" s="29"/>
      <c r="H13154" s="29"/>
      <c r="I13154" s="29"/>
      <c r="J13154" s="29"/>
      <c r="K13154" s="29"/>
    </row>
    <row r="13155" spans="6:11" x14ac:dyDescent="0.3">
      <c r="F13155" s="29"/>
      <c r="G13155" s="29"/>
      <c r="H13155" s="29"/>
      <c r="I13155" s="29"/>
      <c r="J13155" s="29"/>
      <c r="K13155" s="29"/>
    </row>
    <row r="13156" spans="6:11" x14ac:dyDescent="0.3">
      <c r="F13156" s="29"/>
      <c r="G13156" s="29"/>
      <c r="H13156" s="29"/>
      <c r="I13156" s="29"/>
      <c r="J13156" s="29"/>
      <c r="K13156" s="29"/>
    </row>
    <row r="13157" spans="6:11" x14ac:dyDescent="0.3">
      <c r="F13157" s="29"/>
      <c r="G13157" s="29"/>
      <c r="H13157" s="29"/>
      <c r="I13157" s="29"/>
      <c r="J13157" s="29"/>
      <c r="K13157" s="29"/>
    </row>
    <row r="13158" spans="6:11" x14ac:dyDescent="0.3">
      <c r="F13158" s="29"/>
      <c r="G13158" s="29"/>
      <c r="H13158" s="29"/>
      <c r="I13158" s="29"/>
      <c r="J13158" s="29"/>
      <c r="K13158" s="29"/>
    </row>
    <row r="13159" spans="6:11" x14ac:dyDescent="0.3">
      <c r="F13159" s="29"/>
      <c r="G13159" s="29"/>
      <c r="H13159" s="29"/>
      <c r="I13159" s="29"/>
      <c r="J13159" s="29"/>
      <c r="K13159" s="29"/>
    </row>
    <row r="13160" spans="6:11" x14ac:dyDescent="0.3">
      <c r="F13160" s="29"/>
      <c r="G13160" s="29"/>
      <c r="H13160" s="29"/>
      <c r="I13160" s="29"/>
      <c r="J13160" s="29"/>
      <c r="K13160" s="29"/>
    </row>
    <row r="13161" spans="6:11" x14ac:dyDescent="0.3">
      <c r="F13161" s="29"/>
      <c r="G13161" s="29"/>
      <c r="H13161" s="29"/>
      <c r="I13161" s="29"/>
      <c r="J13161" s="29"/>
      <c r="K13161" s="29"/>
    </row>
    <row r="13162" spans="6:11" x14ac:dyDescent="0.3">
      <c r="F13162" s="29"/>
      <c r="G13162" s="29"/>
      <c r="H13162" s="29"/>
      <c r="I13162" s="29"/>
      <c r="J13162" s="29"/>
      <c r="K13162" s="29"/>
    </row>
    <row r="13163" spans="6:11" x14ac:dyDescent="0.3">
      <c r="F13163" s="29"/>
      <c r="G13163" s="29"/>
      <c r="H13163" s="29"/>
      <c r="I13163" s="29"/>
      <c r="J13163" s="29"/>
      <c r="K13163" s="29"/>
    </row>
    <row r="13164" spans="6:11" x14ac:dyDescent="0.3">
      <c r="F13164" s="29"/>
      <c r="G13164" s="29"/>
      <c r="H13164" s="29"/>
      <c r="I13164" s="29"/>
      <c r="J13164" s="29"/>
      <c r="K13164" s="29"/>
    </row>
    <row r="13165" spans="6:11" x14ac:dyDescent="0.3">
      <c r="F13165" s="29"/>
      <c r="G13165" s="29"/>
      <c r="H13165" s="29"/>
      <c r="I13165" s="29"/>
      <c r="J13165" s="29"/>
      <c r="K13165" s="29"/>
    </row>
    <row r="13166" spans="6:11" x14ac:dyDescent="0.3">
      <c r="F13166" s="29"/>
      <c r="G13166" s="29"/>
      <c r="H13166" s="29"/>
      <c r="I13166" s="29"/>
      <c r="J13166" s="29"/>
      <c r="K13166" s="29"/>
    </row>
    <row r="13167" spans="6:11" x14ac:dyDescent="0.3">
      <c r="F13167" s="29"/>
      <c r="G13167" s="29"/>
      <c r="H13167" s="29"/>
      <c r="I13167" s="29"/>
      <c r="J13167" s="29"/>
      <c r="K13167" s="29"/>
    </row>
    <row r="13168" spans="6:11" x14ac:dyDescent="0.3">
      <c r="F13168" s="29"/>
      <c r="G13168" s="29"/>
      <c r="H13168" s="29"/>
      <c r="I13168" s="29"/>
      <c r="J13168" s="29"/>
      <c r="K13168" s="29"/>
    </row>
    <row r="13169" spans="6:11" x14ac:dyDescent="0.3">
      <c r="F13169" s="29"/>
      <c r="G13169" s="29"/>
      <c r="H13169" s="29"/>
      <c r="I13169" s="29"/>
      <c r="J13169" s="29"/>
      <c r="K13169" s="29"/>
    </row>
    <row r="13170" spans="6:11" x14ac:dyDescent="0.3">
      <c r="F13170" s="29"/>
      <c r="G13170" s="29"/>
      <c r="H13170" s="29"/>
      <c r="I13170" s="29"/>
      <c r="J13170" s="29"/>
      <c r="K13170" s="29"/>
    </row>
    <row r="13171" spans="6:11" x14ac:dyDescent="0.3">
      <c r="F13171" s="29"/>
      <c r="G13171" s="29"/>
      <c r="H13171" s="29"/>
      <c r="I13171" s="29"/>
      <c r="J13171" s="29"/>
      <c r="K13171" s="29"/>
    </row>
    <row r="13172" spans="6:11" x14ac:dyDescent="0.3">
      <c r="F13172" s="29"/>
      <c r="G13172" s="29"/>
      <c r="H13172" s="29"/>
      <c r="I13172" s="29"/>
      <c r="J13172" s="29"/>
      <c r="K13172" s="29"/>
    </row>
    <row r="13173" spans="6:11" x14ac:dyDescent="0.3">
      <c r="F13173" s="29"/>
      <c r="G13173" s="29"/>
      <c r="H13173" s="29"/>
      <c r="I13173" s="29"/>
      <c r="J13173" s="29"/>
      <c r="K13173" s="29"/>
    </row>
    <row r="13174" spans="6:11" x14ac:dyDescent="0.3">
      <c r="F13174" s="29"/>
      <c r="G13174" s="29"/>
      <c r="H13174" s="29"/>
      <c r="I13174" s="29"/>
      <c r="J13174" s="29"/>
      <c r="K13174" s="29"/>
    </row>
    <row r="13175" spans="6:11" x14ac:dyDescent="0.3">
      <c r="F13175" s="29"/>
      <c r="G13175" s="29"/>
      <c r="H13175" s="29"/>
      <c r="I13175" s="29"/>
      <c r="J13175" s="29"/>
      <c r="K13175" s="29"/>
    </row>
    <row r="13176" spans="6:11" x14ac:dyDescent="0.3">
      <c r="F13176" s="29"/>
      <c r="G13176" s="29"/>
      <c r="H13176" s="29"/>
      <c r="I13176" s="29"/>
      <c r="J13176" s="29"/>
      <c r="K13176" s="29"/>
    </row>
    <row r="13177" spans="6:11" x14ac:dyDescent="0.3">
      <c r="F13177" s="29"/>
      <c r="G13177" s="29"/>
      <c r="H13177" s="29"/>
      <c r="I13177" s="29"/>
      <c r="J13177" s="29"/>
      <c r="K13177" s="29"/>
    </row>
    <row r="13178" spans="6:11" x14ac:dyDescent="0.3">
      <c r="F13178" s="29"/>
      <c r="G13178" s="29"/>
      <c r="H13178" s="29"/>
      <c r="I13178" s="29"/>
      <c r="J13178" s="29"/>
      <c r="K13178" s="29"/>
    </row>
    <row r="13179" spans="6:11" x14ac:dyDescent="0.3">
      <c r="F13179" s="29"/>
      <c r="G13179" s="29"/>
      <c r="H13179" s="29"/>
      <c r="I13179" s="29"/>
      <c r="J13179" s="29"/>
      <c r="K13179" s="29"/>
    </row>
    <row r="13180" spans="6:11" x14ac:dyDescent="0.3">
      <c r="F13180" s="29"/>
      <c r="G13180" s="29"/>
      <c r="H13180" s="29"/>
      <c r="I13180" s="29"/>
      <c r="J13180" s="29"/>
      <c r="K13180" s="29"/>
    </row>
    <row r="13181" spans="6:11" x14ac:dyDescent="0.3">
      <c r="F13181" s="29"/>
      <c r="G13181" s="29"/>
      <c r="H13181" s="29"/>
      <c r="I13181" s="29"/>
      <c r="J13181" s="29"/>
      <c r="K13181" s="29"/>
    </row>
    <row r="13182" spans="6:11" x14ac:dyDescent="0.3">
      <c r="F13182" s="29"/>
      <c r="G13182" s="29"/>
      <c r="H13182" s="29"/>
      <c r="I13182" s="29"/>
      <c r="J13182" s="29"/>
      <c r="K13182" s="29"/>
    </row>
    <row r="13183" spans="6:11" x14ac:dyDescent="0.3">
      <c r="F13183" s="29"/>
      <c r="G13183" s="29"/>
      <c r="H13183" s="29"/>
      <c r="I13183" s="29"/>
      <c r="J13183" s="29"/>
      <c r="K13183" s="29"/>
    </row>
    <row r="13184" spans="6:11" x14ac:dyDescent="0.3">
      <c r="F13184" s="29"/>
      <c r="G13184" s="29"/>
      <c r="H13184" s="29"/>
      <c r="I13184" s="29"/>
      <c r="J13184" s="29"/>
      <c r="K13184" s="29"/>
    </row>
    <row r="13185" spans="6:11" x14ac:dyDescent="0.3">
      <c r="F13185" s="29"/>
      <c r="G13185" s="29"/>
      <c r="H13185" s="29"/>
      <c r="I13185" s="29"/>
      <c r="J13185" s="29"/>
      <c r="K13185" s="29"/>
    </row>
    <row r="13186" spans="6:11" x14ac:dyDescent="0.3">
      <c r="F13186" s="29"/>
      <c r="G13186" s="29"/>
      <c r="H13186" s="29"/>
      <c r="I13186" s="29"/>
      <c r="J13186" s="29"/>
      <c r="K13186" s="29"/>
    </row>
    <row r="13187" spans="6:11" x14ac:dyDescent="0.3">
      <c r="F13187" s="29"/>
      <c r="G13187" s="29"/>
      <c r="H13187" s="29"/>
      <c r="I13187" s="29"/>
      <c r="J13187" s="29"/>
      <c r="K13187" s="29"/>
    </row>
    <row r="13188" spans="6:11" x14ac:dyDescent="0.3">
      <c r="F13188" s="29"/>
      <c r="G13188" s="29"/>
      <c r="H13188" s="29"/>
      <c r="I13188" s="29"/>
      <c r="J13188" s="29"/>
      <c r="K13188" s="29"/>
    </row>
    <row r="13189" spans="6:11" x14ac:dyDescent="0.3">
      <c r="F13189" s="29"/>
      <c r="G13189" s="29"/>
      <c r="H13189" s="29"/>
      <c r="I13189" s="29"/>
      <c r="J13189" s="29"/>
      <c r="K13189" s="29"/>
    </row>
    <row r="13190" spans="6:11" x14ac:dyDescent="0.3">
      <c r="F13190" s="29"/>
      <c r="G13190" s="29"/>
      <c r="H13190" s="29"/>
      <c r="I13190" s="29"/>
      <c r="J13190" s="29"/>
      <c r="K13190" s="29"/>
    </row>
    <row r="13191" spans="6:11" x14ac:dyDescent="0.3">
      <c r="F13191" s="29"/>
      <c r="G13191" s="29"/>
      <c r="H13191" s="29"/>
      <c r="I13191" s="29"/>
      <c r="J13191" s="29"/>
      <c r="K13191" s="29"/>
    </row>
    <row r="13192" spans="6:11" x14ac:dyDescent="0.3">
      <c r="F13192" s="29"/>
      <c r="G13192" s="29"/>
      <c r="H13192" s="29"/>
      <c r="I13192" s="29"/>
      <c r="J13192" s="29"/>
      <c r="K13192" s="29"/>
    </row>
    <row r="13193" spans="6:11" x14ac:dyDescent="0.3">
      <c r="F13193" s="29"/>
      <c r="G13193" s="29"/>
      <c r="H13193" s="29"/>
      <c r="I13193" s="29"/>
      <c r="J13193" s="29"/>
      <c r="K13193" s="29"/>
    </row>
    <row r="13194" spans="6:11" x14ac:dyDescent="0.3">
      <c r="F13194" s="29"/>
      <c r="G13194" s="29"/>
      <c r="H13194" s="29"/>
      <c r="I13194" s="29"/>
      <c r="J13194" s="29"/>
      <c r="K13194" s="29"/>
    </row>
    <row r="13195" spans="6:11" x14ac:dyDescent="0.3">
      <c r="F13195" s="29"/>
      <c r="G13195" s="29"/>
      <c r="H13195" s="29"/>
      <c r="I13195" s="29"/>
      <c r="J13195" s="29"/>
      <c r="K13195" s="29"/>
    </row>
    <row r="13196" spans="6:11" x14ac:dyDescent="0.3">
      <c r="F13196" s="29"/>
      <c r="G13196" s="29"/>
      <c r="H13196" s="29"/>
      <c r="I13196" s="29"/>
      <c r="J13196" s="29"/>
      <c r="K13196" s="29"/>
    </row>
    <row r="13197" spans="6:11" x14ac:dyDescent="0.3">
      <c r="F13197" s="29"/>
      <c r="G13197" s="29"/>
      <c r="H13197" s="29"/>
      <c r="I13197" s="29"/>
      <c r="J13197" s="29"/>
      <c r="K13197" s="29"/>
    </row>
    <row r="13198" spans="6:11" x14ac:dyDescent="0.3">
      <c r="F13198" s="29"/>
      <c r="G13198" s="29"/>
      <c r="H13198" s="29"/>
      <c r="I13198" s="29"/>
      <c r="J13198" s="29"/>
      <c r="K13198" s="29"/>
    </row>
    <row r="13199" spans="6:11" x14ac:dyDescent="0.3">
      <c r="F13199" s="29"/>
      <c r="G13199" s="29"/>
      <c r="H13199" s="29"/>
      <c r="I13199" s="29"/>
      <c r="J13199" s="29"/>
      <c r="K13199" s="29"/>
    </row>
    <row r="13200" spans="6:11" x14ac:dyDescent="0.3">
      <c r="F13200" s="29"/>
      <c r="G13200" s="29"/>
      <c r="H13200" s="29"/>
      <c r="I13200" s="29"/>
      <c r="J13200" s="29"/>
      <c r="K13200" s="29"/>
    </row>
    <row r="13201" spans="6:11" x14ac:dyDescent="0.3">
      <c r="F13201" s="29"/>
      <c r="G13201" s="29"/>
      <c r="H13201" s="29"/>
      <c r="I13201" s="29"/>
      <c r="J13201" s="29"/>
      <c r="K13201" s="29"/>
    </row>
    <row r="13202" spans="6:11" x14ac:dyDescent="0.3">
      <c r="F13202" s="29"/>
      <c r="G13202" s="29"/>
      <c r="H13202" s="29"/>
      <c r="I13202" s="29"/>
      <c r="J13202" s="29"/>
      <c r="K13202" s="29"/>
    </row>
    <row r="13203" spans="6:11" x14ac:dyDescent="0.3">
      <c r="F13203" s="29"/>
      <c r="G13203" s="29"/>
      <c r="H13203" s="29"/>
      <c r="I13203" s="29"/>
      <c r="J13203" s="29"/>
      <c r="K13203" s="29"/>
    </row>
    <row r="13204" spans="6:11" x14ac:dyDescent="0.3">
      <c r="F13204" s="29"/>
      <c r="G13204" s="29"/>
      <c r="H13204" s="29"/>
      <c r="I13204" s="29"/>
      <c r="J13204" s="29"/>
      <c r="K13204" s="29"/>
    </row>
    <row r="13205" spans="6:11" x14ac:dyDescent="0.3">
      <c r="F13205" s="29"/>
      <c r="G13205" s="29"/>
      <c r="H13205" s="29"/>
      <c r="I13205" s="29"/>
      <c r="J13205" s="29"/>
      <c r="K13205" s="29"/>
    </row>
    <row r="13206" spans="6:11" x14ac:dyDescent="0.3">
      <c r="F13206" s="29"/>
      <c r="G13206" s="29"/>
      <c r="H13206" s="29"/>
      <c r="I13206" s="29"/>
      <c r="J13206" s="29"/>
      <c r="K13206" s="29"/>
    </row>
    <row r="13207" spans="6:11" x14ac:dyDescent="0.3">
      <c r="F13207" s="29"/>
      <c r="G13207" s="29"/>
      <c r="H13207" s="29"/>
      <c r="I13207" s="29"/>
      <c r="J13207" s="29"/>
      <c r="K13207" s="29"/>
    </row>
    <row r="13208" spans="6:11" x14ac:dyDescent="0.3">
      <c r="F13208" s="29"/>
      <c r="G13208" s="29"/>
      <c r="H13208" s="29"/>
      <c r="I13208" s="29"/>
      <c r="J13208" s="29"/>
      <c r="K13208" s="29"/>
    </row>
    <row r="13209" spans="6:11" x14ac:dyDescent="0.3">
      <c r="F13209" s="29"/>
      <c r="G13209" s="29"/>
      <c r="H13209" s="29"/>
      <c r="I13209" s="29"/>
      <c r="J13209" s="29"/>
      <c r="K13209" s="29"/>
    </row>
    <row r="13210" spans="6:11" x14ac:dyDescent="0.3">
      <c r="F13210" s="29"/>
      <c r="G13210" s="29"/>
      <c r="H13210" s="29"/>
      <c r="I13210" s="29"/>
      <c r="J13210" s="29"/>
      <c r="K13210" s="29"/>
    </row>
    <row r="13211" spans="6:11" x14ac:dyDescent="0.3">
      <c r="F13211" s="29"/>
      <c r="G13211" s="29"/>
      <c r="H13211" s="29"/>
      <c r="I13211" s="29"/>
      <c r="J13211" s="29"/>
      <c r="K13211" s="29"/>
    </row>
    <row r="13212" spans="6:11" x14ac:dyDescent="0.3">
      <c r="F13212" s="29"/>
      <c r="G13212" s="29"/>
      <c r="H13212" s="29"/>
      <c r="I13212" s="29"/>
      <c r="J13212" s="29"/>
      <c r="K13212" s="29"/>
    </row>
    <row r="13213" spans="6:11" x14ac:dyDescent="0.3">
      <c r="F13213" s="29"/>
      <c r="G13213" s="29"/>
      <c r="H13213" s="29"/>
      <c r="I13213" s="29"/>
      <c r="J13213" s="29"/>
      <c r="K13213" s="29"/>
    </row>
    <row r="13214" spans="6:11" x14ac:dyDescent="0.3">
      <c r="F13214" s="29"/>
      <c r="G13214" s="29"/>
      <c r="H13214" s="29"/>
      <c r="I13214" s="29"/>
      <c r="J13214" s="29"/>
      <c r="K13214" s="29"/>
    </row>
    <row r="13215" spans="6:11" x14ac:dyDescent="0.3">
      <c r="F13215" s="29"/>
      <c r="G13215" s="29"/>
      <c r="H13215" s="29"/>
      <c r="I13215" s="29"/>
      <c r="J13215" s="29"/>
      <c r="K13215" s="29"/>
    </row>
    <row r="13216" spans="6:11" x14ac:dyDescent="0.3">
      <c r="F13216" s="29"/>
      <c r="G13216" s="29"/>
      <c r="H13216" s="29"/>
      <c r="I13216" s="29"/>
      <c r="J13216" s="29"/>
      <c r="K13216" s="29"/>
    </row>
    <row r="13217" spans="6:11" x14ac:dyDescent="0.3">
      <c r="F13217" s="29"/>
      <c r="G13217" s="29"/>
      <c r="H13217" s="29"/>
      <c r="I13217" s="29"/>
      <c r="J13217" s="29"/>
      <c r="K13217" s="29"/>
    </row>
    <row r="13218" spans="6:11" x14ac:dyDescent="0.3">
      <c r="F13218" s="29"/>
      <c r="G13218" s="29"/>
      <c r="H13218" s="29"/>
      <c r="I13218" s="29"/>
      <c r="J13218" s="29"/>
      <c r="K13218" s="29"/>
    </row>
    <row r="13219" spans="6:11" x14ac:dyDescent="0.3">
      <c r="F13219" s="29"/>
      <c r="G13219" s="29"/>
      <c r="H13219" s="29"/>
      <c r="I13219" s="29"/>
      <c r="J13219" s="29"/>
      <c r="K13219" s="29"/>
    </row>
    <row r="13220" spans="6:11" x14ac:dyDescent="0.3">
      <c r="F13220" s="29"/>
      <c r="G13220" s="29"/>
      <c r="H13220" s="29"/>
      <c r="I13220" s="29"/>
      <c r="J13220" s="29"/>
      <c r="K13220" s="29"/>
    </row>
    <row r="13221" spans="6:11" x14ac:dyDescent="0.3">
      <c r="F13221" s="29"/>
      <c r="G13221" s="29"/>
      <c r="H13221" s="29"/>
      <c r="I13221" s="29"/>
      <c r="J13221" s="29"/>
      <c r="K13221" s="29"/>
    </row>
    <row r="13222" spans="6:11" x14ac:dyDescent="0.3">
      <c r="F13222" s="29"/>
      <c r="G13222" s="29"/>
      <c r="H13222" s="29"/>
      <c r="I13222" s="29"/>
      <c r="J13222" s="29"/>
      <c r="K13222" s="29"/>
    </row>
    <row r="13223" spans="6:11" x14ac:dyDescent="0.3">
      <c r="F13223" s="29"/>
      <c r="G13223" s="29"/>
      <c r="H13223" s="29"/>
      <c r="I13223" s="29"/>
      <c r="J13223" s="29"/>
      <c r="K13223" s="29"/>
    </row>
    <row r="13224" spans="6:11" x14ac:dyDescent="0.3">
      <c r="F13224" s="29"/>
      <c r="G13224" s="29"/>
      <c r="H13224" s="29"/>
      <c r="I13224" s="29"/>
      <c r="J13224" s="29"/>
      <c r="K13224" s="29"/>
    </row>
    <row r="13225" spans="6:11" x14ac:dyDescent="0.3">
      <c r="F13225" s="29"/>
      <c r="G13225" s="29"/>
      <c r="H13225" s="29"/>
      <c r="I13225" s="29"/>
      <c r="J13225" s="29"/>
      <c r="K13225" s="29"/>
    </row>
    <row r="13226" spans="6:11" x14ac:dyDescent="0.3">
      <c r="F13226" s="29"/>
      <c r="G13226" s="29"/>
      <c r="H13226" s="29"/>
      <c r="I13226" s="29"/>
      <c r="J13226" s="29"/>
      <c r="K13226" s="29"/>
    </row>
    <row r="13227" spans="6:11" x14ac:dyDescent="0.3">
      <c r="F13227" s="29"/>
      <c r="G13227" s="29"/>
      <c r="H13227" s="29"/>
      <c r="I13227" s="29"/>
      <c r="J13227" s="29"/>
      <c r="K13227" s="29"/>
    </row>
    <row r="13228" spans="6:11" x14ac:dyDescent="0.3">
      <c r="F13228" s="29"/>
      <c r="G13228" s="29"/>
      <c r="H13228" s="29"/>
      <c r="I13228" s="29"/>
      <c r="J13228" s="29"/>
      <c r="K13228" s="29"/>
    </row>
    <row r="13229" spans="6:11" x14ac:dyDescent="0.3">
      <c r="F13229" s="29"/>
      <c r="G13229" s="29"/>
      <c r="H13229" s="29"/>
      <c r="I13229" s="29"/>
      <c r="J13229" s="29"/>
      <c r="K13229" s="29"/>
    </row>
    <row r="13230" spans="6:11" x14ac:dyDescent="0.3">
      <c r="F13230" s="29"/>
      <c r="G13230" s="29"/>
      <c r="H13230" s="29"/>
      <c r="I13230" s="29"/>
      <c r="J13230" s="29"/>
      <c r="K13230" s="29"/>
    </row>
    <row r="13231" spans="6:11" x14ac:dyDescent="0.3">
      <c r="F13231" s="29"/>
      <c r="G13231" s="29"/>
      <c r="H13231" s="29"/>
      <c r="I13231" s="29"/>
      <c r="J13231" s="29"/>
      <c r="K13231" s="29"/>
    </row>
    <row r="13232" spans="6:11" x14ac:dyDescent="0.3">
      <c r="F13232" s="29"/>
      <c r="G13232" s="29"/>
      <c r="H13232" s="29"/>
      <c r="I13232" s="29"/>
      <c r="J13232" s="29"/>
      <c r="K13232" s="29"/>
    </row>
    <row r="13233" spans="6:11" x14ac:dyDescent="0.3">
      <c r="F13233" s="29"/>
      <c r="G13233" s="29"/>
      <c r="H13233" s="29"/>
      <c r="I13233" s="29"/>
      <c r="J13233" s="29"/>
      <c r="K13233" s="29"/>
    </row>
    <row r="13234" spans="6:11" x14ac:dyDescent="0.3">
      <c r="F13234" s="29"/>
      <c r="G13234" s="29"/>
      <c r="H13234" s="29"/>
      <c r="I13234" s="29"/>
      <c r="J13234" s="29"/>
      <c r="K13234" s="29"/>
    </row>
    <row r="13235" spans="6:11" x14ac:dyDescent="0.3">
      <c r="F13235" s="29"/>
      <c r="G13235" s="29"/>
      <c r="H13235" s="29"/>
      <c r="I13235" s="29"/>
      <c r="J13235" s="29"/>
      <c r="K13235" s="29"/>
    </row>
    <row r="13236" spans="6:11" x14ac:dyDescent="0.3">
      <c r="F13236" s="29"/>
      <c r="G13236" s="29"/>
      <c r="H13236" s="29"/>
      <c r="I13236" s="29"/>
      <c r="J13236" s="29"/>
      <c r="K13236" s="29"/>
    </row>
    <row r="13237" spans="6:11" x14ac:dyDescent="0.3">
      <c r="F13237" s="29"/>
      <c r="G13237" s="29"/>
      <c r="H13237" s="29"/>
      <c r="I13237" s="29"/>
      <c r="J13237" s="29"/>
      <c r="K13237" s="29"/>
    </row>
    <row r="13238" spans="6:11" x14ac:dyDescent="0.3">
      <c r="F13238" s="29"/>
      <c r="G13238" s="29"/>
      <c r="H13238" s="29"/>
      <c r="I13238" s="29"/>
      <c r="J13238" s="29"/>
      <c r="K13238" s="29"/>
    </row>
    <row r="13239" spans="6:11" x14ac:dyDescent="0.3">
      <c r="F13239" s="29"/>
      <c r="G13239" s="29"/>
      <c r="H13239" s="29"/>
      <c r="I13239" s="29"/>
      <c r="J13239" s="29"/>
      <c r="K13239" s="29"/>
    </row>
    <row r="13240" spans="6:11" x14ac:dyDescent="0.3">
      <c r="F13240" s="29"/>
      <c r="G13240" s="29"/>
      <c r="H13240" s="29"/>
      <c r="I13240" s="29"/>
      <c r="J13240" s="29"/>
      <c r="K13240" s="29"/>
    </row>
    <row r="13241" spans="6:11" x14ac:dyDescent="0.3">
      <c r="F13241" s="29"/>
      <c r="G13241" s="29"/>
      <c r="H13241" s="29"/>
      <c r="I13241" s="29"/>
      <c r="J13241" s="29"/>
      <c r="K13241" s="29"/>
    </row>
    <row r="13242" spans="6:11" x14ac:dyDescent="0.3">
      <c r="F13242" s="29"/>
      <c r="G13242" s="29"/>
      <c r="H13242" s="29"/>
      <c r="I13242" s="29"/>
      <c r="J13242" s="29"/>
      <c r="K13242" s="29"/>
    </row>
    <row r="13243" spans="6:11" x14ac:dyDescent="0.3">
      <c r="F13243" s="29"/>
      <c r="G13243" s="29"/>
      <c r="H13243" s="29"/>
      <c r="I13243" s="29"/>
      <c r="J13243" s="29"/>
      <c r="K13243" s="29"/>
    </row>
    <row r="13244" spans="6:11" x14ac:dyDescent="0.3">
      <c r="F13244" s="29"/>
      <c r="G13244" s="29"/>
      <c r="H13244" s="29"/>
      <c r="I13244" s="29"/>
      <c r="J13244" s="29"/>
      <c r="K13244" s="29"/>
    </row>
    <row r="13245" spans="6:11" x14ac:dyDescent="0.3">
      <c r="F13245" s="29"/>
      <c r="G13245" s="29"/>
      <c r="H13245" s="29"/>
      <c r="I13245" s="29"/>
      <c r="J13245" s="29"/>
      <c r="K13245" s="29"/>
    </row>
    <row r="13246" spans="6:11" x14ac:dyDescent="0.3">
      <c r="F13246" s="29"/>
      <c r="G13246" s="29"/>
      <c r="H13246" s="29"/>
      <c r="I13246" s="29"/>
      <c r="J13246" s="29"/>
      <c r="K13246" s="29"/>
    </row>
    <row r="13247" spans="6:11" x14ac:dyDescent="0.3">
      <c r="F13247" s="29"/>
      <c r="G13247" s="29"/>
      <c r="H13247" s="29"/>
      <c r="I13247" s="29"/>
      <c r="J13247" s="29"/>
      <c r="K13247" s="29"/>
    </row>
    <row r="13248" spans="6:11" x14ac:dyDescent="0.3">
      <c r="F13248" s="29"/>
      <c r="G13248" s="29"/>
      <c r="H13248" s="29"/>
      <c r="I13248" s="29"/>
      <c r="J13248" s="29"/>
      <c r="K13248" s="29"/>
    </row>
    <row r="13249" spans="6:11" x14ac:dyDescent="0.3">
      <c r="F13249" s="29"/>
      <c r="G13249" s="29"/>
      <c r="H13249" s="29"/>
      <c r="I13249" s="29"/>
      <c r="J13249" s="29"/>
      <c r="K13249" s="29"/>
    </row>
    <row r="13250" spans="6:11" x14ac:dyDescent="0.3">
      <c r="F13250" s="29"/>
      <c r="G13250" s="29"/>
      <c r="H13250" s="29"/>
      <c r="I13250" s="29"/>
      <c r="J13250" s="29"/>
      <c r="K13250" s="29"/>
    </row>
    <row r="13251" spans="6:11" x14ac:dyDescent="0.3">
      <c r="F13251" s="29"/>
      <c r="G13251" s="29"/>
      <c r="H13251" s="29"/>
      <c r="I13251" s="29"/>
      <c r="J13251" s="29"/>
      <c r="K13251" s="29"/>
    </row>
    <row r="13252" spans="6:11" x14ac:dyDescent="0.3">
      <c r="F13252" s="29"/>
      <c r="G13252" s="29"/>
      <c r="H13252" s="29"/>
      <c r="I13252" s="29"/>
      <c r="J13252" s="29"/>
      <c r="K13252" s="29"/>
    </row>
    <row r="13253" spans="6:11" x14ac:dyDescent="0.3">
      <c r="F13253" s="29"/>
      <c r="G13253" s="29"/>
      <c r="H13253" s="29"/>
      <c r="I13253" s="29"/>
      <c r="J13253" s="29"/>
      <c r="K13253" s="29"/>
    </row>
    <row r="13254" spans="6:11" x14ac:dyDescent="0.3">
      <c r="F13254" s="29"/>
      <c r="G13254" s="29"/>
      <c r="H13254" s="29"/>
      <c r="I13254" s="29"/>
      <c r="J13254" s="29"/>
      <c r="K13254" s="29"/>
    </row>
    <row r="13255" spans="6:11" x14ac:dyDescent="0.3">
      <c r="F13255" s="29"/>
      <c r="G13255" s="29"/>
      <c r="H13255" s="29"/>
      <c r="I13255" s="29"/>
      <c r="J13255" s="29"/>
      <c r="K13255" s="29"/>
    </row>
    <row r="13256" spans="6:11" x14ac:dyDescent="0.3">
      <c r="F13256" s="29"/>
      <c r="G13256" s="29"/>
      <c r="H13256" s="29"/>
      <c r="I13256" s="29"/>
      <c r="J13256" s="29"/>
      <c r="K13256" s="29"/>
    </row>
    <row r="13257" spans="6:11" x14ac:dyDescent="0.3">
      <c r="F13257" s="29"/>
      <c r="G13257" s="29"/>
      <c r="H13257" s="29"/>
      <c r="I13257" s="29"/>
      <c r="J13257" s="29"/>
      <c r="K13257" s="29"/>
    </row>
    <row r="13258" spans="6:11" x14ac:dyDescent="0.3">
      <c r="F13258" s="29"/>
      <c r="G13258" s="29"/>
      <c r="H13258" s="29"/>
      <c r="I13258" s="29"/>
      <c r="J13258" s="29"/>
      <c r="K13258" s="29"/>
    </row>
    <row r="13259" spans="6:11" x14ac:dyDescent="0.3">
      <c r="F13259" s="29"/>
      <c r="G13259" s="29"/>
      <c r="H13259" s="29"/>
      <c r="I13259" s="29"/>
      <c r="J13259" s="29"/>
      <c r="K13259" s="29"/>
    </row>
    <row r="13260" spans="6:11" x14ac:dyDescent="0.3">
      <c r="F13260" s="29"/>
      <c r="G13260" s="29"/>
      <c r="H13260" s="29"/>
      <c r="I13260" s="29"/>
      <c r="J13260" s="29"/>
      <c r="K13260" s="29"/>
    </row>
    <row r="13261" spans="6:11" x14ac:dyDescent="0.3">
      <c r="F13261" s="29"/>
      <c r="G13261" s="29"/>
      <c r="H13261" s="29"/>
      <c r="I13261" s="29"/>
      <c r="J13261" s="29"/>
      <c r="K13261" s="29"/>
    </row>
    <row r="13262" spans="6:11" x14ac:dyDescent="0.3">
      <c r="F13262" s="29"/>
      <c r="G13262" s="29"/>
      <c r="H13262" s="29"/>
      <c r="I13262" s="29"/>
      <c r="J13262" s="29"/>
      <c r="K13262" s="29"/>
    </row>
    <row r="13263" spans="6:11" x14ac:dyDescent="0.3">
      <c r="F13263" s="29"/>
      <c r="G13263" s="29"/>
      <c r="H13263" s="29"/>
      <c r="I13263" s="29"/>
      <c r="J13263" s="29"/>
      <c r="K13263" s="29"/>
    </row>
    <row r="13264" spans="6:11" x14ac:dyDescent="0.3">
      <c r="F13264" s="29"/>
      <c r="G13264" s="29"/>
      <c r="H13264" s="29"/>
      <c r="I13264" s="29"/>
      <c r="J13264" s="29"/>
      <c r="K13264" s="29"/>
    </row>
    <row r="13265" spans="6:11" x14ac:dyDescent="0.3">
      <c r="F13265" s="29"/>
      <c r="G13265" s="29"/>
      <c r="H13265" s="29"/>
      <c r="I13265" s="29"/>
      <c r="J13265" s="29"/>
      <c r="K13265" s="29"/>
    </row>
    <row r="13266" spans="6:11" x14ac:dyDescent="0.3">
      <c r="F13266" s="29"/>
      <c r="G13266" s="29"/>
      <c r="H13266" s="29"/>
      <c r="I13266" s="29"/>
      <c r="J13266" s="29"/>
      <c r="K13266" s="29"/>
    </row>
    <row r="13267" spans="6:11" x14ac:dyDescent="0.3">
      <c r="F13267" s="29"/>
      <c r="G13267" s="29"/>
      <c r="H13267" s="29"/>
      <c r="I13267" s="29"/>
      <c r="J13267" s="29"/>
      <c r="K13267" s="29"/>
    </row>
    <row r="13268" spans="6:11" x14ac:dyDescent="0.3">
      <c r="F13268" s="29"/>
      <c r="G13268" s="29"/>
      <c r="H13268" s="29"/>
      <c r="I13268" s="29"/>
      <c r="J13268" s="29"/>
      <c r="K13268" s="29"/>
    </row>
    <row r="13269" spans="6:11" x14ac:dyDescent="0.3">
      <c r="F13269" s="29"/>
      <c r="G13269" s="29"/>
      <c r="H13269" s="29"/>
      <c r="I13269" s="29"/>
      <c r="J13269" s="29"/>
      <c r="K13269" s="29"/>
    </row>
    <row r="13270" spans="6:11" x14ac:dyDescent="0.3">
      <c r="F13270" s="29"/>
      <c r="G13270" s="29"/>
      <c r="H13270" s="29"/>
      <c r="I13270" s="29"/>
      <c r="J13270" s="29"/>
      <c r="K13270" s="29"/>
    </row>
    <row r="13271" spans="6:11" x14ac:dyDescent="0.3">
      <c r="F13271" s="29"/>
      <c r="G13271" s="29"/>
      <c r="H13271" s="29"/>
      <c r="I13271" s="29"/>
      <c r="J13271" s="29"/>
      <c r="K13271" s="29"/>
    </row>
    <row r="13272" spans="6:11" x14ac:dyDescent="0.3">
      <c r="F13272" s="29"/>
      <c r="G13272" s="29"/>
      <c r="H13272" s="29"/>
      <c r="I13272" s="29"/>
      <c r="J13272" s="29"/>
      <c r="K13272" s="29"/>
    </row>
    <row r="13273" spans="6:11" x14ac:dyDescent="0.3">
      <c r="F13273" s="29"/>
      <c r="G13273" s="29"/>
      <c r="H13273" s="29"/>
      <c r="I13273" s="29"/>
      <c r="J13273" s="29"/>
      <c r="K13273" s="29"/>
    </row>
    <row r="13274" spans="6:11" x14ac:dyDescent="0.3">
      <c r="F13274" s="29"/>
      <c r="G13274" s="29"/>
      <c r="H13274" s="29"/>
      <c r="I13274" s="29"/>
      <c r="J13274" s="29"/>
      <c r="K13274" s="29"/>
    </row>
    <row r="13275" spans="6:11" x14ac:dyDescent="0.3">
      <c r="F13275" s="29"/>
      <c r="G13275" s="29"/>
      <c r="H13275" s="29"/>
      <c r="I13275" s="29"/>
      <c r="J13275" s="29"/>
      <c r="K13275" s="29"/>
    </row>
    <row r="13276" spans="6:11" x14ac:dyDescent="0.3">
      <c r="F13276" s="29"/>
      <c r="G13276" s="29"/>
      <c r="H13276" s="29"/>
      <c r="I13276" s="29"/>
      <c r="J13276" s="29"/>
      <c r="K13276" s="29"/>
    </row>
    <row r="13277" spans="6:11" x14ac:dyDescent="0.3">
      <c r="F13277" s="29"/>
      <c r="G13277" s="29"/>
      <c r="H13277" s="29"/>
      <c r="I13277" s="29"/>
      <c r="J13277" s="29"/>
      <c r="K13277" s="29"/>
    </row>
    <row r="13278" spans="6:11" x14ac:dyDescent="0.3">
      <c r="F13278" s="29"/>
      <c r="G13278" s="29"/>
      <c r="H13278" s="29"/>
      <c r="I13278" s="29"/>
      <c r="J13278" s="29"/>
      <c r="K13278" s="29"/>
    </row>
    <row r="13279" spans="6:11" x14ac:dyDescent="0.3">
      <c r="F13279" s="29"/>
      <c r="G13279" s="29"/>
      <c r="H13279" s="29"/>
      <c r="I13279" s="29"/>
      <c r="J13279" s="29"/>
      <c r="K13279" s="29"/>
    </row>
    <row r="13280" spans="6:11" x14ac:dyDescent="0.3">
      <c r="F13280" s="29"/>
      <c r="G13280" s="29"/>
      <c r="H13280" s="29"/>
      <c r="I13280" s="29"/>
      <c r="J13280" s="29"/>
      <c r="K13280" s="29"/>
    </row>
    <row r="13281" spans="6:11" x14ac:dyDescent="0.3">
      <c r="F13281" s="29"/>
      <c r="G13281" s="29"/>
      <c r="H13281" s="29"/>
      <c r="I13281" s="29"/>
      <c r="J13281" s="29"/>
      <c r="K13281" s="29"/>
    </row>
    <row r="13282" spans="6:11" x14ac:dyDescent="0.3">
      <c r="F13282" s="29"/>
      <c r="G13282" s="29"/>
      <c r="H13282" s="29"/>
      <c r="I13282" s="29"/>
      <c r="J13282" s="29"/>
      <c r="K13282" s="29"/>
    </row>
    <row r="13283" spans="6:11" x14ac:dyDescent="0.3">
      <c r="F13283" s="29"/>
      <c r="G13283" s="29"/>
      <c r="H13283" s="29"/>
      <c r="I13283" s="29"/>
      <c r="J13283" s="29"/>
      <c r="K13283" s="29"/>
    </row>
    <row r="13284" spans="6:11" x14ac:dyDescent="0.3">
      <c r="F13284" s="29"/>
      <c r="G13284" s="29"/>
      <c r="H13284" s="29"/>
      <c r="I13284" s="29"/>
      <c r="J13284" s="29"/>
      <c r="K13284" s="29"/>
    </row>
    <row r="13285" spans="6:11" x14ac:dyDescent="0.3">
      <c r="F13285" s="29"/>
      <c r="G13285" s="29"/>
      <c r="H13285" s="29"/>
      <c r="I13285" s="29"/>
      <c r="J13285" s="29"/>
      <c r="K13285" s="29"/>
    </row>
    <row r="13286" spans="6:11" x14ac:dyDescent="0.3">
      <c r="F13286" s="29"/>
      <c r="G13286" s="29"/>
      <c r="H13286" s="29"/>
      <c r="I13286" s="29"/>
      <c r="J13286" s="29"/>
      <c r="K13286" s="29"/>
    </row>
    <row r="13287" spans="6:11" x14ac:dyDescent="0.3">
      <c r="F13287" s="29"/>
      <c r="G13287" s="29"/>
      <c r="H13287" s="29"/>
      <c r="I13287" s="29"/>
      <c r="J13287" s="29"/>
      <c r="K13287" s="29"/>
    </row>
    <row r="13288" spans="6:11" x14ac:dyDescent="0.3">
      <c r="F13288" s="29"/>
      <c r="G13288" s="29"/>
      <c r="H13288" s="29"/>
      <c r="I13288" s="29"/>
      <c r="J13288" s="29"/>
      <c r="K13288" s="29"/>
    </row>
    <row r="13289" spans="6:11" x14ac:dyDescent="0.3">
      <c r="F13289" s="29"/>
      <c r="G13289" s="29"/>
      <c r="H13289" s="29"/>
      <c r="I13289" s="29"/>
      <c r="J13289" s="29"/>
      <c r="K13289" s="29"/>
    </row>
    <row r="13290" spans="6:11" x14ac:dyDescent="0.3">
      <c r="F13290" s="29"/>
      <c r="G13290" s="29"/>
      <c r="H13290" s="29"/>
      <c r="I13290" s="29"/>
      <c r="J13290" s="29"/>
      <c r="K13290" s="29"/>
    </row>
    <row r="13291" spans="6:11" x14ac:dyDescent="0.3">
      <c r="F13291" s="29"/>
      <c r="G13291" s="29"/>
      <c r="H13291" s="29"/>
      <c r="I13291" s="29"/>
      <c r="J13291" s="29"/>
      <c r="K13291" s="29"/>
    </row>
    <row r="13292" spans="6:11" x14ac:dyDescent="0.3">
      <c r="F13292" s="29"/>
      <c r="G13292" s="29"/>
      <c r="H13292" s="29"/>
      <c r="I13292" s="29"/>
      <c r="J13292" s="29"/>
      <c r="K13292" s="29"/>
    </row>
    <row r="13293" spans="6:11" x14ac:dyDescent="0.3">
      <c r="F13293" s="29"/>
      <c r="G13293" s="29"/>
      <c r="H13293" s="29"/>
      <c r="I13293" s="29"/>
      <c r="J13293" s="29"/>
      <c r="K13293" s="29"/>
    </row>
    <row r="13294" spans="6:11" x14ac:dyDescent="0.3">
      <c r="F13294" s="29"/>
      <c r="G13294" s="29"/>
      <c r="H13294" s="29"/>
      <c r="I13294" s="29"/>
      <c r="J13294" s="29"/>
      <c r="K13294" s="29"/>
    </row>
    <row r="13295" spans="6:11" x14ac:dyDescent="0.3">
      <c r="F13295" s="29"/>
      <c r="G13295" s="29"/>
      <c r="H13295" s="29"/>
      <c r="I13295" s="29"/>
      <c r="J13295" s="29"/>
      <c r="K13295" s="29"/>
    </row>
    <row r="13296" spans="6:11" x14ac:dyDescent="0.3">
      <c r="F13296" s="29"/>
      <c r="G13296" s="29"/>
      <c r="H13296" s="29"/>
      <c r="I13296" s="29"/>
      <c r="J13296" s="29"/>
      <c r="K13296" s="29"/>
    </row>
    <row r="13297" spans="6:11" x14ac:dyDescent="0.3">
      <c r="F13297" s="29"/>
      <c r="G13297" s="29"/>
      <c r="H13297" s="29"/>
      <c r="I13297" s="29"/>
      <c r="J13297" s="29"/>
      <c r="K13297" s="29"/>
    </row>
    <row r="13298" spans="6:11" x14ac:dyDescent="0.3">
      <c r="F13298" s="29"/>
      <c r="G13298" s="29"/>
      <c r="H13298" s="29"/>
      <c r="I13298" s="29"/>
      <c r="J13298" s="29"/>
      <c r="K13298" s="29"/>
    </row>
    <row r="13299" spans="6:11" x14ac:dyDescent="0.3">
      <c r="F13299" s="29"/>
      <c r="G13299" s="29"/>
      <c r="H13299" s="29"/>
      <c r="I13299" s="29"/>
      <c r="J13299" s="29"/>
      <c r="K13299" s="29"/>
    </row>
    <row r="13300" spans="6:11" x14ac:dyDescent="0.3">
      <c r="F13300" s="29"/>
      <c r="G13300" s="29"/>
      <c r="H13300" s="29"/>
      <c r="I13300" s="29"/>
      <c r="J13300" s="29"/>
      <c r="K13300" s="29"/>
    </row>
    <row r="13301" spans="6:11" x14ac:dyDescent="0.3">
      <c r="F13301" s="29"/>
      <c r="G13301" s="29"/>
      <c r="H13301" s="29"/>
      <c r="I13301" s="29"/>
      <c r="J13301" s="29"/>
      <c r="K13301" s="29"/>
    </row>
    <row r="13302" spans="6:11" x14ac:dyDescent="0.3">
      <c r="F13302" s="29"/>
      <c r="G13302" s="29"/>
      <c r="H13302" s="29"/>
      <c r="I13302" s="29"/>
      <c r="J13302" s="29"/>
      <c r="K13302" s="29"/>
    </row>
    <row r="13303" spans="6:11" x14ac:dyDescent="0.3">
      <c r="F13303" s="29"/>
      <c r="G13303" s="29"/>
      <c r="H13303" s="29"/>
      <c r="I13303" s="29"/>
      <c r="J13303" s="29"/>
      <c r="K13303" s="29"/>
    </row>
    <row r="13304" spans="6:11" x14ac:dyDescent="0.3">
      <c r="F13304" s="29"/>
      <c r="G13304" s="29"/>
      <c r="H13304" s="29"/>
      <c r="I13304" s="29"/>
      <c r="J13304" s="29"/>
      <c r="K13304" s="29"/>
    </row>
    <row r="13305" spans="6:11" x14ac:dyDescent="0.3">
      <c r="F13305" s="29"/>
      <c r="G13305" s="29"/>
      <c r="H13305" s="29"/>
      <c r="I13305" s="29"/>
      <c r="J13305" s="29"/>
      <c r="K13305" s="29"/>
    </row>
    <row r="13306" spans="6:11" x14ac:dyDescent="0.3">
      <c r="F13306" s="29"/>
      <c r="G13306" s="29"/>
      <c r="H13306" s="29"/>
      <c r="I13306" s="29"/>
      <c r="J13306" s="29"/>
      <c r="K13306" s="29"/>
    </row>
    <row r="13307" spans="6:11" x14ac:dyDescent="0.3">
      <c r="F13307" s="29"/>
      <c r="G13307" s="29"/>
      <c r="H13307" s="29"/>
      <c r="I13307" s="29"/>
      <c r="J13307" s="29"/>
      <c r="K13307" s="29"/>
    </row>
    <row r="13308" spans="6:11" x14ac:dyDescent="0.3">
      <c r="F13308" s="29"/>
      <c r="G13308" s="29"/>
      <c r="H13308" s="29"/>
      <c r="I13308" s="29"/>
      <c r="J13308" s="29"/>
      <c r="K13308" s="29"/>
    </row>
    <row r="13309" spans="6:11" x14ac:dyDescent="0.3">
      <c r="F13309" s="29"/>
      <c r="G13309" s="29"/>
      <c r="H13309" s="29"/>
      <c r="I13309" s="29"/>
      <c r="J13309" s="29"/>
      <c r="K13309" s="29"/>
    </row>
    <row r="13310" spans="6:11" x14ac:dyDescent="0.3">
      <c r="F13310" s="29"/>
      <c r="G13310" s="29"/>
      <c r="H13310" s="29"/>
      <c r="I13310" s="29"/>
      <c r="J13310" s="29"/>
      <c r="K13310" s="29"/>
    </row>
    <row r="13311" spans="6:11" x14ac:dyDescent="0.3">
      <c r="F13311" s="29"/>
      <c r="G13311" s="29"/>
      <c r="H13311" s="29"/>
      <c r="I13311" s="29"/>
      <c r="J13311" s="29"/>
      <c r="K13311" s="29"/>
    </row>
    <row r="13312" spans="6:11" x14ac:dyDescent="0.3">
      <c r="F13312" s="29"/>
      <c r="G13312" s="29"/>
      <c r="H13312" s="29"/>
      <c r="I13312" s="29"/>
      <c r="J13312" s="29"/>
      <c r="K13312" s="29"/>
    </row>
    <row r="13313" spans="6:11" x14ac:dyDescent="0.3">
      <c r="F13313" s="29"/>
      <c r="G13313" s="29"/>
      <c r="H13313" s="29"/>
      <c r="I13313" s="29"/>
      <c r="J13313" s="29"/>
      <c r="K13313" s="29"/>
    </row>
    <row r="13314" spans="6:11" x14ac:dyDescent="0.3">
      <c r="F13314" s="29"/>
      <c r="G13314" s="29"/>
      <c r="H13314" s="29"/>
      <c r="I13314" s="29"/>
      <c r="J13314" s="29"/>
      <c r="K13314" s="29"/>
    </row>
    <row r="13315" spans="6:11" x14ac:dyDescent="0.3">
      <c r="F13315" s="29"/>
      <c r="G13315" s="29"/>
      <c r="H13315" s="29"/>
      <c r="I13315" s="29"/>
      <c r="J13315" s="29"/>
      <c r="K13315" s="29"/>
    </row>
    <row r="13316" spans="6:11" x14ac:dyDescent="0.3">
      <c r="F13316" s="29"/>
      <c r="G13316" s="29"/>
      <c r="H13316" s="29"/>
      <c r="I13316" s="29"/>
      <c r="J13316" s="29"/>
      <c r="K13316" s="29"/>
    </row>
    <row r="13317" spans="6:11" x14ac:dyDescent="0.3">
      <c r="F13317" s="29"/>
      <c r="G13317" s="29"/>
      <c r="H13317" s="29"/>
      <c r="I13317" s="29"/>
      <c r="J13317" s="29"/>
      <c r="K13317" s="29"/>
    </row>
    <row r="13318" spans="6:11" x14ac:dyDescent="0.3">
      <c r="F13318" s="29"/>
      <c r="G13318" s="29"/>
      <c r="H13318" s="29"/>
      <c r="I13318" s="29"/>
      <c r="J13318" s="29"/>
      <c r="K13318" s="29"/>
    </row>
    <row r="13319" spans="6:11" x14ac:dyDescent="0.3">
      <c r="F13319" s="29"/>
      <c r="G13319" s="29"/>
      <c r="H13319" s="29"/>
      <c r="I13319" s="29"/>
      <c r="J13319" s="29"/>
      <c r="K13319" s="29"/>
    </row>
    <row r="13320" spans="6:11" x14ac:dyDescent="0.3">
      <c r="F13320" s="29"/>
      <c r="G13320" s="29"/>
      <c r="H13320" s="29"/>
      <c r="I13320" s="29"/>
      <c r="J13320" s="29"/>
      <c r="K13320" s="29"/>
    </row>
    <row r="13321" spans="6:11" x14ac:dyDescent="0.3">
      <c r="F13321" s="29"/>
      <c r="G13321" s="29"/>
      <c r="H13321" s="29"/>
      <c r="I13321" s="29"/>
      <c r="J13321" s="29"/>
      <c r="K13321" s="29"/>
    </row>
    <row r="13322" spans="6:11" x14ac:dyDescent="0.3">
      <c r="F13322" s="29"/>
      <c r="G13322" s="29"/>
      <c r="H13322" s="29"/>
      <c r="I13322" s="29"/>
      <c r="J13322" s="29"/>
      <c r="K13322" s="29"/>
    </row>
    <row r="13323" spans="6:11" x14ac:dyDescent="0.3">
      <c r="F13323" s="29"/>
      <c r="G13323" s="29"/>
      <c r="H13323" s="29"/>
      <c r="I13323" s="29"/>
      <c r="J13323" s="29"/>
      <c r="K13323" s="29"/>
    </row>
    <row r="13324" spans="6:11" x14ac:dyDescent="0.3">
      <c r="F13324" s="29"/>
      <c r="G13324" s="29"/>
      <c r="H13324" s="29"/>
      <c r="I13324" s="29"/>
      <c r="J13324" s="29"/>
      <c r="K13324" s="29"/>
    </row>
    <row r="13325" spans="6:11" x14ac:dyDescent="0.3">
      <c r="F13325" s="29"/>
      <c r="G13325" s="29"/>
      <c r="H13325" s="29"/>
      <c r="I13325" s="29"/>
      <c r="J13325" s="29"/>
      <c r="K13325" s="29"/>
    </row>
    <row r="13326" spans="6:11" x14ac:dyDescent="0.3">
      <c r="F13326" s="29"/>
      <c r="G13326" s="29"/>
      <c r="H13326" s="29"/>
      <c r="I13326" s="29"/>
      <c r="J13326" s="29"/>
      <c r="K13326" s="29"/>
    </row>
    <row r="13327" spans="6:11" x14ac:dyDescent="0.3">
      <c r="F13327" s="29"/>
      <c r="G13327" s="29"/>
      <c r="H13327" s="29"/>
      <c r="I13327" s="29"/>
      <c r="J13327" s="29"/>
      <c r="K13327" s="29"/>
    </row>
    <row r="13328" spans="6:11" x14ac:dyDescent="0.3">
      <c r="F13328" s="29"/>
      <c r="G13328" s="29"/>
      <c r="H13328" s="29"/>
      <c r="I13328" s="29"/>
      <c r="J13328" s="29"/>
      <c r="K13328" s="29"/>
    </row>
    <row r="13329" spans="6:11" x14ac:dyDescent="0.3">
      <c r="F13329" s="29"/>
      <c r="G13329" s="29"/>
      <c r="H13329" s="29"/>
      <c r="I13329" s="29"/>
      <c r="J13329" s="29"/>
      <c r="K13329" s="29"/>
    </row>
    <row r="13330" spans="6:11" x14ac:dyDescent="0.3">
      <c r="F13330" s="29"/>
      <c r="G13330" s="29"/>
      <c r="H13330" s="29"/>
      <c r="I13330" s="29"/>
      <c r="J13330" s="29"/>
      <c r="K13330" s="29"/>
    </row>
    <row r="13331" spans="6:11" x14ac:dyDescent="0.3">
      <c r="F13331" s="29"/>
      <c r="G13331" s="29"/>
      <c r="H13331" s="29"/>
      <c r="I13331" s="29"/>
      <c r="J13331" s="29"/>
      <c r="K13331" s="29"/>
    </row>
    <row r="13332" spans="6:11" x14ac:dyDescent="0.3">
      <c r="F13332" s="29"/>
      <c r="G13332" s="29"/>
      <c r="H13332" s="29"/>
      <c r="I13332" s="29"/>
      <c r="J13332" s="29"/>
      <c r="K13332" s="29"/>
    </row>
    <row r="13333" spans="6:11" x14ac:dyDescent="0.3">
      <c r="F13333" s="29"/>
      <c r="G13333" s="29"/>
      <c r="H13333" s="29"/>
      <c r="I13333" s="29"/>
      <c r="J13333" s="29"/>
      <c r="K13333" s="29"/>
    </row>
    <row r="13334" spans="6:11" x14ac:dyDescent="0.3">
      <c r="F13334" s="29"/>
      <c r="G13334" s="29"/>
      <c r="H13334" s="29"/>
      <c r="I13334" s="29"/>
      <c r="J13334" s="29"/>
      <c r="K13334" s="29"/>
    </row>
    <row r="13335" spans="6:11" x14ac:dyDescent="0.3">
      <c r="F13335" s="29"/>
      <c r="G13335" s="29"/>
      <c r="H13335" s="29"/>
      <c r="I13335" s="29"/>
      <c r="J13335" s="29"/>
      <c r="K13335" s="29"/>
    </row>
    <row r="13336" spans="6:11" x14ac:dyDescent="0.3">
      <c r="F13336" s="29"/>
      <c r="G13336" s="29"/>
      <c r="H13336" s="29"/>
      <c r="I13336" s="29"/>
      <c r="J13336" s="29"/>
      <c r="K13336" s="29"/>
    </row>
    <row r="13337" spans="6:11" x14ac:dyDescent="0.3">
      <c r="F13337" s="29"/>
      <c r="G13337" s="29"/>
      <c r="H13337" s="29"/>
      <c r="I13337" s="29"/>
      <c r="J13337" s="29"/>
      <c r="K13337" s="29"/>
    </row>
    <row r="13338" spans="6:11" x14ac:dyDescent="0.3">
      <c r="F13338" s="29"/>
      <c r="G13338" s="29"/>
      <c r="H13338" s="29"/>
      <c r="I13338" s="29"/>
      <c r="J13338" s="29"/>
      <c r="K13338" s="29"/>
    </row>
    <row r="13339" spans="6:11" x14ac:dyDescent="0.3">
      <c r="F13339" s="29"/>
      <c r="G13339" s="29"/>
      <c r="H13339" s="29"/>
      <c r="I13339" s="29"/>
      <c r="J13339" s="29"/>
      <c r="K13339" s="29"/>
    </row>
    <row r="13340" spans="6:11" x14ac:dyDescent="0.3">
      <c r="F13340" s="29"/>
      <c r="G13340" s="29"/>
      <c r="H13340" s="29"/>
      <c r="I13340" s="29"/>
      <c r="J13340" s="29"/>
      <c r="K13340" s="29"/>
    </row>
    <row r="13341" spans="6:11" x14ac:dyDescent="0.3">
      <c r="F13341" s="29"/>
      <c r="G13341" s="29"/>
      <c r="H13341" s="29"/>
      <c r="I13341" s="29"/>
      <c r="J13341" s="29"/>
      <c r="K13341" s="29"/>
    </row>
    <row r="13342" spans="6:11" x14ac:dyDescent="0.3">
      <c r="F13342" s="29"/>
      <c r="G13342" s="29"/>
      <c r="H13342" s="29"/>
      <c r="I13342" s="29"/>
      <c r="J13342" s="29"/>
      <c r="K13342" s="29"/>
    </row>
    <row r="13343" spans="6:11" x14ac:dyDescent="0.3">
      <c r="F13343" s="29"/>
      <c r="G13343" s="29"/>
      <c r="H13343" s="29"/>
      <c r="I13343" s="29"/>
      <c r="J13343" s="29"/>
      <c r="K13343" s="29"/>
    </row>
    <row r="13344" spans="6:11" x14ac:dyDescent="0.3">
      <c r="F13344" s="29"/>
      <c r="G13344" s="29"/>
      <c r="H13344" s="29"/>
      <c r="I13344" s="29"/>
      <c r="J13344" s="29"/>
      <c r="K13344" s="29"/>
    </row>
    <row r="13345" spans="6:11" x14ac:dyDescent="0.3">
      <c r="F13345" s="29"/>
      <c r="G13345" s="29"/>
      <c r="H13345" s="29"/>
      <c r="I13345" s="29"/>
      <c r="J13345" s="29"/>
      <c r="K13345" s="29"/>
    </row>
    <row r="13346" spans="6:11" x14ac:dyDescent="0.3">
      <c r="F13346" s="29"/>
      <c r="G13346" s="29"/>
      <c r="H13346" s="29"/>
      <c r="I13346" s="29"/>
      <c r="J13346" s="29"/>
      <c r="K13346" s="29"/>
    </row>
    <row r="13347" spans="6:11" x14ac:dyDescent="0.3">
      <c r="F13347" s="29"/>
      <c r="G13347" s="29"/>
      <c r="H13347" s="29"/>
      <c r="I13347" s="29"/>
      <c r="J13347" s="29"/>
      <c r="K13347" s="29"/>
    </row>
    <row r="13348" spans="6:11" x14ac:dyDescent="0.3">
      <c r="F13348" s="29"/>
      <c r="G13348" s="29"/>
      <c r="H13348" s="29"/>
      <c r="I13348" s="29"/>
      <c r="J13348" s="29"/>
      <c r="K13348" s="29"/>
    </row>
    <row r="13349" spans="6:11" x14ac:dyDescent="0.3">
      <c r="F13349" s="29"/>
      <c r="G13349" s="29"/>
      <c r="H13349" s="29"/>
      <c r="I13349" s="29"/>
      <c r="J13349" s="29"/>
      <c r="K13349" s="29"/>
    </row>
    <row r="13350" spans="6:11" x14ac:dyDescent="0.3">
      <c r="F13350" s="29"/>
      <c r="G13350" s="29"/>
      <c r="H13350" s="29"/>
      <c r="I13350" s="29"/>
      <c r="J13350" s="29"/>
      <c r="K13350" s="29"/>
    </row>
    <row r="13351" spans="6:11" x14ac:dyDescent="0.3">
      <c r="F13351" s="29"/>
      <c r="G13351" s="29"/>
      <c r="H13351" s="29"/>
      <c r="I13351" s="29"/>
      <c r="J13351" s="29"/>
      <c r="K13351" s="29"/>
    </row>
    <row r="13352" spans="6:11" x14ac:dyDescent="0.3">
      <c r="F13352" s="29"/>
      <c r="G13352" s="29"/>
      <c r="H13352" s="29"/>
      <c r="I13352" s="29"/>
      <c r="J13352" s="29"/>
      <c r="K13352" s="29"/>
    </row>
    <row r="13353" spans="6:11" x14ac:dyDescent="0.3">
      <c r="F13353" s="29"/>
      <c r="G13353" s="29"/>
      <c r="H13353" s="29"/>
      <c r="I13353" s="29"/>
      <c r="J13353" s="29"/>
      <c r="K13353" s="29"/>
    </row>
    <row r="13354" spans="6:11" x14ac:dyDescent="0.3">
      <c r="F13354" s="29"/>
      <c r="G13354" s="29"/>
      <c r="H13354" s="29"/>
      <c r="I13354" s="29"/>
      <c r="J13354" s="29"/>
      <c r="K13354" s="29"/>
    </row>
    <row r="13355" spans="6:11" x14ac:dyDescent="0.3">
      <c r="F13355" s="29"/>
      <c r="G13355" s="29"/>
      <c r="H13355" s="29"/>
      <c r="I13355" s="29"/>
      <c r="J13355" s="29"/>
      <c r="K13355" s="29"/>
    </row>
    <row r="13356" spans="6:11" x14ac:dyDescent="0.3">
      <c r="F13356" s="29"/>
      <c r="G13356" s="29"/>
      <c r="H13356" s="29"/>
      <c r="I13356" s="29"/>
      <c r="J13356" s="29"/>
      <c r="K13356" s="29"/>
    </row>
    <row r="13357" spans="6:11" x14ac:dyDescent="0.3">
      <c r="F13357" s="29"/>
      <c r="G13357" s="29"/>
      <c r="H13357" s="29"/>
      <c r="I13357" s="29"/>
      <c r="J13357" s="29"/>
      <c r="K13357" s="29"/>
    </row>
    <row r="13358" spans="6:11" x14ac:dyDescent="0.3">
      <c r="F13358" s="29"/>
      <c r="G13358" s="29"/>
      <c r="H13358" s="29"/>
      <c r="I13358" s="29"/>
      <c r="J13358" s="29"/>
      <c r="K13358" s="29"/>
    </row>
    <row r="13359" spans="6:11" x14ac:dyDescent="0.3">
      <c r="F13359" s="29"/>
      <c r="G13359" s="29"/>
      <c r="H13359" s="29"/>
      <c r="I13359" s="29"/>
      <c r="J13359" s="29"/>
      <c r="K13359" s="29"/>
    </row>
    <row r="13360" spans="6:11" x14ac:dyDescent="0.3">
      <c r="F13360" s="29"/>
      <c r="G13360" s="29"/>
      <c r="H13360" s="29"/>
      <c r="I13360" s="29"/>
      <c r="J13360" s="29"/>
      <c r="K13360" s="29"/>
    </row>
    <row r="13361" spans="6:11" x14ac:dyDescent="0.3">
      <c r="F13361" s="29"/>
      <c r="G13361" s="29"/>
      <c r="H13361" s="29"/>
      <c r="I13361" s="29"/>
      <c r="J13361" s="29"/>
      <c r="K13361" s="29"/>
    </row>
    <row r="13362" spans="6:11" x14ac:dyDescent="0.3">
      <c r="F13362" s="29"/>
      <c r="G13362" s="29"/>
      <c r="H13362" s="29"/>
      <c r="I13362" s="29"/>
      <c r="J13362" s="29"/>
      <c r="K13362" s="29"/>
    </row>
    <row r="13363" spans="6:11" x14ac:dyDescent="0.3">
      <c r="F13363" s="29"/>
      <c r="G13363" s="29"/>
      <c r="H13363" s="29"/>
      <c r="I13363" s="29"/>
      <c r="J13363" s="29"/>
      <c r="K13363" s="29"/>
    </row>
    <row r="13364" spans="6:11" x14ac:dyDescent="0.3">
      <c r="F13364" s="29"/>
      <c r="G13364" s="29"/>
      <c r="H13364" s="29"/>
      <c r="I13364" s="29"/>
      <c r="J13364" s="29"/>
      <c r="K13364" s="29"/>
    </row>
    <row r="13365" spans="6:11" x14ac:dyDescent="0.3">
      <c r="F13365" s="29"/>
      <c r="G13365" s="29"/>
      <c r="H13365" s="29"/>
      <c r="I13365" s="29"/>
      <c r="J13365" s="29"/>
      <c r="K13365" s="29"/>
    </row>
    <row r="13366" spans="6:11" x14ac:dyDescent="0.3">
      <c r="F13366" s="29"/>
      <c r="G13366" s="29"/>
      <c r="H13366" s="29"/>
      <c r="I13366" s="29"/>
      <c r="J13366" s="29"/>
      <c r="K13366" s="29"/>
    </row>
    <row r="13367" spans="6:11" x14ac:dyDescent="0.3">
      <c r="F13367" s="29"/>
      <c r="G13367" s="29"/>
      <c r="H13367" s="29"/>
      <c r="I13367" s="29"/>
      <c r="J13367" s="29"/>
      <c r="K13367" s="29"/>
    </row>
    <row r="13368" spans="6:11" x14ac:dyDescent="0.3">
      <c r="F13368" s="29"/>
      <c r="G13368" s="29"/>
      <c r="H13368" s="29"/>
      <c r="I13368" s="29"/>
      <c r="J13368" s="29"/>
      <c r="K13368" s="29"/>
    </row>
    <row r="13369" spans="6:11" x14ac:dyDescent="0.3">
      <c r="F13369" s="29"/>
      <c r="G13369" s="29"/>
      <c r="H13369" s="29"/>
      <c r="I13369" s="29"/>
      <c r="J13369" s="29"/>
      <c r="K13369" s="29"/>
    </row>
    <row r="13370" spans="6:11" x14ac:dyDescent="0.3">
      <c r="F13370" s="29"/>
      <c r="G13370" s="29"/>
      <c r="H13370" s="29"/>
      <c r="I13370" s="29"/>
      <c r="J13370" s="29"/>
      <c r="K13370" s="29"/>
    </row>
    <row r="13371" spans="6:11" x14ac:dyDescent="0.3">
      <c r="F13371" s="29"/>
      <c r="G13371" s="29"/>
      <c r="H13371" s="29"/>
      <c r="I13371" s="29"/>
      <c r="J13371" s="29"/>
      <c r="K13371" s="29"/>
    </row>
    <row r="13372" spans="6:11" x14ac:dyDescent="0.3">
      <c r="F13372" s="29"/>
      <c r="G13372" s="29"/>
      <c r="H13372" s="29"/>
      <c r="I13372" s="29"/>
      <c r="J13372" s="29"/>
      <c r="K13372" s="29"/>
    </row>
    <row r="13373" spans="6:11" x14ac:dyDescent="0.3">
      <c r="F13373" s="29"/>
      <c r="G13373" s="29"/>
      <c r="H13373" s="29"/>
      <c r="I13373" s="29"/>
      <c r="J13373" s="29"/>
      <c r="K13373" s="29"/>
    </row>
    <row r="13374" spans="6:11" x14ac:dyDescent="0.3">
      <c r="F13374" s="29"/>
      <c r="G13374" s="29"/>
      <c r="H13374" s="29"/>
      <c r="I13374" s="29"/>
      <c r="J13374" s="29"/>
      <c r="K13374" s="29"/>
    </row>
    <row r="13375" spans="6:11" x14ac:dyDescent="0.3">
      <c r="F13375" s="29"/>
      <c r="G13375" s="29"/>
      <c r="H13375" s="29"/>
      <c r="I13375" s="29"/>
      <c r="J13375" s="29"/>
      <c r="K13375" s="29"/>
    </row>
    <row r="13376" spans="6:11" x14ac:dyDescent="0.3">
      <c r="F13376" s="29"/>
      <c r="G13376" s="29"/>
      <c r="H13376" s="29"/>
      <c r="I13376" s="29"/>
      <c r="J13376" s="29"/>
      <c r="K13376" s="29"/>
    </row>
    <row r="13377" spans="6:11" x14ac:dyDescent="0.3">
      <c r="F13377" s="29"/>
      <c r="G13377" s="29"/>
      <c r="H13377" s="29"/>
      <c r="I13377" s="29"/>
      <c r="J13377" s="29"/>
      <c r="K13377" s="29"/>
    </row>
    <row r="13378" spans="6:11" x14ac:dyDescent="0.3">
      <c r="F13378" s="29"/>
      <c r="G13378" s="29"/>
      <c r="H13378" s="29"/>
      <c r="I13378" s="29"/>
      <c r="J13378" s="29"/>
      <c r="K13378" s="29"/>
    </row>
    <row r="13379" spans="6:11" x14ac:dyDescent="0.3">
      <c r="F13379" s="29"/>
      <c r="G13379" s="29"/>
      <c r="H13379" s="29"/>
      <c r="I13379" s="29"/>
      <c r="J13379" s="29"/>
      <c r="K13379" s="29"/>
    </row>
    <row r="13380" spans="6:11" x14ac:dyDescent="0.3">
      <c r="F13380" s="29"/>
      <c r="G13380" s="29"/>
      <c r="H13380" s="29"/>
      <c r="I13380" s="29"/>
      <c r="J13380" s="29"/>
      <c r="K13380" s="29"/>
    </row>
    <row r="13381" spans="6:11" x14ac:dyDescent="0.3">
      <c r="F13381" s="29"/>
      <c r="G13381" s="29"/>
      <c r="H13381" s="29"/>
      <c r="I13381" s="29"/>
      <c r="J13381" s="29"/>
      <c r="K13381" s="29"/>
    </row>
    <row r="13382" spans="6:11" x14ac:dyDescent="0.3">
      <c r="F13382" s="29"/>
      <c r="G13382" s="29"/>
      <c r="H13382" s="29"/>
      <c r="I13382" s="29"/>
      <c r="J13382" s="29"/>
      <c r="K13382" s="29"/>
    </row>
    <row r="13383" spans="6:11" x14ac:dyDescent="0.3">
      <c r="F13383" s="29"/>
      <c r="G13383" s="29"/>
      <c r="H13383" s="29"/>
      <c r="I13383" s="29"/>
      <c r="J13383" s="29"/>
      <c r="K13383" s="29"/>
    </row>
    <row r="13384" spans="6:11" x14ac:dyDescent="0.3">
      <c r="F13384" s="29"/>
      <c r="G13384" s="29"/>
      <c r="H13384" s="29"/>
      <c r="I13384" s="29"/>
      <c r="J13384" s="29"/>
      <c r="K13384" s="29"/>
    </row>
    <row r="13385" spans="6:11" x14ac:dyDescent="0.3">
      <c r="F13385" s="29"/>
      <c r="G13385" s="29"/>
      <c r="H13385" s="29"/>
      <c r="I13385" s="29"/>
      <c r="J13385" s="29"/>
      <c r="K13385" s="29"/>
    </row>
    <row r="13386" spans="6:11" x14ac:dyDescent="0.3">
      <c r="F13386" s="29"/>
      <c r="G13386" s="29"/>
      <c r="H13386" s="29"/>
      <c r="I13386" s="29"/>
      <c r="J13386" s="29"/>
      <c r="K13386" s="29"/>
    </row>
    <row r="13387" spans="6:11" x14ac:dyDescent="0.3">
      <c r="F13387" s="29"/>
      <c r="G13387" s="29"/>
      <c r="H13387" s="29"/>
      <c r="I13387" s="29"/>
      <c r="J13387" s="29"/>
      <c r="K13387" s="29"/>
    </row>
    <row r="13388" spans="6:11" x14ac:dyDescent="0.3">
      <c r="F13388" s="29"/>
      <c r="G13388" s="29"/>
      <c r="H13388" s="29"/>
      <c r="I13388" s="29"/>
      <c r="J13388" s="29"/>
      <c r="K13388" s="29"/>
    </row>
    <row r="13389" spans="6:11" x14ac:dyDescent="0.3">
      <c r="F13389" s="29"/>
      <c r="G13389" s="29"/>
      <c r="H13389" s="29"/>
      <c r="I13389" s="29"/>
      <c r="J13389" s="29"/>
      <c r="K13389" s="29"/>
    </row>
    <row r="13390" spans="6:11" x14ac:dyDescent="0.3">
      <c r="F13390" s="29"/>
      <c r="G13390" s="29"/>
      <c r="H13390" s="29"/>
      <c r="I13390" s="29"/>
      <c r="J13390" s="29"/>
      <c r="K13390" s="29"/>
    </row>
    <row r="13391" spans="6:11" x14ac:dyDescent="0.3">
      <c r="F13391" s="29"/>
      <c r="G13391" s="29"/>
      <c r="H13391" s="29"/>
      <c r="I13391" s="29"/>
      <c r="J13391" s="29"/>
      <c r="K13391" s="29"/>
    </row>
    <row r="13392" spans="6:11" x14ac:dyDescent="0.3">
      <c r="F13392" s="29"/>
      <c r="G13392" s="29"/>
      <c r="H13392" s="29"/>
      <c r="I13392" s="29"/>
      <c r="J13392" s="29"/>
      <c r="K13392" s="29"/>
    </row>
    <row r="13393" spans="6:11" x14ac:dyDescent="0.3">
      <c r="F13393" s="29"/>
      <c r="G13393" s="29"/>
      <c r="H13393" s="29"/>
      <c r="I13393" s="29"/>
      <c r="J13393" s="29"/>
      <c r="K13393" s="29"/>
    </row>
    <row r="13394" spans="6:11" x14ac:dyDescent="0.3">
      <c r="F13394" s="29"/>
      <c r="G13394" s="29"/>
      <c r="H13394" s="29"/>
      <c r="I13394" s="29"/>
      <c r="J13394" s="29"/>
      <c r="K13394" s="29"/>
    </row>
    <row r="13395" spans="6:11" x14ac:dyDescent="0.3">
      <c r="F13395" s="29"/>
      <c r="G13395" s="29"/>
      <c r="H13395" s="29"/>
      <c r="I13395" s="29"/>
      <c r="J13395" s="29"/>
      <c r="K13395" s="29"/>
    </row>
    <row r="13396" spans="6:11" x14ac:dyDescent="0.3">
      <c r="F13396" s="29"/>
      <c r="G13396" s="29"/>
      <c r="H13396" s="29"/>
      <c r="I13396" s="29"/>
      <c r="J13396" s="29"/>
      <c r="K13396" s="29"/>
    </row>
    <row r="13397" spans="6:11" x14ac:dyDescent="0.3">
      <c r="F13397" s="29"/>
      <c r="G13397" s="29"/>
      <c r="H13397" s="29"/>
      <c r="I13397" s="29"/>
      <c r="J13397" s="29"/>
      <c r="K13397" s="29"/>
    </row>
    <row r="13398" spans="6:11" x14ac:dyDescent="0.3">
      <c r="F13398" s="29"/>
      <c r="G13398" s="29"/>
      <c r="H13398" s="29"/>
      <c r="I13398" s="29"/>
      <c r="J13398" s="29"/>
      <c r="K13398" s="29"/>
    </row>
    <row r="13399" spans="6:11" x14ac:dyDescent="0.3">
      <c r="F13399" s="29"/>
      <c r="G13399" s="29"/>
      <c r="H13399" s="29"/>
      <c r="I13399" s="29"/>
      <c r="J13399" s="29"/>
      <c r="K13399" s="29"/>
    </row>
    <row r="13400" spans="6:11" x14ac:dyDescent="0.3">
      <c r="F13400" s="29"/>
      <c r="G13400" s="29"/>
      <c r="H13400" s="29"/>
      <c r="I13400" s="29"/>
      <c r="J13400" s="29"/>
      <c r="K13400" s="29"/>
    </row>
    <row r="13401" spans="6:11" x14ac:dyDescent="0.3">
      <c r="F13401" s="29"/>
      <c r="G13401" s="29"/>
      <c r="H13401" s="29"/>
      <c r="I13401" s="29"/>
      <c r="J13401" s="29"/>
      <c r="K13401" s="29"/>
    </row>
    <row r="13402" spans="6:11" x14ac:dyDescent="0.3">
      <c r="F13402" s="29"/>
      <c r="G13402" s="29"/>
      <c r="H13402" s="29"/>
      <c r="I13402" s="29"/>
      <c r="J13402" s="29"/>
      <c r="K13402" s="29"/>
    </row>
    <row r="13403" spans="6:11" x14ac:dyDescent="0.3">
      <c r="F13403" s="29"/>
      <c r="G13403" s="29"/>
      <c r="H13403" s="29"/>
      <c r="I13403" s="29"/>
      <c r="J13403" s="29"/>
      <c r="K13403" s="29"/>
    </row>
    <row r="13404" spans="6:11" x14ac:dyDescent="0.3">
      <c r="F13404" s="29"/>
      <c r="G13404" s="29"/>
      <c r="H13404" s="29"/>
      <c r="I13404" s="29"/>
      <c r="J13404" s="29"/>
      <c r="K13404" s="29"/>
    </row>
    <row r="13405" spans="6:11" x14ac:dyDescent="0.3">
      <c r="F13405" s="29"/>
      <c r="G13405" s="29"/>
      <c r="H13405" s="29"/>
      <c r="I13405" s="29"/>
      <c r="J13405" s="29"/>
      <c r="K13405" s="29"/>
    </row>
    <row r="13406" spans="6:11" x14ac:dyDescent="0.3">
      <c r="F13406" s="29"/>
      <c r="G13406" s="29"/>
      <c r="H13406" s="29"/>
      <c r="I13406" s="29"/>
      <c r="J13406" s="29"/>
      <c r="K13406" s="29"/>
    </row>
    <row r="13407" spans="6:11" x14ac:dyDescent="0.3">
      <c r="F13407" s="29"/>
      <c r="G13407" s="29"/>
      <c r="H13407" s="29"/>
      <c r="I13407" s="29"/>
      <c r="J13407" s="29"/>
      <c r="K13407" s="29"/>
    </row>
    <row r="13408" spans="6:11" x14ac:dyDescent="0.3">
      <c r="F13408" s="29"/>
      <c r="G13408" s="29"/>
      <c r="H13408" s="29"/>
      <c r="I13408" s="29"/>
      <c r="J13408" s="29"/>
      <c r="K13408" s="29"/>
    </row>
    <row r="13409" spans="6:11" x14ac:dyDescent="0.3">
      <c r="F13409" s="29"/>
      <c r="G13409" s="29"/>
      <c r="H13409" s="29"/>
      <c r="I13409" s="29"/>
      <c r="J13409" s="29"/>
      <c r="K13409" s="29"/>
    </row>
    <row r="13410" spans="6:11" x14ac:dyDescent="0.3">
      <c r="F13410" s="29"/>
      <c r="G13410" s="29"/>
      <c r="H13410" s="29"/>
      <c r="I13410" s="29"/>
      <c r="J13410" s="29"/>
      <c r="K13410" s="29"/>
    </row>
    <row r="13411" spans="6:11" x14ac:dyDescent="0.3">
      <c r="F13411" s="29"/>
      <c r="G13411" s="29"/>
      <c r="H13411" s="29"/>
      <c r="I13411" s="29"/>
      <c r="J13411" s="29"/>
      <c r="K13411" s="29"/>
    </row>
    <row r="13412" spans="6:11" x14ac:dyDescent="0.3">
      <c r="F13412" s="29"/>
      <c r="G13412" s="29"/>
      <c r="H13412" s="29"/>
      <c r="I13412" s="29"/>
      <c r="J13412" s="29"/>
      <c r="K13412" s="29"/>
    </row>
    <row r="13413" spans="6:11" x14ac:dyDescent="0.3">
      <c r="F13413" s="29"/>
      <c r="G13413" s="29"/>
      <c r="H13413" s="29"/>
      <c r="I13413" s="29"/>
      <c r="J13413" s="29"/>
      <c r="K13413" s="29"/>
    </row>
    <row r="13414" spans="6:11" x14ac:dyDescent="0.3">
      <c r="F13414" s="29"/>
      <c r="G13414" s="29"/>
      <c r="H13414" s="29"/>
      <c r="I13414" s="29"/>
      <c r="J13414" s="29"/>
      <c r="K13414" s="29"/>
    </row>
    <row r="13415" spans="6:11" x14ac:dyDescent="0.3">
      <c r="F13415" s="29"/>
      <c r="G13415" s="29"/>
      <c r="H13415" s="29"/>
      <c r="I13415" s="29"/>
      <c r="J13415" s="29"/>
      <c r="K13415" s="29"/>
    </row>
    <row r="13416" spans="6:11" x14ac:dyDescent="0.3">
      <c r="F13416" s="29"/>
      <c r="G13416" s="29"/>
      <c r="H13416" s="29"/>
      <c r="I13416" s="29"/>
      <c r="J13416" s="29"/>
      <c r="K13416" s="29"/>
    </row>
    <row r="13417" spans="6:11" x14ac:dyDescent="0.3">
      <c r="F13417" s="29"/>
      <c r="G13417" s="29"/>
      <c r="H13417" s="29"/>
      <c r="I13417" s="29"/>
      <c r="J13417" s="29"/>
      <c r="K13417" s="29"/>
    </row>
    <row r="13418" spans="6:11" x14ac:dyDescent="0.3">
      <c r="F13418" s="29"/>
      <c r="G13418" s="29"/>
      <c r="H13418" s="29"/>
      <c r="I13418" s="29"/>
      <c r="J13418" s="29"/>
      <c r="K13418" s="29"/>
    </row>
    <row r="13419" spans="6:11" x14ac:dyDescent="0.3">
      <c r="F13419" s="29"/>
      <c r="G13419" s="29"/>
      <c r="H13419" s="29"/>
      <c r="I13419" s="29"/>
      <c r="J13419" s="29"/>
      <c r="K13419" s="29"/>
    </row>
    <row r="13420" spans="6:11" x14ac:dyDescent="0.3">
      <c r="F13420" s="29"/>
      <c r="G13420" s="29"/>
      <c r="H13420" s="29"/>
      <c r="I13420" s="29"/>
      <c r="J13420" s="29"/>
      <c r="K13420" s="29"/>
    </row>
    <row r="13421" spans="6:11" x14ac:dyDescent="0.3">
      <c r="F13421" s="29"/>
      <c r="G13421" s="29"/>
      <c r="H13421" s="29"/>
      <c r="I13421" s="29"/>
      <c r="J13421" s="29"/>
      <c r="K13421" s="29"/>
    </row>
    <row r="13422" spans="6:11" x14ac:dyDescent="0.3">
      <c r="F13422" s="29"/>
      <c r="G13422" s="29"/>
      <c r="H13422" s="29"/>
      <c r="I13422" s="29"/>
      <c r="J13422" s="29"/>
      <c r="K13422" s="29"/>
    </row>
    <row r="13423" spans="6:11" x14ac:dyDescent="0.3">
      <c r="F13423" s="29"/>
      <c r="G13423" s="29"/>
      <c r="H13423" s="29"/>
      <c r="I13423" s="29"/>
      <c r="J13423" s="29"/>
      <c r="K13423" s="29"/>
    </row>
    <row r="13424" spans="6:11" x14ac:dyDescent="0.3">
      <c r="F13424" s="29"/>
      <c r="G13424" s="29"/>
      <c r="H13424" s="29"/>
      <c r="I13424" s="29"/>
      <c r="J13424" s="29"/>
      <c r="K13424" s="29"/>
    </row>
    <row r="13425" spans="6:11" x14ac:dyDescent="0.3">
      <c r="F13425" s="29"/>
      <c r="G13425" s="29"/>
      <c r="H13425" s="29"/>
      <c r="I13425" s="29"/>
      <c r="J13425" s="29"/>
      <c r="K13425" s="29"/>
    </row>
    <row r="13426" spans="6:11" x14ac:dyDescent="0.3">
      <c r="F13426" s="29"/>
      <c r="G13426" s="29"/>
      <c r="H13426" s="29"/>
      <c r="I13426" s="29"/>
      <c r="J13426" s="29"/>
      <c r="K13426" s="29"/>
    </row>
    <row r="13427" spans="6:11" x14ac:dyDescent="0.3">
      <c r="F13427" s="29"/>
      <c r="G13427" s="29"/>
      <c r="H13427" s="29"/>
      <c r="I13427" s="29"/>
      <c r="J13427" s="29"/>
      <c r="K13427" s="29"/>
    </row>
    <row r="13428" spans="6:11" x14ac:dyDescent="0.3">
      <c r="F13428" s="29"/>
      <c r="G13428" s="29"/>
      <c r="H13428" s="29"/>
      <c r="I13428" s="29"/>
      <c r="J13428" s="29"/>
      <c r="K13428" s="29"/>
    </row>
    <row r="13429" spans="6:11" x14ac:dyDescent="0.3">
      <c r="F13429" s="29"/>
      <c r="G13429" s="29"/>
      <c r="H13429" s="29"/>
      <c r="I13429" s="29"/>
      <c r="J13429" s="29"/>
      <c r="K13429" s="29"/>
    </row>
    <row r="13430" spans="6:11" x14ac:dyDescent="0.3">
      <c r="F13430" s="29"/>
      <c r="G13430" s="29"/>
      <c r="H13430" s="29"/>
      <c r="I13430" s="29"/>
      <c r="J13430" s="29"/>
      <c r="K13430" s="29"/>
    </row>
    <row r="13431" spans="6:11" x14ac:dyDescent="0.3">
      <c r="F13431" s="29"/>
      <c r="G13431" s="29"/>
      <c r="H13431" s="29"/>
      <c r="I13431" s="29"/>
      <c r="J13431" s="29"/>
      <c r="K13431" s="29"/>
    </row>
    <row r="13432" spans="6:11" x14ac:dyDescent="0.3">
      <c r="F13432" s="29"/>
      <c r="G13432" s="29"/>
      <c r="H13432" s="29"/>
      <c r="I13432" s="29"/>
      <c r="J13432" s="29"/>
      <c r="K13432" s="29"/>
    </row>
    <row r="13433" spans="6:11" x14ac:dyDescent="0.3">
      <c r="F13433" s="29"/>
      <c r="G13433" s="29"/>
      <c r="H13433" s="29"/>
      <c r="I13433" s="29"/>
      <c r="J13433" s="29"/>
      <c r="K13433" s="29"/>
    </row>
    <row r="13434" spans="6:11" x14ac:dyDescent="0.3">
      <c r="F13434" s="29"/>
      <c r="G13434" s="29"/>
      <c r="H13434" s="29"/>
      <c r="I13434" s="29"/>
      <c r="J13434" s="29"/>
      <c r="K13434" s="29"/>
    </row>
    <row r="13435" spans="6:11" x14ac:dyDescent="0.3">
      <c r="F13435" s="29"/>
      <c r="G13435" s="29"/>
      <c r="H13435" s="29"/>
      <c r="I13435" s="29"/>
      <c r="J13435" s="29"/>
      <c r="K13435" s="29"/>
    </row>
    <row r="13436" spans="6:11" x14ac:dyDescent="0.3">
      <c r="F13436" s="29"/>
      <c r="G13436" s="29"/>
      <c r="H13436" s="29"/>
      <c r="I13436" s="29"/>
      <c r="J13436" s="29"/>
      <c r="K13436" s="29"/>
    </row>
    <row r="13437" spans="6:11" x14ac:dyDescent="0.3">
      <c r="F13437" s="29"/>
      <c r="G13437" s="29"/>
      <c r="H13437" s="29"/>
      <c r="I13437" s="29"/>
      <c r="J13437" s="29"/>
      <c r="K13437" s="29"/>
    </row>
    <row r="13438" spans="6:11" x14ac:dyDescent="0.3">
      <c r="F13438" s="29"/>
      <c r="G13438" s="29"/>
      <c r="H13438" s="29"/>
      <c r="I13438" s="29"/>
      <c r="J13438" s="29"/>
      <c r="K13438" s="29"/>
    </row>
    <row r="13439" spans="6:11" x14ac:dyDescent="0.3">
      <c r="F13439" s="29"/>
      <c r="G13439" s="29"/>
      <c r="H13439" s="29"/>
      <c r="I13439" s="29"/>
      <c r="J13439" s="29"/>
      <c r="K13439" s="29"/>
    </row>
    <row r="13440" spans="6:11" x14ac:dyDescent="0.3">
      <c r="F13440" s="29"/>
      <c r="G13440" s="29"/>
      <c r="H13440" s="29"/>
      <c r="I13440" s="29"/>
      <c r="J13440" s="29"/>
      <c r="K13440" s="29"/>
    </row>
    <row r="13441" spans="6:11" x14ac:dyDescent="0.3">
      <c r="F13441" s="29"/>
      <c r="G13441" s="29"/>
      <c r="H13441" s="29"/>
      <c r="I13441" s="29"/>
      <c r="J13441" s="29"/>
      <c r="K13441" s="29"/>
    </row>
    <row r="13442" spans="6:11" x14ac:dyDescent="0.3">
      <c r="F13442" s="29"/>
      <c r="G13442" s="29"/>
      <c r="H13442" s="29"/>
      <c r="I13442" s="29"/>
      <c r="J13442" s="29"/>
      <c r="K13442" s="29"/>
    </row>
    <row r="13443" spans="6:11" x14ac:dyDescent="0.3">
      <c r="F13443" s="29"/>
      <c r="G13443" s="29"/>
      <c r="H13443" s="29"/>
      <c r="I13443" s="29"/>
      <c r="J13443" s="29"/>
      <c r="K13443" s="29"/>
    </row>
    <row r="13444" spans="6:11" x14ac:dyDescent="0.3">
      <c r="F13444" s="29"/>
      <c r="G13444" s="29"/>
      <c r="H13444" s="29"/>
      <c r="I13444" s="29"/>
      <c r="J13444" s="29"/>
      <c r="K13444" s="29"/>
    </row>
    <row r="13445" spans="6:11" x14ac:dyDescent="0.3">
      <c r="F13445" s="29"/>
      <c r="G13445" s="29"/>
      <c r="H13445" s="29"/>
      <c r="I13445" s="29"/>
      <c r="J13445" s="29"/>
      <c r="K13445" s="29"/>
    </row>
    <row r="13446" spans="6:11" x14ac:dyDescent="0.3">
      <c r="F13446" s="29"/>
      <c r="G13446" s="29"/>
      <c r="H13446" s="29"/>
      <c r="I13446" s="29"/>
      <c r="J13446" s="29"/>
      <c r="K13446" s="29"/>
    </row>
    <row r="13447" spans="6:11" x14ac:dyDescent="0.3">
      <c r="F13447" s="29"/>
      <c r="G13447" s="29"/>
      <c r="H13447" s="29"/>
      <c r="I13447" s="29"/>
      <c r="J13447" s="29"/>
      <c r="K13447" s="29"/>
    </row>
    <row r="13448" spans="6:11" x14ac:dyDescent="0.3">
      <c r="F13448" s="29"/>
      <c r="G13448" s="29"/>
      <c r="H13448" s="29"/>
      <c r="I13448" s="29"/>
      <c r="J13448" s="29"/>
      <c r="K13448" s="29"/>
    </row>
    <row r="13449" spans="6:11" x14ac:dyDescent="0.3">
      <c r="F13449" s="29"/>
      <c r="G13449" s="29"/>
      <c r="H13449" s="29"/>
      <c r="I13449" s="29"/>
      <c r="J13449" s="29"/>
      <c r="K13449" s="29"/>
    </row>
    <row r="13450" spans="6:11" x14ac:dyDescent="0.3">
      <c r="F13450" s="29"/>
      <c r="G13450" s="29"/>
      <c r="H13450" s="29"/>
      <c r="I13450" s="29"/>
      <c r="J13450" s="29"/>
      <c r="K13450" s="29"/>
    </row>
    <row r="13451" spans="6:11" x14ac:dyDescent="0.3">
      <c r="F13451" s="29"/>
      <c r="G13451" s="29"/>
      <c r="H13451" s="29"/>
      <c r="I13451" s="29"/>
      <c r="J13451" s="29"/>
      <c r="K13451" s="29"/>
    </row>
    <row r="13452" spans="6:11" x14ac:dyDescent="0.3">
      <c r="F13452" s="29"/>
      <c r="G13452" s="29"/>
      <c r="H13452" s="29"/>
      <c r="I13452" s="29"/>
      <c r="J13452" s="29"/>
      <c r="K13452" s="29"/>
    </row>
    <row r="13453" spans="6:11" x14ac:dyDescent="0.3">
      <c r="F13453" s="29"/>
      <c r="G13453" s="29"/>
      <c r="H13453" s="29"/>
      <c r="I13453" s="29"/>
      <c r="J13453" s="29"/>
      <c r="K13453" s="29"/>
    </row>
    <row r="13454" spans="6:11" x14ac:dyDescent="0.3">
      <c r="F13454" s="29"/>
      <c r="G13454" s="29"/>
      <c r="H13454" s="29"/>
      <c r="I13454" s="29"/>
      <c r="J13454" s="29"/>
      <c r="K13454" s="29"/>
    </row>
    <row r="13455" spans="6:11" x14ac:dyDescent="0.3">
      <c r="F13455" s="29"/>
      <c r="G13455" s="29"/>
      <c r="H13455" s="29"/>
      <c r="I13455" s="29"/>
      <c r="J13455" s="29"/>
      <c r="K13455" s="29"/>
    </row>
    <row r="13456" spans="6:11" x14ac:dyDescent="0.3">
      <c r="F13456" s="29"/>
      <c r="G13456" s="29"/>
      <c r="H13456" s="29"/>
      <c r="I13456" s="29"/>
      <c r="J13456" s="29"/>
      <c r="K13456" s="29"/>
    </row>
    <row r="13457" spans="6:11" x14ac:dyDescent="0.3">
      <c r="F13457" s="29"/>
      <c r="G13457" s="29"/>
      <c r="H13457" s="29"/>
      <c r="I13457" s="29"/>
      <c r="J13457" s="29"/>
      <c r="K13457" s="29"/>
    </row>
    <row r="13458" spans="6:11" x14ac:dyDescent="0.3">
      <c r="F13458" s="29"/>
      <c r="G13458" s="29"/>
      <c r="H13458" s="29"/>
      <c r="I13458" s="29"/>
      <c r="J13458" s="29"/>
      <c r="K13458" s="29"/>
    </row>
    <row r="13459" spans="6:11" x14ac:dyDescent="0.3">
      <c r="F13459" s="29"/>
      <c r="G13459" s="29"/>
      <c r="H13459" s="29"/>
      <c r="I13459" s="29"/>
      <c r="J13459" s="29"/>
      <c r="K13459" s="29"/>
    </row>
    <row r="13460" spans="6:11" x14ac:dyDescent="0.3">
      <c r="F13460" s="29"/>
      <c r="G13460" s="29"/>
      <c r="H13460" s="29"/>
      <c r="I13460" s="29"/>
      <c r="J13460" s="29"/>
      <c r="K13460" s="29"/>
    </row>
    <row r="13461" spans="6:11" x14ac:dyDescent="0.3">
      <c r="F13461" s="29"/>
      <c r="G13461" s="29"/>
      <c r="H13461" s="29"/>
      <c r="I13461" s="29"/>
      <c r="J13461" s="29"/>
      <c r="K13461" s="29"/>
    </row>
    <row r="13462" spans="6:11" x14ac:dyDescent="0.3">
      <c r="F13462" s="29"/>
      <c r="G13462" s="29"/>
      <c r="H13462" s="29"/>
      <c r="I13462" s="29"/>
      <c r="J13462" s="29"/>
      <c r="K13462" s="29"/>
    </row>
    <row r="13463" spans="6:11" x14ac:dyDescent="0.3">
      <c r="F13463" s="29"/>
      <c r="G13463" s="29"/>
      <c r="H13463" s="29"/>
      <c r="I13463" s="29"/>
      <c r="J13463" s="29"/>
      <c r="K13463" s="29"/>
    </row>
    <row r="13464" spans="6:11" x14ac:dyDescent="0.3">
      <c r="F13464" s="29"/>
      <c r="G13464" s="29"/>
      <c r="H13464" s="29"/>
      <c r="I13464" s="29"/>
      <c r="J13464" s="29"/>
      <c r="K13464" s="29"/>
    </row>
    <row r="13465" spans="6:11" x14ac:dyDescent="0.3">
      <c r="F13465" s="29"/>
      <c r="G13465" s="29"/>
      <c r="H13465" s="29"/>
      <c r="I13465" s="29"/>
      <c r="J13465" s="29"/>
      <c r="K13465" s="29"/>
    </row>
    <row r="13466" spans="6:11" x14ac:dyDescent="0.3">
      <c r="F13466" s="29"/>
      <c r="G13466" s="29"/>
      <c r="H13466" s="29"/>
      <c r="I13466" s="29"/>
      <c r="J13466" s="29"/>
      <c r="K13466" s="29"/>
    </row>
    <row r="13467" spans="6:11" x14ac:dyDescent="0.3">
      <c r="F13467" s="29"/>
      <c r="G13467" s="29"/>
      <c r="H13467" s="29"/>
      <c r="I13467" s="29"/>
      <c r="J13467" s="29"/>
      <c r="K13467" s="29"/>
    </row>
    <row r="13468" spans="6:11" x14ac:dyDescent="0.3">
      <c r="F13468" s="29"/>
      <c r="G13468" s="29"/>
      <c r="H13468" s="29"/>
      <c r="I13468" s="29"/>
      <c r="J13468" s="29"/>
      <c r="K13468" s="29"/>
    </row>
    <row r="13469" spans="6:11" x14ac:dyDescent="0.3">
      <c r="F13469" s="29"/>
      <c r="G13469" s="29"/>
      <c r="H13469" s="29"/>
      <c r="I13469" s="29"/>
      <c r="J13469" s="29"/>
      <c r="K13469" s="29"/>
    </row>
    <row r="13470" spans="6:11" x14ac:dyDescent="0.3">
      <c r="F13470" s="29"/>
      <c r="G13470" s="29"/>
      <c r="H13470" s="29"/>
      <c r="I13470" s="29"/>
      <c r="J13470" s="29"/>
      <c r="K13470" s="29"/>
    </row>
    <row r="13471" spans="6:11" x14ac:dyDescent="0.3">
      <c r="F13471" s="29"/>
      <c r="G13471" s="29"/>
      <c r="H13471" s="29"/>
      <c r="I13471" s="29"/>
      <c r="J13471" s="29"/>
      <c r="K13471" s="29"/>
    </row>
    <row r="13472" spans="6:11" x14ac:dyDescent="0.3">
      <c r="F13472" s="29"/>
      <c r="G13472" s="29"/>
      <c r="H13472" s="29"/>
      <c r="I13472" s="29"/>
      <c r="J13472" s="29"/>
      <c r="K13472" s="29"/>
    </row>
    <row r="13473" spans="6:11" x14ac:dyDescent="0.3">
      <c r="F13473" s="29"/>
      <c r="G13473" s="29"/>
      <c r="H13473" s="29"/>
      <c r="I13473" s="29"/>
      <c r="J13473" s="29"/>
      <c r="K13473" s="29"/>
    </row>
    <row r="13474" spans="6:11" x14ac:dyDescent="0.3">
      <c r="F13474" s="29"/>
      <c r="G13474" s="29"/>
      <c r="H13474" s="29"/>
      <c r="I13474" s="29"/>
      <c r="J13474" s="29"/>
      <c r="K13474" s="29"/>
    </row>
    <row r="13475" spans="6:11" x14ac:dyDescent="0.3">
      <c r="F13475" s="29"/>
      <c r="G13475" s="29"/>
      <c r="H13475" s="29"/>
      <c r="I13475" s="29"/>
      <c r="J13475" s="29"/>
      <c r="K13475" s="29"/>
    </row>
    <row r="13476" spans="6:11" x14ac:dyDescent="0.3">
      <c r="F13476" s="29"/>
      <c r="G13476" s="29"/>
      <c r="H13476" s="29"/>
      <c r="I13476" s="29"/>
      <c r="J13476" s="29"/>
      <c r="K13476" s="29"/>
    </row>
    <row r="13477" spans="6:11" x14ac:dyDescent="0.3">
      <c r="F13477" s="29"/>
      <c r="G13477" s="29"/>
      <c r="H13477" s="29"/>
      <c r="I13477" s="29"/>
      <c r="J13477" s="29"/>
      <c r="K13477" s="29"/>
    </row>
    <row r="13478" spans="6:11" x14ac:dyDescent="0.3">
      <c r="F13478" s="29"/>
      <c r="G13478" s="29"/>
      <c r="H13478" s="29"/>
      <c r="I13478" s="29"/>
      <c r="J13478" s="29"/>
      <c r="K13478" s="29"/>
    </row>
    <row r="13479" spans="6:11" x14ac:dyDescent="0.3">
      <c r="F13479" s="29"/>
      <c r="G13479" s="29"/>
      <c r="H13479" s="29"/>
      <c r="I13479" s="29"/>
      <c r="J13479" s="29"/>
      <c r="K13479" s="29"/>
    </row>
    <row r="13480" spans="6:11" x14ac:dyDescent="0.3">
      <c r="F13480" s="29"/>
      <c r="G13480" s="29"/>
      <c r="H13480" s="29"/>
      <c r="I13480" s="29"/>
      <c r="J13480" s="29"/>
      <c r="K13480" s="29"/>
    </row>
    <row r="13481" spans="6:11" x14ac:dyDescent="0.3">
      <c r="F13481" s="29"/>
      <c r="G13481" s="29"/>
      <c r="H13481" s="29"/>
      <c r="I13481" s="29"/>
      <c r="J13481" s="29"/>
      <c r="K13481" s="29"/>
    </row>
    <row r="13482" spans="6:11" x14ac:dyDescent="0.3">
      <c r="F13482" s="29"/>
      <c r="G13482" s="29"/>
      <c r="H13482" s="29"/>
      <c r="I13482" s="29"/>
      <c r="J13482" s="29"/>
      <c r="K13482" s="29"/>
    </row>
    <row r="13483" spans="6:11" x14ac:dyDescent="0.3">
      <c r="F13483" s="29"/>
      <c r="G13483" s="29"/>
      <c r="H13483" s="29"/>
      <c r="I13483" s="29"/>
      <c r="J13483" s="29"/>
      <c r="K13483" s="29"/>
    </row>
    <row r="13484" spans="6:11" x14ac:dyDescent="0.3">
      <c r="F13484" s="29"/>
      <c r="G13484" s="29"/>
      <c r="H13484" s="29"/>
      <c r="I13484" s="29"/>
      <c r="J13484" s="29"/>
      <c r="K13484" s="29"/>
    </row>
    <row r="13485" spans="6:11" x14ac:dyDescent="0.3">
      <c r="F13485" s="29"/>
      <c r="G13485" s="29"/>
      <c r="H13485" s="29"/>
      <c r="I13485" s="29"/>
      <c r="J13485" s="29"/>
      <c r="K13485" s="29"/>
    </row>
    <row r="13486" spans="6:11" x14ac:dyDescent="0.3">
      <c r="F13486" s="29"/>
      <c r="G13486" s="29"/>
      <c r="H13486" s="29"/>
      <c r="I13486" s="29"/>
      <c r="J13486" s="29"/>
      <c r="K13486" s="29"/>
    </row>
    <row r="13487" spans="6:11" x14ac:dyDescent="0.3">
      <c r="F13487" s="29"/>
      <c r="G13487" s="29"/>
      <c r="H13487" s="29"/>
      <c r="I13487" s="29"/>
      <c r="J13487" s="29"/>
      <c r="K13487" s="29"/>
    </row>
    <row r="13488" spans="6:11" x14ac:dyDescent="0.3">
      <c r="F13488" s="29"/>
      <c r="G13488" s="29"/>
      <c r="H13488" s="29"/>
      <c r="I13488" s="29"/>
      <c r="J13488" s="29"/>
      <c r="K13488" s="29"/>
    </row>
    <row r="13489" spans="6:11" x14ac:dyDescent="0.3">
      <c r="F13489" s="29"/>
      <c r="G13489" s="29"/>
      <c r="H13489" s="29"/>
      <c r="I13489" s="29"/>
      <c r="J13489" s="29"/>
      <c r="K13489" s="29"/>
    </row>
    <row r="13490" spans="6:11" x14ac:dyDescent="0.3">
      <c r="F13490" s="29"/>
      <c r="G13490" s="29"/>
      <c r="H13490" s="29"/>
      <c r="I13490" s="29"/>
      <c r="J13490" s="29"/>
      <c r="K13490" s="29"/>
    </row>
    <row r="13491" spans="6:11" x14ac:dyDescent="0.3">
      <c r="F13491" s="29"/>
      <c r="G13491" s="29"/>
      <c r="H13491" s="29"/>
      <c r="I13491" s="29"/>
      <c r="J13491" s="29"/>
      <c r="K13491" s="29"/>
    </row>
    <row r="13492" spans="6:11" x14ac:dyDescent="0.3">
      <c r="F13492" s="29"/>
      <c r="G13492" s="29"/>
      <c r="H13492" s="29"/>
      <c r="I13492" s="29"/>
      <c r="J13492" s="29"/>
      <c r="K13492" s="29"/>
    </row>
    <row r="13493" spans="6:11" x14ac:dyDescent="0.3">
      <c r="F13493" s="29"/>
      <c r="G13493" s="29"/>
      <c r="H13493" s="29"/>
      <c r="I13493" s="29"/>
      <c r="J13493" s="29"/>
      <c r="K13493" s="29"/>
    </row>
    <row r="13494" spans="6:11" x14ac:dyDescent="0.3">
      <c r="F13494" s="29"/>
      <c r="G13494" s="29"/>
      <c r="H13494" s="29"/>
      <c r="I13494" s="29"/>
      <c r="J13494" s="29"/>
      <c r="K13494" s="29"/>
    </row>
    <row r="13495" spans="6:11" x14ac:dyDescent="0.3">
      <c r="F13495" s="29"/>
      <c r="G13495" s="29"/>
      <c r="H13495" s="29"/>
      <c r="I13495" s="29"/>
      <c r="J13495" s="29"/>
      <c r="K13495" s="29"/>
    </row>
    <row r="13496" spans="6:11" x14ac:dyDescent="0.3">
      <c r="F13496" s="29"/>
      <c r="G13496" s="29"/>
      <c r="H13496" s="29"/>
      <c r="I13496" s="29"/>
      <c r="J13496" s="29"/>
      <c r="K13496" s="29"/>
    </row>
    <row r="13497" spans="6:11" x14ac:dyDescent="0.3">
      <c r="F13497" s="29"/>
      <c r="G13497" s="29"/>
      <c r="H13497" s="29"/>
      <c r="I13497" s="29"/>
      <c r="J13497" s="29"/>
      <c r="K13497" s="29"/>
    </row>
    <row r="13498" spans="6:11" x14ac:dyDescent="0.3">
      <c r="F13498" s="29"/>
      <c r="G13498" s="29"/>
      <c r="H13498" s="29"/>
      <c r="I13498" s="29"/>
      <c r="J13498" s="29"/>
      <c r="K13498" s="29"/>
    </row>
    <row r="13499" spans="6:11" x14ac:dyDescent="0.3">
      <c r="F13499" s="29"/>
      <c r="G13499" s="29"/>
      <c r="H13499" s="29"/>
      <c r="I13499" s="29"/>
      <c r="J13499" s="29"/>
      <c r="K13499" s="29"/>
    </row>
    <row r="13500" spans="6:11" x14ac:dyDescent="0.3">
      <c r="F13500" s="29"/>
      <c r="G13500" s="29"/>
      <c r="H13500" s="29"/>
      <c r="I13500" s="29"/>
      <c r="J13500" s="29"/>
      <c r="K13500" s="29"/>
    </row>
    <row r="13501" spans="6:11" x14ac:dyDescent="0.3">
      <c r="F13501" s="29"/>
      <c r="G13501" s="29"/>
      <c r="H13501" s="29"/>
      <c r="I13501" s="29"/>
      <c r="J13501" s="29"/>
      <c r="K13501" s="29"/>
    </row>
    <row r="13502" spans="6:11" x14ac:dyDescent="0.3">
      <c r="F13502" s="29"/>
      <c r="G13502" s="29"/>
      <c r="H13502" s="29"/>
      <c r="I13502" s="29"/>
      <c r="J13502" s="29"/>
      <c r="K13502" s="29"/>
    </row>
    <row r="13503" spans="6:11" x14ac:dyDescent="0.3">
      <c r="F13503" s="29"/>
      <c r="G13503" s="29"/>
      <c r="H13503" s="29"/>
      <c r="I13503" s="29"/>
      <c r="J13503" s="29"/>
      <c r="K13503" s="29"/>
    </row>
    <row r="13504" spans="6:11" x14ac:dyDescent="0.3">
      <c r="F13504" s="29"/>
      <c r="G13504" s="29"/>
      <c r="H13504" s="29"/>
      <c r="I13504" s="29"/>
      <c r="J13504" s="29"/>
      <c r="K13504" s="29"/>
    </row>
    <row r="13505" spans="6:11" x14ac:dyDescent="0.3">
      <c r="F13505" s="29"/>
      <c r="G13505" s="29"/>
      <c r="H13505" s="29"/>
      <c r="I13505" s="29"/>
      <c r="J13505" s="29"/>
      <c r="K13505" s="29"/>
    </row>
    <row r="13506" spans="6:11" x14ac:dyDescent="0.3">
      <c r="F13506" s="29"/>
      <c r="G13506" s="29"/>
      <c r="H13506" s="29"/>
      <c r="I13506" s="29"/>
      <c r="J13506" s="29"/>
      <c r="K13506" s="29"/>
    </row>
    <row r="13507" spans="6:11" x14ac:dyDescent="0.3">
      <c r="F13507" s="29"/>
      <c r="G13507" s="29"/>
      <c r="H13507" s="29"/>
      <c r="I13507" s="29"/>
      <c r="J13507" s="29"/>
      <c r="K13507" s="29"/>
    </row>
    <row r="13508" spans="6:11" x14ac:dyDescent="0.3">
      <c r="F13508" s="29"/>
      <c r="G13508" s="29"/>
      <c r="H13508" s="29"/>
      <c r="I13508" s="29"/>
      <c r="J13508" s="29"/>
      <c r="K13508" s="29"/>
    </row>
    <row r="13509" spans="6:11" x14ac:dyDescent="0.3">
      <c r="F13509" s="29"/>
      <c r="G13509" s="29"/>
      <c r="H13509" s="29"/>
      <c r="I13509" s="29"/>
      <c r="J13509" s="29"/>
      <c r="K13509" s="29"/>
    </row>
    <row r="13510" spans="6:11" x14ac:dyDescent="0.3">
      <c r="F13510" s="29"/>
      <c r="G13510" s="29"/>
      <c r="H13510" s="29"/>
      <c r="I13510" s="29"/>
      <c r="J13510" s="29"/>
      <c r="K13510" s="29"/>
    </row>
    <row r="13511" spans="6:11" x14ac:dyDescent="0.3">
      <c r="F13511" s="29"/>
      <c r="G13511" s="29"/>
      <c r="H13511" s="29"/>
      <c r="I13511" s="29"/>
      <c r="J13511" s="29"/>
      <c r="K13511" s="29"/>
    </row>
    <row r="13512" spans="6:11" x14ac:dyDescent="0.3">
      <c r="F13512" s="29"/>
      <c r="G13512" s="29"/>
      <c r="H13512" s="29"/>
      <c r="I13512" s="29"/>
      <c r="J13512" s="29"/>
      <c r="K13512" s="29"/>
    </row>
    <row r="13513" spans="6:11" x14ac:dyDescent="0.3">
      <c r="F13513" s="29"/>
      <c r="G13513" s="29"/>
      <c r="H13513" s="29"/>
      <c r="I13513" s="29"/>
      <c r="J13513" s="29"/>
      <c r="K13513" s="29"/>
    </row>
    <row r="13514" spans="6:11" x14ac:dyDescent="0.3">
      <c r="F13514" s="29"/>
      <c r="G13514" s="29"/>
      <c r="H13514" s="29"/>
      <c r="I13514" s="29"/>
      <c r="J13514" s="29"/>
      <c r="K13514" s="29"/>
    </row>
    <row r="13515" spans="6:11" x14ac:dyDescent="0.3">
      <c r="F13515" s="29"/>
      <c r="G13515" s="29"/>
      <c r="H13515" s="29"/>
      <c r="I13515" s="29"/>
      <c r="J13515" s="29"/>
      <c r="K13515" s="29"/>
    </row>
    <row r="13516" spans="6:11" x14ac:dyDescent="0.3">
      <c r="F13516" s="29"/>
      <c r="G13516" s="29"/>
      <c r="H13516" s="29"/>
      <c r="I13516" s="29"/>
      <c r="J13516" s="29"/>
      <c r="K13516" s="29"/>
    </row>
    <row r="13517" spans="6:11" x14ac:dyDescent="0.3">
      <c r="F13517" s="29"/>
      <c r="G13517" s="29"/>
      <c r="H13517" s="29"/>
      <c r="I13517" s="29"/>
      <c r="J13517" s="29"/>
      <c r="K13517" s="29"/>
    </row>
    <row r="13518" spans="6:11" x14ac:dyDescent="0.3">
      <c r="F13518" s="29"/>
      <c r="G13518" s="29"/>
      <c r="H13518" s="29"/>
      <c r="I13518" s="29"/>
      <c r="J13518" s="29"/>
      <c r="K13518" s="29"/>
    </row>
    <row r="13519" spans="6:11" x14ac:dyDescent="0.3">
      <c r="F13519" s="29"/>
      <c r="G13519" s="29"/>
      <c r="H13519" s="29"/>
      <c r="I13519" s="29"/>
      <c r="J13519" s="29"/>
      <c r="K13519" s="29"/>
    </row>
    <row r="13520" spans="6:11" x14ac:dyDescent="0.3">
      <c r="F13520" s="29"/>
      <c r="G13520" s="29"/>
      <c r="H13520" s="29"/>
      <c r="I13520" s="29"/>
      <c r="J13520" s="29"/>
      <c r="K13520" s="29"/>
    </row>
    <row r="13521" spans="6:11" x14ac:dyDescent="0.3">
      <c r="F13521" s="29"/>
      <c r="G13521" s="29"/>
      <c r="H13521" s="29"/>
      <c r="I13521" s="29"/>
      <c r="J13521" s="29"/>
      <c r="K13521" s="29"/>
    </row>
    <row r="13522" spans="6:11" x14ac:dyDescent="0.3">
      <c r="F13522" s="29"/>
      <c r="G13522" s="29"/>
      <c r="H13522" s="29"/>
      <c r="I13522" s="29"/>
      <c r="J13522" s="29"/>
      <c r="K13522" s="29"/>
    </row>
    <row r="13523" spans="6:11" x14ac:dyDescent="0.3">
      <c r="F13523" s="29"/>
      <c r="G13523" s="29"/>
      <c r="H13523" s="29"/>
      <c r="I13523" s="29"/>
      <c r="J13523" s="29"/>
      <c r="K13523" s="29"/>
    </row>
    <row r="13524" spans="6:11" x14ac:dyDescent="0.3">
      <c r="F13524" s="29"/>
      <c r="G13524" s="29"/>
      <c r="H13524" s="29"/>
      <c r="I13524" s="29"/>
      <c r="J13524" s="29"/>
      <c r="K13524" s="29"/>
    </row>
    <row r="13525" spans="6:11" x14ac:dyDescent="0.3">
      <c r="F13525" s="29"/>
      <c r="G13525" s="29"/>
      <c r="H13525" s="29"/>
      <c r="I13525" s="29"/>
      <c r="J13525" s="29"/>
      <c r="K13525" s="29"/>
    </row>
    <row r="13526" spans="6:11" x14ac:dyDescent="0.3">
      <c r="F13526" s="29"/>
      <c r="G13526" s="29"/>
      <c r="H13526" s="29"/>
      <c r="I13526" s="29"/>
      <c r="J13526" s="29"/>
      <c r="K13526" s="29"/>
    </row>
    <row r="13527" spans="6:11" x14ac:dyDescent="0.3">
      <c r="F13527" s="29"/>
      <c r="G13527" s="29"/>
      <c r="H13527" s="29"/>
      <c r="I13527" s="29"/>
      <c r="J13527" s="29"/>
      <c r="K13527" s="29"/>
    </row>
    <row r="13528" spans="6:11" x14ac:dyDescent="0.3">
      <c r="F13528" s="29"/>
      <c r="G13528" s="29"/>
      <c r="H13528" s="29"/>
      <c r="I13528" s="29"/>
      <c r="J13528" s="29"/>
      <c r="K13528" s="29"/>
    </row>
    <row r="13529" spans="6:11" x14ac:dyDescent="0.3">
      <c r="F13529" s="29"/>
      <c r="G13529" s="29"/>
      <c r="H13529" s="29"/>
      <c r="I13529" s="29"/>
      <c r="J13529" s="29"/>
      <c r="K13529" s="29"/>
    </row>
    <row r="13530" spans="6:11" x14ac:dyDescent="0.3">
      <c r="F13530" s="29"/>
      <c r="G13530" s="29"/>
      <c r="H13530" s="29"/>
      <c r="I13530" s="29"/>
      <c r="J13530" s="29"/>
      <c r="K13530" s="29"/>
    </row>
    <row r="13531" spans="6:11" x14ac:dyDescent="0.3">
      <c r="F13531" s="29"/>
      <c r="G13531" s="29"/>
      <c r="H13531" s="29"/>
      <c r="I13531" s="29"/>
      <c r="J13531" s="29"/>
      <c r="K13531" s="29"/>
    </row>
    <row r="13532" spans="6:11" x14ac:dyDescent="0.3">
      <c r="F13532" s="29"/>
      <c r="G13532" s="29"/>
      <c r="H13532" s="29"/>
      <c r="I13532" s="29"/>
      <c r="J13532" s="29"/>
      <c r="K13532" s="29"/>
    </row>
    <row r="13533" spans="6:11" x14ac:dyDescent="0.3">
      <c r="F13533" s="29"/>
      <c r="G13533" s="29"/>
      <c r="H13533" s="29"/>
      <c r="I13533" s="29"/>
      <c r="J13533" s="29"/>
      <c r="K13533" s="29"/>
    </row>
    <row r="13534" spans="6:11" x14ac:dyDescent="0.3">
      <c r="F13534" s="29"/>
      <c r="G13534" s="29"/>
      <c r="H13534" s="29"/>
      <c r="I13534" s="29"/>
      <c r="J13534" s="29"/>
      <c r="K13534" s="29"/>
    </row>
    <row r="13535" spans="6:11" x14ac:dyDescent="0.3">
      <c r="F13535" s="29"/>
      <c r="G13535" s="29"/>
      <c r="H13535" s="29"/>
      <c r="I13535" s="29"/>
      <c r="J13535" s="29"/>
      <c r="K13535" s="29"/>
    </row>
    <row r="13536" spans="6:11" x14ac:dyDescent="0.3">
      <c r="F13536" s="29"/>
      <c r="G13536" s="29"/>
      <c r="H13536" s="29"/>
      <c r="I13536" s="29"/>
      <c r="J13536" s="29"/>
      <c r="K13536" s="29"/>
    </row>
    <row r="13537" spans="6:11" x14ac:dyDescent="0.3">
      <c r="F13537" s="29"/>
      <c r="G13537" s="29"/>
      <c r="H13537" s="29"/>
      <c r="I13537" s="29"/>
      <c r="J13537" s="29"/>
      <c r="K13537" s="29"/>
    </row>
    <row r="13538" spans="6:11" x14ac:dyDescent="0.3">
      <c r="F13538" s="29"/>
      <c r="G13538" s="29"/>
      <c r="H13538" s="29"/>
      <c r="I13538" s="29"/>
      <c r="J13538" s="29"/>
      <c r="K13538" s="29"/>
    </row>
    <row r="13539" spans="6:11" x14ac:dyDescent="0.3">
      <c r="F13539" s="29"/>
      <c r="G13539" s="29"/>
      <c r="H13539" s="29"/>
      <c r="I13539" s="29"/>
      <c r="J13539" s="29"/>
      <c r="K13539" s="29"/>
    </row>
    <row r="13540" spans="6:11" x14ac:dyDescent="0.3">
      <c r="F13540" s="29"/>
      <c r="G13540" s="29"/>
      <c r="H13540" s="29"/>
      <c r="I13540" s="29"/>
      <c r="J13540" s="29"/>
      <c r="K13540" s="29"/>
    </row>
    <row r="13541" spans="6:11" x14ac:dyDescent="0.3">
      <c r="F13541" s="29"/>
      <c r="G13541" s="29"/>
      <c r="H13541" s="29"/>
      <c r="I13541" s="29"/>
      <c r="J13541" s="29"/>
      <c r="K13541" s="29"/>
    </row>
    <row r="13542" spans="6:11" x14ac:dyDescent="0.3">
      <c r="F13542" s="29"/>
      <c r="G13542" s="29"/>
      <c r="H13542" s="29"/>
      <c r="I13542" s="29"/>
      <c r="J13542" s="29"/>
      <c r="K13542" s="29"/>
    </row>
    <row r="13543" spans="6:11" x14ac:dyDescent="0.3">
      <c r="F13543" s="29"/>
      <c r="G13543" s="29"/>
      <c r="H13543" s="29"/>
      <c r="I13543" s="29"/>
      <c r="J13543" s="29"/>
      <c r="K13543" s="29"/>
    </row>
    <row r="13544" spans="6:11" x14ac:dyDescent="0.3">
      <c r="F13544" s="29"/>
      <c r="G13544" s="29"/>
      <c r="H13544" s="29"/>
      <c r="I13544" s="29"/>
      <c r="J13544" s="29"/>
      <c r="K13544" s="29"/>
    </row>
    <row r="13545" spans="6:11" x14ac:dyDescent="0.3">
      <c r="F13545" s="29"/>
      <c r="G13545" s="29"/>
      <c r="H13545" s="29"/>
      <c r="I13545" s="29"/>
      <c r="J13545" s="29"/>
      <c r="K13545" s="29"/>
    </row>
    <row r="13546" spans="6:11" x14ac:dyDescent="0.3">
      <c r="F13546" s="29"/>
      <c r="G13546" s="29"/>
      <c r="H13546" s="29"/>
      <c r="I13546" s="29"/>
      <c r="J13546" s="29"/>
      <c r="K13546" s="29"/>
    </row>
    <row r="13547" spans="6:11" x14ac:dyDescent="0.3">
      <c r="F13547" s="29"/>
      <c r="G13547" s="29"/>
      <c r="H13547" s="29"/>
      <c r="I13547" s="29"/>
      <c r="J13547" s="29"/>
      <c r="K13547" s="29"/>
    </row>
    <row r="13548" spans="6:11" x14ac:dyDescent="0.3">
      <c r="F13548" s="29"/>
      <c r="G13548" s="29"/>
      <c r="H13548" s="29"/>
      <c r="I13548" s="29"/>
      <c r="J13548" s="29"/>
      <c r="K13548" s="29"/>
    </row>
    <row r="13549" spans="6:11" x14ac:dyDescent="0.3">
      <c r="F13549" s="29"/>
      <c r="G13549" s="29"/>
      <c r="H13549" s="29"/>
      <c r="I13549" s="29"/>
      <c r="J13549" s="29"/>
      <c r="K13549" s="29"/>
    </row>
    <row r="13550" spans="6:11" x14ac:dyDescent="0.3">
      <c r="F13550" s="29"/>
      <c r="G13550" s="29"/>
      <c r="H13550" s="29"/>
      <c r="I13550" s="29"/>
      <c r="J13550" s="29"/>
      <c r="K13550" s="29"/>
    </row>
    <row r="13551" spans="6:11" x14ac:dyDescent="0.3">
      <c r="F13551" s="29"/>
      <c r="G13551" s="29"/>
      <c r="H13551" s="29"/>
      <c r="I13551" s="29"/>
      <c r="J13551" s="29"/>
      <c r="K13551" s="29"/>
    </row>
    <row r="13552" spans="6:11" x14ac:dyDescent="0.3">
      <c r="F13552" s="29"/>
      <c r="G13552" s="29"/>
      <c r="H13552" s="29"/>
      <c r="I13552" s="29"/>
      <c r="J13552" s="29"/>
      <c r="K13552" s="29"/>
    </row>
    <row r="13553" spans="6:11" x14ac:dyDescent="0.3">
      <c r="F13553" s="29"/>
      <c r="G13553" s="29"/>
      <c r="H13553" s="29"/>
      <c r="I13553" s="29"/>
      <c r="J13553" s="29"/>
      <c r="K13553" s="29"/>
    </row>
    <row r="13554" spans="6:11" x14ac:dyDescent="0.3">
      <c r="F13554" s="29"/>
      <c r="G13554" s="29"/>
      <c r="H13554" s="29"/>
      <c r="I13554" s="29"/>
      <c r="J13554" s="29"/>
      <c r="K13554" s="29"/>
    </row>
    <row r="13555" spans="6:11" x14ac:dyDescent="0.3">
      <c r="F13555" s="29"/>
      <c r="G13555" s="29"/>
      <c r="H13555" s="29"/>
      <c r="I13555" s="29"/>
      <c r="J13555" s="29"/>
      <c r="K13555" s="29"/>
    </row>
    <row r="13556" spans="6:11" x14ac:dyDescent="0.3">
      <c r="F13556" s="29"/>
      <c r="G13556" s="29"/>
      <c r="H13556" s="29"/>
      <c r="I13556" s="29"/>
      <c r="J13556" s="29"/>
      <c r="K13556" s="29"/>
    </row>
    <row r="13557" spans="6:11" x14ac:dyDescent="0.3">
      <c r="F13557" s="29"/>
      <c r="G13557" s="29"/>
      <c r="H13557" s="29"/>
      <c r="I13557" s="29"/>
      <c r="J13557" s="29"/>
      <c r="K13557" s="29"/>
    </row>
    <row r="13558" spans="6:11" x14ac:dyDescent="0.3">
      <c r="F13558" s="29"/>
      <c r="G13558" s="29"/>
      <c r="H13558" s="29"/>
      <c r="I13558" s="29"/>
      <c r="J13558" s="29"/>
      <c r="K13558" s="29"/>
    </row>
    <row r="13559" spans="6:11" x14ac:dyDescent="0.3">
      <c r="F13559" s="29"/>
      <c r="G13559" s="29"/>
      <c r="H13559" s="29"/>
      <c r="I13559" s="29"/>
      <c r="J13559" s="29"/>
      <c r="K13559" s="29"/>
    </row>
    <row r="13560" spans="6:11" x14ac:dyDescent="0.3">
      <c r="F13560" s="29"/>
      <c r="G13560" s="29"/>
      <c r="H13560" s="29"/>
      <c r="I13560" s="29"/>
      <c r="J13560" s="29"/>
      <c r="K13560" s="29"/>
    </row>
    <row r="13561" spans="6:11" x14ac:dyDescent="0.3">
      <c r="F13561" s="29"/>
      <c r="G13561" s="29"/>
      <c r="H13561" s="29"/>
      <c r="I13561" s="29"/>
      <c r="J13561" s="29"/>
      <c r="K13561" s="29"/>
    </row>
    <row r="13562" spans="6:11" x14ac:dyDescent="0.3">
      <c r="F13562" s="29"/>
      <c r="G13562" s="29"/>
      <c r="H13562" s="29"/>
      <c r="I13562" s="29"/>
      <c r="J13562" s="29"/>
      <c r="K13562" s="29"/>
    </row>
    <row r="13563" spans="6:11" x14ac:dyDescent="0.3">
      <c r="F13563" s="29"/>
      <c r="G13563" s="29"/>
      <c r="H13563" s="29"/>
      <c r="I13563" s="29"/>
      <c r="J13563" s="29"/>
      <c r="K13563" s="29"/>
    </row>
    <row r="13564" spans="6:11" x14ac:dyDescent="0.3">
      <c r="F13564" s="29"/>
      <c r="G13564" s="29"/>
      <c r="H13564" s="29"/>
      <c r="I13564" s="29"/>
      <c r="J13564" s="29"/>
      <c r="K13564" s="29"/>
    </row>
    <row r="13565" spans="6:11" x14ac:dyDescent="0.3">
      <c r="F13565" s="29"/>
      <c r="G13565" s="29"/>
      <c r="H13565" s="29"/>
      <c r="I13565" s="29"/>
      <c r="J13565" s="29"/>
      <c r="K13565" s="29"/>
    </row>
    <row r="13566" spans="6:11" x14ac:dyDescent="0.3">
      <c r="F13566" s="29"/>
      <c r="G13566" s="29"/>
      <c r="H13566" s="29"/>
      <c r="I13566" s="29"/>
      <c r="J13566" s="29"/>
      <c r="K13566" s="29"/>
    </row>
    <row r="13567" spans="6:11" x14ac:dyDescent="0.3">
      <c r="F13567" s="29"/>
      <c r="G13567" s="29"/>
      <c r="H13567" s="29"/>
      <c r="I13567" s="29"/>
      <c r="J13567" s="29"/>
      <c r="K13567" s="29"/>
    </row>
    <row r="13568" spans="6:11" x14ac:dyDescent="0.3">
      <c r="F13568" s="29"/>
      <c r="G13568" s="29"/>
      <c r="H13568" s="29"/>
      <c r="I13568" s="29"/>
      <c r="J13568" s="29"/>
      <c r="K13568" s="29"/>
    </row>
    <row r="13569" spans="6:11" x14ac:dyDescent="0.3">
      <c r="F13569" s="29"/>
      <c r="G13569" s="29"/>
      <c r="H13569" s="29"/>
      <c r="I13569" s="29"/>
      <c r="J13569" s="29"/>
      <c r="K13569" s="29"/>
    </row>
    <row r="13570" spans="6:11" x14ac:dyDescent="0.3">
      <c r="F13570" s="29"/>
      <c r="G13570" s="29"/>
      <c r="H13570" s="29"/>
      <c r="I13570" s="29"/>
      <c r="J13570" s="29"/>
      <c r="K13570" s="29"/>
    </row>
    <row r="13571" spans="6:11" x14ac:dyDescent="0.3">
      <c r="F13571" s="29"/>
      <c r="G13571" s="29"/>
      <c r="H13571" s="29"/>
      <c r="I13571" s="29"/>
      <c r="J13571" s="29"/>
      <c r="K13571" s="29"/>
    </row>
    <row r="13572" spans="6:11" x14ac:dyDescent="0.3">
      <c r="F13572" s="29"/>
      <c r="G13572" s="29"/>
      <c r="H13572" s="29"/>
      <c r="I13572" s="29"/>
      <c r="J13572" s="29"/>
      <c r="K13572" s="29"/>
    </row>
    <row r="13573" spans="6:11" x14ac:dyDescent="0.3">
      <c r="F13573" s="29"/>
      <c r="G13573" s="29"/>
      <c r="H13573" s="29"/>
      <c r="I13573" s="29"/>
      <c r="J13573" s="29"/>
      <c r="K13573" s="29"/>
    </row>
    <row r="13574" spans="6:11" x14ac:dyDescent="0.3">
      <c r="F13574" s="29"/>
      <c r="G13574" s="29"/>
      <c r="H13574" s="29"/>
      <c r="I13574" s="29"/>
      <c r="J13574" s="29"/>
      <c r="K13574" s="29"/>
    </row>
    <row r="13575" spans="6:11" x14ac:dyDescent="0.3">
      <c r="F13575" s="29"/>
      <c r="G13575" s="29"/>
      <c r="H13575" s="29"/>
      <c r="I13575" s="29"/>
      <c r="J13575" s="29"/>
      <c r="K13575" s="29"/>
    </row>
    <row r="13576" spans="6:11" x14ac:dyDescent="0.3">
      <c r="F13576" s="29"/>
      <c r="G13576" s="29"/>
      <c r="H13576" s="29"/>
      <c r="I13576" s="29"/>
      <c r="J13576" s="29"/>
      <c r="K13576" s="29"/>
    </row>
    <row r="13577" spans="6:11" x14ac:dyDescent="0.3">
      <c r="F13577" s="29"/>
      <c r="G13577" s="29"/>
      <c r="H13577" s="29"/>
      <c r="I13577" s="29"/>
      <c r="J13577" s="29"/>
      <c r="K13577" s="29"/>
    </row>
    <row r="13578" spans="6:11" x14ac:dyDescent="0.3">
      <c r="F13578" s="29"/>
      <c r="G13578" s="29"/>
      <c r="H13578" s="29"/>
      <c r="I13578" s="29"/>
      <c r="J13578" s="29"/>
      <c r="K13578" s="29"/>
    </row>
    <row r="13579" spans="6:11" x14ac:dyDescent="0.3">
      <c r="F13579" s="29"/>
      <c r="G13579" s="29"/>
      <c r="H13579" s="29"/>
      <c r="I13579" s="29"/>
      <c r="J13579" s="29"/>
      <c r="K13579" s="29"/>
    </row>
    <row r="13580" spans="6:11" x14ac:dyDescent="0.3">
      <c r="F13580" s="29"/>
      <c r="G13580" s="29"/>
      <c r="H13580" s="29"/>
      <c r="I13580" s="29"/>
      <c r="J13580" s="29"/>
      <c r="K13580" s="29"/>
    </row>
    <row r="13581" spans="6:11" x14ac:dyDescent="0.3">
      <c r="F13581" s="29"/>
      <c r="G13581" s="29"/>
      <c r="H13581" s="29"/>
      <c r="I13581" s="29"/>
      <c r="J13581" s="29"/>
      <c r="K13581" s="29"/>
    </row>
    <row r="13582" spans="6:11" x14ac:dyDescent="0.3">
      <c r="F13582" s="29"/>
      <c r="G13582" s="29"/>
      <c r="H13582" s="29"/>
      <c r="I13582" s="29"/>
      <c r="J13582" s="29"/>
      <c r="K13582" s="29"/>
    </row>
    <row r="13583" spans="6:11" x14ac:dyDescent="0.3">
      <c r="F13583" s="29"/>
      <c r="G13583" s="29"/>
      <c r="H13583" s="29"/>
      <c r="I13583" s="29"/>
      <c r="J13583" s="29"/>
      <c r="K13583" s="29"/>
    </row>
    <row r="13584" spans="6:11" x14ac:dyDescent="0.3">
      <c r="F13584" s="29"/>
      <c r="G13584" s="29"/>
      <c r="H13584" s="29"/>
      <c r="I13584" s="29"/>
      <c r="J13584" s="29"/>
      <c r="K13584" s="29"/>
    </row>
    <row r="13585" spans="6:11" x14ac:dyDescent="0.3">
      <c r="F13585" s="29"/>
      <c r="G13585" s="29"/>
      <c r="H13585" s="29"/>
      <c r="I13585" s="29"/>
      <c r="J13585" s="29"/>
      <c r="K13585" s="29"/>
    </row>
    <row r="13586" spans="6:11" x14ac:dyDescent="0.3">
      <c r="F13586" s="29"/>
      <c r="G13586" s="29"/>
      <c r="H13586" s="29"/>
      <c r="I13586" s="29"/>
      <c r="J13586" s="29"/>
      <c r="K13586" s="29"/>
    </row>
    <row r="13587" spans="6:11" x14ac:dyDescent="0.3">
      <c r="F13587" s="29"/>
      <c r="G13587" s="29"/>
      <c r="H13587" s="29"/>
      <c r="I13587" s="29"/>
      <c r="J13587" s="29"/>
      <c r="K13587" s="29"/>
    </row>
    <row r="13588" spans="6:11" x14ac:dyDescent="0.3">
      <c r="F13588" s="29"/>
      <c r="G13588" s="29"/>
      <c r="H13588" s="29"/>
      <c r="I13588" s="29"/>
      <c r="J13588" s="29"/>
      <c r="K13588" s="29"/>
    </row>
    <row r="13589" spans="6:11" x14ac:dyDescent="0.3">
      <c r="F13589" s="29"/>
      <c r="G13589" s="29"/>
      <c r="H13589" s="29"/>
      <c r="I13589" s="29"/>
      <c r="J13589" s="29"/>
      <c r="K13589" s="29"/>
    </row>
    <row r="13590" spans="6:11" x14ac:dyDescent="0.3">
      <c r="F13590" s="29"/>
      <c r="G13590" s="29"/>
      <c r="H13590" s="29"/>
      <c r="I13590" s="29"/>
      <c r="J13590" s="29"/>
      <c r="K13590" s="29"/>
    </row>
    <row r="13591" spans="6:11" x14ac:dyDescent="0.3">
      <c r="F13591" s="29"/>
      <c r="G13591" s="29"/>
      <c r="H13591" s="29"/>
      <c r="I13591" s="29"/>
      <c r="J13591" s="29"/>
      <c r="K13591" s="29"/>
    </row>
    <row r="13592" spans="6:11" x14ac:dyDescent="0.3">
      <c r="F13592" s="29"/>
      <c r="G13592" s="29"/>
      <c r="H13592" s="29"/>
      <c r="I13592" s="29"/>
      <c r="J13592" s="29"/>
      <c r="K13592" s="29"/>
    </row>
    <row r="13593" spans="6:11" x14ac:dyDescent="0.3">
      <c r="F13593" s="29"/>
      <c r="G13593" s="29"/>
      <c r="H13593" s="29"/>
      <c r="I13593" s="29"/>
      <c r="J13593" s="29"/>
      <c r="K13593" s="29"/>
    </row>
    <row r="13594" spans="6:11" x14ac:dyDescent="0.3">
      <c r="F13594" s="29"/>
      <c r="G13594" s="29"/>
      <c r="H13594" s="29"/>
      <c r="I13594" s="29"/>
      <c r="J13594" s="29"/>
      <c r="K13594" s="29"/>
    </row>
    <row r="13595" spans="6:11" x14ac:dyDescent="0.3">
      <c r="F13595" s="29"/>
      <c r="G13595" s="29"/>
      <c r="H13595" s="29"/>
      <c r="I13595" s="29"/>
      <c r="J13595" s="29"/>
      <c r="K13595" s="29"/>
    </row>
    <row r="13596" spans="6:11" x14ac:dyDescent="0.3">
      <c r="F13596" s="29"/>
      <c r="G13596" s="29"/>
      <c r="H13596" s="29"/>
      <c r="I13596" s="29"/>
      <c r="J13596" s="29"/>
      <c r="K13596" s="29"/>
    </row>
    <row r="13597" spans="6:11" x14ac:dyDescent="0.3">
      <c r="F13597" s="29"/>
      <c r="G13597" s="29"/>
      <c r="H13597" s="29"/>
      <c r="I13597" s="29"/>
      <c r="J13597" s="29"/>
      <c r="K13597" s="29"/>
    </row>
    <row r="13598" spans="6:11" x14ac:dyDescent="0.3">
      <c r="F13598" s="29"/>
      <c r="G13598" s="29"/>
      <c r="H13598" s="29"/>
      <c r="I13598" s="29"/>
      <c r="J13598" s="29"/>
      <c r="K13598" s="29"/>
    </row>
    <row r="13599" spans="6:11" x14ac:dyDescent="0.3">
      <c r="F13599" s="29"/>
      <c r="G13599" s="29"/>
      <c r="H13599" s="29"/>
      <c r="I13599" s="29"/>
      <c r="J13599" s="29"/>
      <c r="K13599" s="29"/>
    </row>
    <row r="13600" spans="6:11" x14ac:dyDescent="0.3">
      <c r="F13600" s="29"/>
      <c r="G13600" s="29"/>
      <c r="H13600" s="29"/>
      <c r="I13600" s="29"/>
      <c r="J13600" s="29"/>
      <c r="K13600" s="29"/>
    </row>
    <row r="13601" spans="6:11" x14ac:dyDescent="0.3">
      <c r="F13601" s="29"/>
      <c r="G13601" s="29"/>
      <c r="H13601" s="29"/>
      <c r="I13601" s="29"/>
      <c r="J13601" s="29"/>
      <c r="K13601" s="29"/>
    </row>
    <row r="13602" spans="6:11" x14ac:dyDescent="0.3">
      <c r="F13602" s="29"/>
      <c r="G13602" s="29"/>
      <c r="H13602" s="29"/>
      <c r="I13602" s="29"/>
      <c r="J13602" s="29"/>
      <c r="K13602" s="29"/>
    </row>
    <row r="13603" spans="6:11" x14ac:dyDescent="0.3">
      <c r="F13603" s="29"/>
      <c r="G13603" s="29"/>
      <c r="H13603" s="29"/>
      <c r="I13603" s="29"/>
      <c r="J13603" s="29"/>
      <c r="K13603" s="29"/>
    </row>
    <row r="13604" spans="6:11" x14ac:dyDescent="0.3">
      <c r="F13604" s="29"/>
      <c r="G13604" s="29"/>
      <c r="H13604" s="29"/>
      <c r="I13604" s="29"/>
      <c r="J13604" s="29"/>
      <c r="K13604" s="29"/>
    </row>
    <row r="13605" spans="6:11" x14ac:dyDescent="0.3">
      <c r="F13605" s="29"/>
      <c r="G13605" s="29"/>
      <c r="H13605" s="29"/>
      <c r="I13605" s="29"/>
      <c r="J13605" s="29"/>
      <c r="K13605" s="29"/>
    </row>
    <row r="13606" spans="6:11" x14ac:dyDescent="0.3">
      <c r="F13606" s="29"/>
      <c r="G13606" s="29"/>
      <c r="H13606" s="29"/>
      <c r="I13606" s="29"/>
      <c r="J13606" s="29"/>
      <c r="K13606" s="29"/>
    </row>
    <row r="13607" spans="6:11" x14ac:dyDescent="0.3">
      <c r="F13607" s="29"/>
      <c r="G13607" s="29"/>
      <c r="H13607" s="29"/>
      <c r="I13607" s="29"/>
      <c r="J13607" s="29"/>
      <c r="K13607" s="29"/>
    </row>
    <row r="13608" spans="6:11" x14ac:dyDescent="0.3">
      <c r="F13608" s="29"/>
      <c r="G13608" s="29"/>
      <c r="H13608" s="29"/>
      <c r="I13608" s="29"/>
      <c r="J13608" s="29"/>
      <c r="K13608" s="29"/>
    </row>
    <row r="13609" spans="6:11" x14ac:dyDescent="0.3">
      <c r="F13609" s="29"/>
      <c r="G13609" s="29"/>
      <c r="H13609" s="29"/>
      <c r="I13609" s="29"/>
      <c r="J13609" s="29"/>
      <c r="K13609" s="29"/>
    </row>
    <row r="13610" spans="6:11" x14ac:dyDescent="0.3">
      <c r="F13610" s="29"/>
      <c r="G13610" s="29"/>
      <c r="H13610" s="29"/>
      <c r="I13610" s="29"/>
      <c r="J13610" s="29"/>
      <c r="K13610" s="29"/>
    </row>
    <row r="13611" spans="6:11" x14ac:dyDescent="0.3">
      <c r="F13611" s="29"/>
      <c r="G13611" s="29"/>
      <c r="H13611" s="29"/>
      <c r="I13611" s="29"/>
      <c r="J13611" s="29"/>
      <c r="K13611" s="29"/>
    </row>
    <row r="13612" spans="6:11" x14ac:dyDescent="0.3">
      <c r="F13612" s="29"/>
      <c r="G13612" s="29"/>
      <c r="H13612" s="29"/>
      <c r="I13612" s="29"/>
      <c r="J13612" s="29"/>
      <c r="K13612" s="29"/>
    </row>
    <row r="13613" spans="6:11" x14ac:dyDescent="0.3">
      <c r="F13613" s="29"/>
      <c r="G13613" s="29"/>
      <c r="H13613" s="29"/>
      <c r="I13613" s="29"/>
      <c r="J13613" s="29"/>
      <c r="K13613" s="29"/>
    </row>
    <row r="13614" spans="6:11" x14ac:dyDescent="0.3">
      <c r="F13614" s="29"/>
      <c r="G13614" s="29"/>
      <c r="H13614" s="29"/>
      <c r="I13614" s="29"/>
      <c r="J13614" s="29"/>
      <c r="K13614" s="29"/>
    </row>
    <row r="13615" spans="6:11" x14ac:dyDescent="0.3">
      <c r="F13615" s="29"/>
      <c r="G13615" s="29"/>
      <c r="H13615" s="29"/>
      <c r="I13615" s="29"/>
      <c r="J13615" s="29"/>
      <c r="K13615" s="29"/>
    </row>
    <row r="13616" spans="6:11" x14ac:dyDescent="0.3">
      <c r="F13616" s="29"/>
      <c r="G13616" s="29"/>
      <c r="H13616" s="29"/>
      <c r="I13616" s="29"/>
      <c r="J13616" s="29"/>
      <c r="K13616" s="29"/>
    </row>
    <row r="13617" spans="6:11" x14ac:dyDescent="0.3">
      <c r="F13617" s="29"/>
      <c r="G13617" s="29"/>
      <c r="H13617" s="29"/>
      <c r="I13617" s="29"/>
      <c r="J13617" s="29"/>
      <c r="K13617" s="29"/>
    </row>
    <row r="13618" spans="6:11" x14ac:dyDescent="0.3">
      <c r="F13618" s="29"/>
      <c r="G13618" s="29"/>
      <c r="H13618" s="29"/>
      <c r="I13618" s="29"/>
      <c r="J13618" s="29"/>
      <c r="K13618" s="29"/>
    </row>
    <row r="13619" spans="6:11" x14ac:dyDescent="0.3">
      <c r="F13619" s="29"/>
      <c r="G13619" s="29"/>
      <c r="H13619" s="29"/>
      <c r="I13619" s="29"/>
      <c r="J13619" s="29"/>
      <c r="K13619" s="29"/>
    </row>
    <row r="13620" spans="6:11" x14ac:dyDescent="0.3">
      <c r="F13620" s="29"/>
      <c r="G13620" s="29"/>
      <c r="H13620" s="29"/>
      <c r="I13620" s="29"/>
      <c r="J13620" s="29"/>
      <c r="K13620" s="29"/>
    </row>
    <row r="13621" spans="6:11" x14ac:dyDescent="0.3">
      <c r="F13621" s="29"/>
      <c r="G13621" s="29"/>
      <c r="H13621" s="29"/>
      <c r="I13621" s="29"/>
      <c r="J13621" s="29"/>
      <c r="K13621" s="29"/>
    </row>
    <row r="13622" spans="6:11" x14ac:dyDescent="0.3">
      <c r="F13622" s="29"/>
      <c r="G13622" s="29"/>
      <c r="H13622" s="29"/>
      <c r="I13622" s="29"/>
      <c r="J13622" s="29"/>
      <c r="K13622" s="29"/>
    </row>
    <row r="13623" spans="6:11" x14ac:dyDescent="0.3">
      <c r="F13623" s="29"/>
      <c r="G13623" s="29"/>
      <c r="H13623" s="29"/>
      <c r="I13623" s="29"/>
      <c r="J13623" s="29"/>
      <c r="K13623" s="29"/>
    </row>
    <row r="13624" spans="6:11" x14ac:dyDescent="0.3">
      <c r="F13624" s="29"/>
      <c r="G13624" s="29"/>
      <c r="H13624" s="29"/>
      <c r="I13624" s="29"/>
      <c r="J13624" s="29"/>
      <c r="K13624" s="29"/>
    </row>
    <row r="13625" spans="6:11" x14ac:dyDescent="0.3">
      <c r="F13625" s="29"/>
      <c r="G13625" s="29"/>
      <c r="H13625" s="29"/>
      <c r="I13625" s="29"/>
      <c r="J13625" s="29"/>
      <c r="K13625" s="29"/>
    </row>
    <row r="13626" spans="6:11" x14ac:dyDescent="0.3">
      <c r="F13626" s="29"/>
      <c r="G13626" s="29"/>
      <c r="H13626" s="29"/>
      <c r="I13626" s="29"/>
      <c r="J13626" s="29"/>
      <c r="K13626" s="29"/>
    </row>
    <row r="13627" spans="6:11" x14ac:dyDescent="0.3">
      <c r="F13627" s="29"/>
      <c r="G13627" s="29"/>
      <c r="H13627" s="29"/>
      <c r="I13627" s="29"/>
      <c r="J13627" s="29"/>
      <c r="K13627" s="29"/>
    </row>
    <row r="13628" spans="6:11" x14ac:dyDescent="0.3">
      <c r="F13628" s="29"/>
      <c r="G13628" s="29"/>
      <c r="H13628" s="29"/>
      <c r="I13628" s="29"/>
      <c r="J13628" s="29"/>
      <c r="K13628" s="29"/>
    </row>
    <row r="13629" spans="6:11" x14ac:dyDescent="0.3">
      <c r="F13629" s="29"/>
      <c r="G13629" s="29"/>
      <c r="H13629" s="29"/>
      <c r="I13629" s="29"/>
      <c r="J13629" s="29"/>
      <c r="K13629" s="29"/>
    </row>
    <row r="13630" spans="6:11" x14ac:dyDescent="0.3">
      <c r="F13630" s="29"/>
      <c r="G13630" s="29"/>
      <c r="H13630" s="29"/>
      <c r="I13630" s="29"/>
      <c r="J13630" s="29"/>
      <c r="K13630" s="29"/>
    </row>
    <row r="13631" spans="6:11" x14ac:dyDescent="0.3">
      <c r="F13631" s="29"/>
      <c r="G13631" s="29"/>
      <c r="H13631" s="29"/>
      <c r="I13631" s="29"/>
      <c r="J13631" s="29"/>
      <c r="K13631" s="29"/>
    </row>
    <row r="13632" spans="6:11" x14ac:dyDescent="0.3">
      <c r="F13632" s="29"/>
      <c r="G13632" s="29"/>
      <c r="H13632" s="29"/>
      <c r="I13632" s="29"/>
      <c r="J13632" s="29"/>
      <c r="K13632" s="29"/>
    </row>
    <row r="13633" spans="6:11" x14ac:dyDescent="0.3">
      <c r="F13633" s="29"/>
      <c r="G13633" s="29"/>
      <c r="H13633" s="29"/>
      <c r="I13633" s="29"/>
      <c r="J13633" s="29"/>
      <c r="K13633" s="29"/>
    </row>
    <row r="13634" spans="6:11" x14ac:dyDescent="0.3">
      <c r="F13634" s="29"/>
      <c r="G13634" s="29"/>
      <c r="H13634" s="29"/>
      <c r="I13634" s="29"/>
      <c r="J13634" s="29"/>
      <c r="K13634" s="29"/>
    </row>
    <row r="13635" spans="6:11" x14ac:dyDescent="0.3">
      <c r="F13635" s="29"/>
      <c r="G13635" s="29"/>
      <c r="H13635" s="29"/>
      <c r="I13635" s="29"/>
      <c r="J13635" s="29"/>
      <c r="K13635" s="29"/>
    </row>
    <row r="13636" spans="6:11" x14ac:dyDescent="0.3">
      <c r="F13636" s="29"/>
      <c r="G13636" s="29"/>
      <c r="H13636" s="29"/>
      <c r="I13636" s="29"/>
      <c r="J13636" s="29"/>
      <c r="K13636" s="29"/>
    </row>
    <row r="13637" spans="6:11" x14ac:dyDescent="0.3">
      <c r="F13637" s="29"/>
      <c r="G13637" s="29"/>
      <c r="H13637" s="29"/>
      <c r="I13637" s="29"/>
      <c r="J13637" s="29"/>
      <c r="K13637" s="29"/>
    </row>
    <row r="13638" spans="6:11" x14ac:dyDescent="0.3">
      <c r="F13638" s="29"/>
      <c r="G13638" s="29"/>
      <c r="H13638" s="29"/>
      <c r="I13638" s="29"/>
      <c r="J13638" s="29"/>
      <c r="K13638" s="29"/>
    </row>
    <row r="13639" spans="6:11" x14ac:dyDescent="0.3">
      <c r="F13639" s="29"/>
      <c r="G13639" s="29"/>
      <c r="H13639" s="29"/>
      <c r="I13639" s="29"/>
      <c r="J13639" s="29"/>
      <c r="K13639" s="29"/>
    </row>
    <row r="13640" spans="6:11" x14ac:dyDescent="0.3">
      <c r="F13640" s="29"/>
      <c r="G13640" s="29"/>
      <c r="H13640" s="29"/>
      <c r="I13640" s="29"/>
      <c r="J13640" s="29"/>
      <c r="K13640" s="29"/>
    </row>
    <row r="13641" spans="6:11" x14ac:dyDescent="0.3">
      <c r="F13641" s="29"/>
      <c r="G13641" s="29"/>
      <c r="H13641" s="29"/>
      <c r="I13641" s="29"/>
      <c r="J13641" s="29"/>
      <c r="K13641" s="29"/>
    </row>
    <row r="13642" spans="6:11" x14ac:dyDescent="0.3">
      <c r="F13642" s="29"/>
      <c r="G13642" s="29"/>
      <c r="H13642" s="29"/>
      <c r="I13642" s="29"/>
      <c r="J13642" s="29"/>
      <c r="K13642" s="29"/>
    </row>
    <row r="13643" spans="6:11" x14ac:dyDescent="0.3">
      <c r="F13643" s="29"/>
      <c r="G13643" s="29"/>
      <c r="H13643" s="29"/>
      <c r="I13643" s="29"/>
      <c r="J13643" s="29"/>
      <c r="K13643" s="29"/>
    </row>
    <row r="13644" spans="6:11" x14ac:dyDescent="0.3">
      <c r="F13644" s="29"/>
      <c r="G13644" s="29"/>
      <c r="H13644" s="29"/>
      <c r="I13644" s="29"/>
      <c r="J13644" s="29"/>
      <c r="K13644" s="29"/>
    </row>
    <row r="13645" spans="6:11" x14ac:dyDescent="0.3">
      <c r="F13645" s="29"/>
      <c r="G13645" s="29"/>
      <c r="H13645" s="29"/>
      <c r="I13645" s="29"/>
      <c r="J13645" s="29"/>
      <c r="K13645" s="29"/>
    </row>
    <row r="13646" spans="6:11" x14ac:dyDescent="0.3">
      <c r="F13646" s="29"/>
      <c r="G13646" s="29"/>
      <c r="H13646" s="29"/>
      <c r="I13646" s="29"/>
      <c r="J13646" s="29"/>
      <c r="K13646" s="29"/>
    </row>
    <row r="13647" spans="6:11" x14ac:dyDescent="0.3">
      <c r="F13647" s="29"/>
      <c r="G13647" s="29"/>
      <c r="H13647" s="29"/>
      <c r="I13647" s="29"/>
      <c r="J13647" s="29"/>
      <c r="K13647" s="29"/>
    </row>
    <row r="13648" spans="6:11" x14ac:dyDescent="0.3">
      <c r="F13648" s="29"/>
      <c r="G13648" s="29"/>
      <c r="H13648" s="29"/>
      <c r="I13648" s="29"/>
      <c r="J13648" s="29"/>
      <c r="K13648" s="29"/>
    </row>
    <row r="13649" spans="6:11" x14ac:dyDescent="0.3">
      <c r="F13649" s="29"/>
      <c r="G13649" s="29"/>
      <c r="H13649" s="29"/>
      <c r="I13649" s="29"/>
      <c r="J13649" s="29"/>
      <c r="K13649" s="29"/>
    </row>
    <row r="13650" spans="6:11" x14ac:dyDescent="0.3">
      <c r="F13650" s="29"/>
      <c r="G13650" s="29"/>
      <c r="H13650" s="29"/>
      <c r="I13650" s="29"/>
      <c r="J13650" s="29"/>
      <c r="K13650" s="29"/>
    </row>
    <row r="13651" spans="6:11" x14ac:dyDescent="0.3">
      <c r="F13651" s="29"/>
      <c r="G13651" s="29"/>
      <c r="H13651" s="29"/>
      <c r="I13651" s="29"/>
      <c r="J13651" s="29"/>
      <c r="K13651" s="29"/>
    </row>
    <row r="13652" spans="6:11" x14ac:dyDescent="0.3">
      <c r="F13652" s="29"/>
      <c r="G13652" s="29"/>
      <c r="H13652" s="29"/>
      <c r="I13652" s="29"/>
      <c r="J13652" s="29"/>
      <c r="K13652" s="29"/>
    </row>
    <row r="13653" spans="6:11" x14ac:dyDescent="0.3">
      <c r="F13653" s="29"/>
      <c r="G13653" s="29"/>
      <c r="H13653" s="29"/>
      <c r="I13653" s="29"/>
      <c r="J13653" s="29"/>
      <c r="K13653" s="29"/>
    </row>
    <row r="13654" spans="6:11" x14ac:dyDescent="0.3">
      <c r="F13654" s="29"/>
      <c r="G13654" s="29"/>
      <c r="H13654" s="29"/>
      <c r="I13654" s="29"/>
      <c r="J13654" s="29"/>
      <c r="K13654" s="29"/>
    </row>
    <row r="13655" spans="6:11" x14ac:dyDescent="0.3">
      <c r="F13655" s="29"/>
      <c r="G13655" s="29"/>
      <c r="H13655" s="29"/>
      <c r="I13655" s="29"/>
      <c r="J13655" s="29"/>
      <c r="K13655" s="29"/>
    </row>
    <row r="13656" spans="6:11" x14ac:dyDescent="0.3">
      <c r="F13656" s="29"/>
      <c r="G13656" s="29"/>
      <c r="H13656" s="29"/>
      <c r="I13656" s="29"/>
      <c r="J13656" s="29"/>
      <c r="K13656" s="29"/>
    </row>
    <row r="13657" spans="6:11" x14ac:dyDescent="0.3">
      <c r="F13657" s="29"/>
      <c r="G13657" s="29"/>
      <c r="H13657" s="29"/>
      <c r="I13657" s="29"/>
      <c r="J13657" s="29"/>
      <c r="K13657" s="29"/>
    </row>
    <row r="13658" spans="6:11" x14ac:dyDescent="0.3">
      <c r="F13658" s="29"/>
      <c r="G13658" s="29"/>
      <c r="H13658" s="29"/>
      <c r="I13658" s="29"/>
      <c r="J13658" s="29"/>
      <c r="K13658" s="29"/>
    </row>
    <row r="13659" spans="6:11" x14ac:dyDescent="0.3">
      <c r="F13659" s="29"/>
      <c r="G13659" s="29"/>
      <c r="H13659" s="29"/>
      <c r="I13659" s="29"/>
      <c r="J13659" s="29"/>
      <c r="K13659" s="29"/>
    </row>
    <row r="13660" spans="6:11" x14ac:dyDescent="0.3">
      <c r="F13660" s="29"/>
      <c r="G13660" s="29"/>
      <c r="H13660" s="29"/>
      <c r="I13660" s="29"/>
      <c r="J13660" s="29"/>
      <c r="K13660" s="29"/>
    </row>
    <row r="13661" spans="6:11" x14ac:dyDescent="0.3">
      <c r="F13661" s="29"/>
      <c r="G13661" s="29"/>
      <c r="H13661" s="29"/>
      <c r="I13661" s="29"/>
      <c r="J13661" s="29"/>
      <c r="K13661" s="29"/>
    </row>
    <row r="13662" spans="6:11" x14ac:dyDescent="0.3">
      <c r="F13662" s="29"/>
      <c r="G13662" s="29"/>
      <c r="H13662" s="29"/>
      <c r="I13662" s="29"/>
      <c r="J13662" s="29"/>
      <c r="K13662" s="29"/>
    </row>
    <row r="13663" spans="6:11" x14ac:dyDescent="0.3">
      <c r="F13663" s="29"/>
      <c r="G13663" s="29"/>
      <c r="H13663" s="29"/>
      <c r="I13663" s="29"/>
      <c r="J13663" s="29"/>
      <c r="K13663" s="29"/>
    </row>
    <row r="13664" spans="6:11" x14ac:dyDescent="0.3">
      <c r="F13664" s="29"/>
      <c r="G13664" s="29"/>
      <c r="H13664" s="29"/>
      <c r="I13664" s="29"/>
      <c r="J13664" s="29"/>
      <c r="K13664" s="29"/>
    </row>
    <row r="13665" spans="6:11" x14ac:dyDescent="0.3">
      <c r="F13665" s="29"/>
      <c r="G13665" s="29"/>
      <c r="H13665" s="29"/>
      <c r="I13665" s="29"/>
      <c r="J13665" s="29"/>
      <c r="K13665" s="29"/>
    </row>
    <row r="13666" spans="6:11" x14ac:dyDescent="0.3">
      <c r="F13666" s="29"/>
      <c r="G13666" s="29"/>
      <c r="H13666" s="29"/>
      <c r="I13666" s="29"/>
      <c r="J13666" s="29"/>
      <c r="K13666" s="29"/>
    </row>
    <row r="13667" spans="6:11" x14ac:dyDescent="0.3">
      <c r="F13667" s="29"/>
      <c r="G13667" s="29"/>
      <c r="H13667" s="29"/>
      <c r="I13667" s="29"/>
      <c r="J13667" s="29"/>
      <c r="K13667" s="29"/>
    </row>
    <row r="13668" spans="6:11" x14ac:dyDescent="0.3">
      <c r="F13668" s="29"/>
      <c r="G13668" s="29"/>
      <c r="H13668" s="29"/>
      <c r="I13668" s="29"/>
      <c r="J13668" s="29"/>
      <c r="K13668" s="29"/>
    </row>
    <row r="13669" spans="6:11" x14ac:dyDescent="0.3">
      <c r="F13669" s="29"/>
      <c r="G13669" s="29"/>
      <c r="H13669" s="29"/>
      <c r="I13669" s="29"/>
      <c r="J13669" s="29"/>
      <c r="K13669" s="29"/>
    </row>
    <row r="13670" spans="6:11" x14ac:dyDescent="0.3">
      <c r="F13670" s="29"/>
      <c r="G13670" s="29"/>
      <c r="H13670" s="29"/>
      <c r="I13670" s="29"/>
      <c r="J13670" s="29"/>
      <c r="K13670" s="29"/>
    </row>
    <row r="13671" spans="6:11" x14ac:dyDescent="0.3">
      <c r="F13671" s="29"/>
      <c r="G13671" s="29"/>
      <c r="H13671" s="29"/>
      <c r="I13671" s="29"/>
      <c r="J13671" s="29"/>
      <c r="K13671" s="29"/>
    </row>
    <row r="13672" spans="6:11" x14ac:dyDescent="0.3">
      <c r="F13672" s="29"/>
      <c r="G13672" s="29"/>
      <c r="H13672" s="29"/>
      <c r="I13672" s="29"/>
      <c r="J13672" s="29"/>
      <c r="K13672" s="29"/>
    </row>
    <row r="13673" spans="6:11" x14ac:dyDescent="0.3">
      <c r="F13673" s="29"/>
      <c r="G13673" s="29"/>
      <c r="H13673" s="29"/>
      <c r="I13673" s="29"/>
      <c r="J13673" s="29"/>
      <c r="K13673" s="29"/>
    </row>
    <row r="13674" spans="6:11" x14ac:dyDescent="0.3">
      <c r="F13674" s="29"/>
      <c r="G13674" s="29"/>
      <c r="H13674" s="29"/>
      <c r="I13674" s="29"/>
      <c r="J13674" s="29"/>
      <c r="K13674" s="29"/>
    </row>
    <row r="13675" spans="6:11" x14ac:dyDescent="0.3">
      <c r="F13675" s="29"/>
      <c r="G13675" s="29"/>
      <c r="H13675" s="29"/>
      <c r="I13675" s="29"/>
      <c r="J13675" s="29"/>
      <c r="K13675" s="29"/>
    </row>
    <row r="13676" spans="6:11" x14ac:dyDescent="0.3">
      <c r="F13676" s="29"/>
      <c r="G13676" s="29"/>
      <c r="H13676" s="29"/>
      <c r="I13676" s="29"/>
      <c r="J13676" s="29"/>
      <c r="K13676" s="29"/>
    </row>
    <row r="13677" spans="6:11" x14ac:dyDescent="0.3">
      <c r="F13677" s="29"/>
      <c r="G13677" s="29"/>
      <c r="H13677" s="29"/>
      <c r="I13677" s="29"/>
      <c r="J13677" s="29"/>
      <c r="K13677" s="29"/>
    </row>
    <row r="13678" spans="6:11" x14ac:dyDescent="0.3">
      <c r="F13678" s="29"/>
      <c r="G13678" s="29"/>
      <c r="H13678" s="29"/>
      <c r="I13678" s="29"/>
      <c r="J13678" s="29"/>
      <c r="K13678" s="29"/>
    </row>
    <row r="13679" spans="6:11" x14ac:dyDescent="0.3">
      <c r="F13679" s="29"/>
      <c r="G13679" s="29"/>
      <c r="H13679" s="29"/>
      <c r="I13679" s="29"/>
      <c r="J13679" s="29"/>
      <c r="K13679" s="29"/>
    </row>
    <row r="13680" spans="6:11" x14ac:dyDescent="0.3">
      <c r="F13680" s="29"/>
      <c r="G13680" s="29"/>
      <c r="H13680" s="29"/>
      <c r="I13680" s="29"/>
      <c r="J13680" s="29"/>
      <c r="K13680" s="29"/>
    </row>
    <row r="13681" spans="6:11" x14ac:dyDescent="0.3">
      <c r="F13681" s="29"/>
      <c r="G13681" s="29"/>
      <c r="H13681" s="29"/>
      <c r="I13681" s="29"/>
      <c r="J13681" s="29"/>
      <c r="K13681" s="29"/>
    </row>
    <row r="13682" spans="6:11" x14ac:dyDescent="0.3">
      <c r="F13682" s="29"/>
      <c r="G13682" s="29"/>
      <c r="H13682" s="29"/>
      <c r="I13682" s="29"/>
      <c r="J13682" s="29"/>
      <c r="K13682" s="29"/>
    </row>
    <row r="13683" spans="6:11" x14ac:dyDescent="0.3">
      <c r="F13683" s="29"/>
      <c r="G13683" s="29"/>
      <c r="H13683" s="29"/>
      <c r="I13683" s="29"/>
      <c r="J13683" s="29"/>
      <c r="K13683" s="29"/>
    </row>
    <row r="13684" spans="6:11" x14ac:dyDescent="0.3">
      <c r="F13684" s="29"/>
      <c r="G13684" s="29"/>
      <c r="H13684" s="29"/>
      <c r="I13684" s="29"/>
      <c r="J13684" s="29"/>
      <c r="K13684" s="29"/>
    </row>
    <row r="13685" spans="6:11" x14ac:dyDescent="0.3">
      <c r="F13685" s="29"/>
      <c r="G13685" s="29"/>
      <c r="H13685" s="29"/>
      <c r="I13685" s="29"/>
      <c r="J13685" s="29"/>
      <c r="K13685" s="29"/>
    </row>
    <row r="13686" spans="6:11" x14ac:dyDescent="0.3">
      <c r="F13686" s="29"/>
      <c r="G13686" s="29"/>
      <c r="H13686" s="29"/>
      <c r="I13686" s="29"/>
      <c r="J13686" s="29"/>
      <c r="K13686" s="29"/>
    </row>
    <row r="13687" spans="6:11" x14ac:dyDescent="0.3">
      <c r="F13687" s="29"/>
      <c r="G13687" s="29"/>
      <c r="H13687" s="29"/>
      <c r="I13687" s="29"/>
      <c r="J13687" s="29"/>
      <c r="K13687" s="29"/>
    </row>
    <row r="13688" spans="6:11" x14ac:dyDescent="0.3">
      <c r="F13688" s="29"/>
      <c r="G13688" s="29"/>
      <c r="H13688" s="29"/>
      <c r="I13688" s="29"/>
      <c r="J13688" s="29"/>
      <c r="K13688" s="29"/>
    </row>
    <row r="13689" spans="6:11" x14ac:dyDescent="0.3">
      <c r="F13689" s="29"/>
      <c r="G13689" s="29"/>
      <c r="H13689" s="29"/>
      <c r="I13689" s="29"/>
      <c r="J13689" s="29"/>
      <c r="K13689" s="29"/>
    </row>
    <row r="13690" spans="6:11" x14ac:dyDescent="0.3">
      <c r="F13690" s="29"/>
      <c r="G13690" s="29"/>
      <c r="H13690" s="29"/>
      <c r="I13690" s="29"/>
      <c r="J13690" s="29"/>
      <c r="K13690" s="29"/>
    </row>
    <row r="13691" spans="6:11" x14ac:dyDescent="0.3">
      <c r="F13691" s="29"/>
      <c r="G13691" s="29"/>
      <c r="H13691" s="29"/>
      <c r="I13691" s="29"/>
      <c r="J13691" s="29"/>
      <c r="K13691" s="29"/>
    </row>
    <row r="13692" spans="6:11" x14ac:dyDescent="0.3">
      <c r="F13692" s="29"/>
      <c r="G13692" s="29"/>
      <c r="H13692" s="29"/>
      <c r="I13692" s="29"/>
      <c r="J13692" s="29"/>
      <c r="K13692" s="29"/>
    </row>
    <row r="13693" spans="6:11" x14ac:dyDescent="0.3">
      <c r="F13693" s="29"/>
      <c r="G13693" s="29"/>
      <c r="H13693" s="29"/>
      <c r="I13693" s="29"/>
      <c r="J13693" s="29"/>
      <c r="K13693" s="29"/>
    </row>
    <row r="13694" spans="6:11" x14ac:dyDescent="0.3">
      <c r="F13694" s="29"/>
      <c r="G13694" s="29"/>
      <c r="H13694" s="29"/>
      <c r="I13694" s="29"/>
      <c r="J13694" s="29"/>
      <c r="K13694" s="29"/>
    </row>
    <row r="13695" spans="6:11" x14ac:dyDescent="0.3">
      <c r="F13695" s="29"/>
      <c r="G13695" s="29"/>
      <c r="H13695" s="29"/>
      <c r="I13695" s="29"/>
      <c r="J13695" s="29"/>
      <c r="K13695" s="29"/>
    </row>
    <row r="13696" spans="6:11" x14ac:dyDescent="0.3">
      <c r="F13696" s="29"/>
      <c r="G13696" s="29"/>
      <c r="H13696" s="29"/>
      <c r="I13696" s="29"/>
      <c r="J13696" s="29"/>
      <c r="K13696" s="29"/>
    </row>
    <row r="13697" spans="6:11" x14ac:dyDescent="0.3">
      <c r="F13697" s="29"/>
      <c r="G13697" s="29"/>
      <c r="H13697" s="29"/>
      <c r="I13697" s="29"/>
      <c r="J13697" s="29"/>
      <c r="K13697" s="29"/>
    </row>
    <row r="13698" spans="6:11" x14ac:dyDescent="0.3">
      <c r="F13698" s="29"/>
      <c r="G13698" s="29"/>
      <c r="H13698" s="29"/>
      <c r="I13698" s="29"/>
      <c r="J13698" s="29"/>
      <c r="K13698" s="29"/>
    </row>
    <row r="13699" spans="6:11" x14ac:dyDescent="0.3">
      <c r="F13699" s="29"/>
      <c r="G13699" s="29"/>
      <c r="H13699" s="29"/>
      <c r="I13699" s="29"/>
      <c r="J13699" s="29"/>
      <c r="K13699" s="29"/>
    </row>
    <row r="13700" spans="6:11" x14ac:dyDescent="0.3">
      <c r="F13700" s="29"/>
      <c r="G13700" s="29"/>
      <c r="H13700" s="29"/>
      <c r="I13700" s="29"/>
      <c r="J13700" s="29"/>
      <c r="K13700" s="29"/>
    </row>
    <row r="13701" spans="6:11" x14ac:dyDescent="0.3">
      <c r="F13701" s="29"/>
      <c r="G13701" s="29"/>
      <c r="H13701" s="29"/>
      <c r="I13701" s="29"/>
      <c r="J13701" s="29"/>
      <c r="K13701" s="29"/>
    </row>
    <row r="13702" spans="6:11" x14ac:dyDescent="0.3">
      <c r="F13702" s="29"/>
      <c r="G13702" s="29"/>
      <c r="H13702" s="29"/>
      <c r="I13702" s="29"/>
      <c r="J13702" s="29"/>
      <c r="K13702" s="29"/>
    </row>
    <row r="13703" spans="6:11" x14ac:dyDescent="0.3">
      <c r="F13703" s="29"/>
      <c r="G13703" s="29"/>
      <c r="H13703" s="29"/>
      <c r="I13703" s="29"/>
      <c r="J13703" s="29"/>
      <c r="K13703" s="29"/>
    </row>
    <row r="13704" spans="6:11" x14ac:dyDescent="0.3">
      <c r="F13704" s="29"/>
      <c r="G13704" s="29"/>
      <c r="H13704" s="29"/>
      <c r="I13704" s="29"/>
      <c r="J13704" s="29"/>
      <c r="K13704" s="29"/>
    </row>
    <row r="13705" spans="6:11" x14ac:dyDescent="0.3">
      <c r="F13705" s="29"/>
      <c r="G13705" s="29"/>
      <c r="H13705" s="29"/>
      <c r="I13705" s="29"/>
      <c r="J13705" s="29"/>
      <c r="K13705" s="29"/>
    </row>
    <row r="13706" spans="6:11" x14ac:dyDescent="0.3">
      <c r="F13706" s="29"/>
      <c r="G13706" s="29"/>
      <c r="H13706" s="29"/>
      <c r="I13706" s="29"/>
      <c r="J13706" s="29"/>
      <c r="K13706" s="29"/>
    </row>
    <row r="13707" spans="6:11" x14ac:dyDescent="0.3">
      <c r="F13707" s="29"/>
      <c r="G13707" s="29"/>
      <c r="H13707" s="29"/>
      <c r="I13707" s="29"/>
      <c r="J13707" s="29"/>
      <c r="K13707" s="29"/>
    </row>
    <row r="13708" spans="6:11" x14ac:dyDescent="0.3">
      <c r="F13708" s="29"/>
      <c r="G13708" s="29"/>
      <c r="H13708" s="29"/>
      <c r="I13708" s="29"/>
      <c r="J13708" s="29"/>
      <c r="K13708" s="29"/>
    </row>
    <row r="13709" spans="6:11" x14ac:dyDescent="0.3">
      <c r="F13709" s="29"/>
      <c r="G13709" s="29"/>
      <c r="H13709" s="29"/>
      <c r="I13709" s="29"/>
      <c r="J13709" s="29"/>
      <c r="K13709" s="29"/>
    </row>
    <row r="13710" spans="6:11" x14ac:dyDescent="0.3">
      <c r="F13710" s="29"/>
      <c r="G13710" s="29"/>
      <c r="H13710" s="29"/>
      <c r="I13710" s="29"/>
      <c r="J13710" s="29"/>
      <c r="K13710" s="29"/>
    </row>
    <row r="13711" spans="6:11" x14ac:dyDescent="0.3">
      <c r="F13711" s="29"/>
      <c r="G13711" s="29"/>
      <c r="H13711" s="29"/>
      <c r="I13711" s="29"/>
      <c r="J13711" s="29"/>
      <c r="K13711" s="29"/>
    </row>
    <row r="13712" spans="6:11" x14ac:dyDescent="0.3">
      <c r="F13712" s="29"/>
      <c r="G13712" s="29"/>
      <c r="H13712" s="29"/>
      <c r="I13712" s="29"/>
      <c r="J13712" s="29"/>
      <c r="K13712" s="29"/>
    </row>
    <row r="13713" spans="6:11" x14ac:dyDescent="0.3">
      <c r="F13713" s="29"/>
      <c r="G13713" s="29"/>
      <c r="H13713" s="29"/>
      <c r="I13713" s="29"/>
      <c r="J13713" s="29"/>
      <c r="K13713" s="29"/>
    </row>
    <row r="13714" spans="6:11" x14ac:dyDescent="0.3">
      <c r="F13714" s="29"/>
      <c r="G13714" s="29"/>
      <c r="H13714" s="29"/>
      <c r="I13714" s="29"/>
      <c r="J13714" s="29"/>
      <c r="K13714" s="29"/>
    </row>
    <row r="13715" spans="6:11" x14ac:dyDescent="0.3">
      <c r="F13715" s="29"/>
      <c r="G13715" s="29"/>
      <c r="H13715" s="29"/>
      <c r="I13715" s="29"/>
      <c r="J13715" s="29"/>
      <c r="K13715" s="29"/>
    </row>
    <row r="13716" spans="6:11" x14ac:dyDescent="0.3">
      <c r="F13716" s="29"/>
      <c r="G13716" s="29"/>
      <c r="H13716" s="29"/>
      <c r="I13716" s="29"/>
      <c r="J13716" s="29"/>
      <c r="K13716" s="29"/>
    </row>
    <row r="13717" spans="6:11" x14ac:dyDescent="0.3">
      <c r="F13717" s="29"/>
      <c r="G13717" s="29"/>
      <c r="H13717" s="29"/>
      <c r="I13717" s="29"/>
      <c r="J13717" s="29"/>
      <c r="K13717" s="29"/>
    </row>
    <row r="13718" spans="6:11" x14ac:dyDescent="0.3">
      <c r="F13718" s="29"/>
      <c r="G13718" s="29"/>
      <c r="H13718" s="29"/>
      <c r="I13718" s="29"/>
      <c r="J13718" s="29"/>
      <c r="K13718" s="29"/>
    </row>
    <row r="13719" spans="6:11" x14ac:dyDescent="0.3">
      <c r="F13719" s="29"/>
      <c r="G13719" s="29"/>
      <c r="H13719" s="29"/>
      <c r="I13719" s="29"/>
      <c r="J13719" s="29"/>
      <c r="K13719" s="29"/>
    </row>
    <row r="13720" spans="6:11" x14ac:dyDescent="0.3">
      <c r="F13720" s="29"/>
      <c r="G13720" s="29"/>
      <c r="H13720" s="29"/>
      <c r="I13720" s="29"/>
      <c r="J13720" s="29"/>
      <c r="K13720" s="29"/>
    </row>
    <row r="13721" spans="6:11" x14ac:dyDescent="0.3">
      <c r="F13721" s="29"/>
      <c r="G13721" s="29"/>
      <c r="H13721" s="29"/>
      <c r="I13721" s="29"/>
      <c r="J13721" s="29"/>
      <c r="K13721" s="29"/>
    </row>
    <row r="13722" spans="6:11" x14ac:dyDescent="0.3">
      <c r="F13722" s="29"/>
      <c r="G13722" s="29"/>
      <c r="H13722" s="29"/>
      <c r="I13722" s="29"/>
      <c r="J13722" s="29"/>
      <c r="K13722" s="29"/>
    </row>
    <row r="13723" spans="6:11" x14ac:dyDescent="0.3">
      <c r="F13723" s="29"/>
      <c r="G13723" s="29"/>
      <c r="H13723" s="29"/>
      <c r="I13723" s="29"/>
      <c r="J13723" s="29"/>
      <c r="K13723" s="29"/>
    </row>
    <row r="13724" spans="6:11" x14ac:dyDescent="0.3">
      <c r="F13724" s="29"/>
      <c r="G13724" s="29"/>
      <c r="H13724" s="29"/>
      <c r="I13724" s="29"/>
      <c r="J13724" s="29"/>
      <c r="K13724" s="29"/>
    </row>
    <row r="13725" spans="6:11" x14ac:dyDescent="0.3">
      <c r="F13725" s="29"/>
      <c r="G13725" s="29"/>
      <c r="H13725" s="29"/>
      <c r="I13725" s="29"/>
      <c r="J13725" s="29"/>
      <c r="K13725" s="29"/>
    </row>
    <row r="13726" spans="6:11" x14ac:dyDescent="0.3">
      <c r="F13726" s="29"/>
      <c r="G13726" s="29"/>
      <c r="H13726" s="29"/>
      <c r="I13726" s="29"/>
      <c r="J13726" s="29"/>
      <c r="K13726" s="29"/>
    </row>
    <row r="13727" spans="6:11" x14ac:dyDescent="0.3">
      <c r="F13727" s="29"/>
      <c r="G13727" s="29"/>
      <c r="H13727" s="29"/>
      <c r="I13727" s="29"/>
      <c r="J13727" s="29"/>
      <c r="K13727" s="29"/>
    </row>
    <row r="13728" spans="6:11" x14ac:dyDescent="0.3">
      <c r="F13728" s="29"/>
      <c r="G13728" s="29"/>
      <c r="H13728" s="29"/>
      <c r="I13728" s="29"/>
      <c r="J13728" s="29"/>
      <c r="K13728" s="29"/>
    </row>
    <row r="13729" spans="6:11" x14ac:dyDescent="0.3">
      <c r="F13729" s="29"/>
      <c r="G13729" s="29"/>
      <c r="H13729" s="29"/>
      <c r="I13729" s="29"/>
      <c r="J13729" s="29"/>
      <c r="K13729" s="29"/>
    </row>
    <row r="13730" spans="6:11" x14ac:dyDescent="0.3">
      <c r="F13730" s="29"/>
      <c r="G13730" s="29"/>
      <c r="H13730" s="29"/>
      <c r="I13730" s="29"/>
      <c r="J13730" s="29"/>
      <c r="K13730" s="29"/>
    </row>
    <row r="13731" spans="6:11" x14ac:dyDescent="0.3">
      <c r="F13731" s="29"/>
      <c r="G13731" s="29"/>
      <c r="H13731" s="29"/>
      <c r="I13731" s="29"/>
      <c r="J13731" s="29"/>
      <c r="K13731" s="29"/>
    </row>
    <row r="13732" spans="6:11" x14ac:dyDescent="0.3">
      <c r="F13732" s="29"/>
      <c r="G13732" s="29"/>
      <c r="H13732" s="29"/>
      <c r="I13732" s="29"/>
      <c r="J13732" s="29"/>
      <c r="K13732" s="29"/>
    </row>
    <row r="13733" spans="6:11" x14ac:dyDescent="0.3">
      <c r="F13733" s="29"/>
      <c r="G13733" s="29"/>
      <c r="H13733" s="29"/>
      <c r="I13733" s="29"/>
      <c r="J13733" s="29"/>
      <c r="K13733" s="29"/>
    </row>
    <row r="13734" spans="6:11" x14ac:dyDescent="0.3">
      <c r="F13734" s="29"/>
      <c r="G13734" s="29"/>
      <c r="H13734" s="29"/>
      <c r="I13734" s="29"/>
      <c r="J13734" s="29"/>
      <c r="K13734" s="29"/>
    </row>
    <row r="13735" spans="6:11" x14ac:dyDescent="0.3">
      <c r="F13735" s="29"/>
      <c r="G13735" s="29"/>
      <c r="H13735" s="29"/>
      <c r="I13735" s="29"/>
      <c r="J13735" s="29"/>
      <c r="K13735" s="29"/>
    </row>
    <row r="13736" spans="6:11" x14ac:dyDescent="0.3">
      <c r="F13736" s="29"/>
      <c r="G13736" s="29"/>
      <c r="H13736" s="29"/>
      <c r="I13736" s="29"/>
      <c r="J13736" s="29"/>
      <c r="K13736" s="29"/>
    </row>
    <row r="13737" spans="6:11" x14ac:dyDescent="0.3">
      <c r="F13737" s="29"/>
      <c r="G13737" s="29"/>
      <c r="H13737" s="29"/>
      <c r="I13737" s="29"/>
      <c r="J13737" s="29"/>
      <c r="K13737" s="29"/>
    </row>
    <row r="13738" spans="6:11" x14ac:dyDescent="0.3">
      <c r="F13738" s="29"/>
      <c r="G13738" s="29"/>
      <c r="H13738" s="29"/>
      <c r="I13738" s="29"/>
      <c r="J13738" s="29"/>
      <c r="K13738" s="29"/>
    </row>
    <row r="13739" spans="6:11" x14ac:dyDescent="0.3">
      <c r="F13739" s="29"/>
      <c r="G13739" s="29"/>
      <c r="H13739" s="29"/>
      <c r="I13739" s="29"/>
      <c r="J13739" s="29"/>
      <c r="K13739" s="29"/>
    </row>
    <row r="13740" spans="6:11" x14ac:dyDescent="0.3">
      <c r="F13740" s="29"/>
      <c r="G13740" s="29"/>
      <c r="H13740" s="29"/>
      <c r="I13740" s="29"/>
      <c r="J13740" s="29"/>
      <c r="K13740" s="29"/>
    </row>
    <row r="13741" spans="6:11" x14ac:dyDescent="0.3">
      <c r="F13741" s="29"/>
      <c r="G13741" s="29"/>
      <c r="H13741" s="29"/>
      <c r="I13741" s="29"/>
      <c r="J13741" s="29"/>
      <c r="K13741" s="29"/>
    </row>
    <row r="13742" spans="6:11" x14ac:dyDescent="0.3">
      <c r="F13742" s="29"/>
      <c r="G13742" s="29"/>
      <c r="H13742" s="29"/>
      <c r="I13742" s="29"/>
      <c r="J13742" s="29"/>
      <c r="K13742" s="29"/>
    </row>
    <row r="13743" spans="6:11" x14ac:dyDescent="0.3">
      <c r="F13743" s="29"/>
      <c r="G13743" s="29"/>
      <c r="H13743" s="29"/>
      <c r="I13743" s="29"/>
      <c r="J13743" s="29"/>
      <c r="K13743" s="29"/>
    </row>
    <row r="13744" spans="6:11" x14ac:dyDescent="0.3">
      <c r="F13744" s="29"/>
      <c r="G13744" s="29"/>
      <c r="H13744" s="29"/>
      <c r="I13744" s="29"/>
      <c r="J13744" s="29"/>
      <c r="K13744" s="29"/>
    </row>
    <row r="13745" spans="6:11" x14ac:dyDescent="0.3">
      <c r="F13745" s="29"/>
      <c r="G13745" s="29"/>
      <c r="H13745" s="29"/>
      <c r="I13745" s="29"/>
      <c r="J13745" s="29"/>
      <c r="K13745" s="29"/>
    </row>
    <row r="13746" spans="6:11" x14ac:dyDescent="0.3">
      <c r="F13746" s="29"/>
      <c r="G13746" s="29"/>
      <c r="H13746" s="29"/>
      <c r="I13746" s="29"/>
      <c r="J13746" s="29"/>
      <c r="K13746" s="29"/>
    </row>
    <row r="13747" spans="6:11" x14ac:dyDescent="0.3">
      <c r="F13747" s="29"/>
      <c r="G13747" s="29"/>
      <c r="H13747" s="29"/>
      <c r="I13747" s="29"/>
      <c r="J13747" s="29"/>
      <c r="K13747" s="29"/>
    </row>
    <row r="13748" spans="6:11" x14ac:dyDescent="0.3">
      <c r="F13748" s="29"/>
      <c r="G13748" s="29"/>
      <c r="H13748" s="29"/>
      <c r="I13748" s="29"/>
      <c r="J13748" s="29"/>
      <c r="K13748" s="29"/>
    </row>
    <row r="13749" spans="6:11" x14ac:dyDescent="0.3">
      <c r="F13749" s="29"/>
      <c r="G13749" s="29"/>
      <c r="H13749" s="29"/>
      <c r="I13749" s="29"/>
      <c r="J13749" s="29"/>
      <c r="K13749" s="29"/>
    </row>
    <row r="13750" spans="6:11" x14ac:dyDescent="0.3">
      <c r="F13750" s="29"/>
      <c r="G13750" s="29"/>
      <c r="H13750" s="29"/>
      <c r="I13750" s="29"/>
      <c r="J13750" s="29"/>
      <c r="K13750" s="29"/>
    </row>
    <row r="13751" spans="6:11" x14ac:dyDescent="0.3">
      <c r="F13751" s="29"/>
      <c r="G13751" s="29"/>
      <c r="H13751" s="29"/>
      <c r="I13751" s="29"/>
      <c r="J13751" s="29"/>
      <c r="K13751" s="29"/>
    </row>
    <row r="13752" spans="6:11" x14ac:dyDescent="0.3">
      <c r="F13752" s="29"/>
      <c r="G13752" s="29"/>
      <c r="H13752" s="29"/>
      <c r="I13752" s="29"/>
      <c r="J13752" s="29"/>
      <c r="K13752" s="29"/>
    </row>
    <row r="13753" spans="6:11" x14ac:dyDescent="0.3">
      <c r="F13753" s="29"/>
      <c r="G13753" s="29"/>
      <c r="H13753" s="29"/>
      <c r="I13753" s="29"/>
      <c r="J13753" s="29"/>
      <c r="K13753" s="29"/>
    </row>
    <row r="13754" spans="6:11" x14ac:dyDescent="0.3">
      <c r="F13754" s="29"/>
      <c r="G13754" s="29"/>
      <c r="H13754" s="29"/>
      <c r="I13754" s="29"/>
      <c r="J13754" s="29"/>
      <c r="K13754" s="29"/>
    </row>
    <row r="13755" spans="6:11" x14ac:dyDescent="0.3">
      <c r="F13755" s="29"/>
      <c r="G13755" s="29"/>
      <c r="H13755" s="29"/>
      <c r="I13755" s="29"/>
      <c r="J13755" s="29"/>
      <c r="K13755" s="29"/>
    </row>
    <row r="13756" spans="6:11" x14ac:dyDescent="0.3">
      <c r="F13756" s="29"/>
      <c r="G13756" s="29"/>
      <c r="H13756" s="29"/>
      <c r="I13756" s="29"/>
      <c r="J13756" s="29"/>
      <c r="K13756" s="29"/>
    </row>
    <row r="13757" spans="6:11" x14ac:dyDescent="0.3">
      <c r="F13757" s="29"/>
      <c r="G13757" s="29"/>
      <c r="H13757" s="29"/>
      <c r="I13757" s="29"/>
      <c r="J13757" s="29"/>
      <c r="K13757" s="29"/>
    </row>
    <row r="13758" spans="6:11" x14ac:dyDescent="0.3">
      <c r="F13758" s="29"/>
      <c r="G13758" s="29"/>
      <c r="H13758" s="29"/>
      <c r="I13758" s="29"/>
      <c r="J13758" s="29"/>
      <c r="K13758" s="29"/>
    </row>
    <row r="13759" spans="6:11" x14ac:dyDescent="0.3">
      <c r="F13759" s="29"/>
      <c r="G13759" s="29"/>
      <c r="H13759" s="29"/>
      <c r="I13759" s="29"/>
      <c r="J13759" s="29"/>
      <c r="K13759" s="29"/>
    </row>
    <row r="13760" spans="6:11" x14ac:dyDescent="0.3">
      <c r="F13760" s="29"/>
      <c r="G13760" s="29"/>
      <c r="H13760" s="29"/>
      <c r="I13760" s="29"/>
      <c r="J13760" s="29"/>
      <c r="K13760" s="29"/>
    </row>
    <row r="13761" spans="6:11" x14ac:dyDescent="0.3">
      <c r="F13761" s="29"/>
      <c r="G13761" s="29"/>
      <c r="H13761" s="29"/>
      <c r="I13761" s="29"/>
      <c r="J13761" s="29"/>
      <c r="K13761" s="29"/>
    </row>
    <row r="13762" spans="6:11" x14ac:dyDescent="0.3">
      <c r="F13762" s="29"/>
      <c r="G13762" s="29"/>
      <c r="H13762" s="29"/>
      <c r="I13762" s="29"/>
      <c r="J13762" s="29"/>
      <c r="K13762" s="29"/>
    </row>
    <row r="13763" spans="6:11" x14ac:dyDescent="0.3">
      <c r="F13763" s="29"/>
      <c r="G13763" s="29"/>
      <c r="H13763" s="29"/>
      <c r="I13763" s="29"/>
      <c r="J13763" s="29"/>
      <c r="K13763" s="29"/>
    </row>
    <row r="13764" spans="6:11" x14ac:dyDescent="0.3">
      <c r="F13764" s="29"/>
      <c r="G13764" s="29"/>
      <c r="H13764" s="29"/>
      <c r="I13764" s="29"/>
      <c r="J13764" s="29"/>
      <c r="K13764" s="29"/>
    </row>
    <row r="13765" spans="6:11" x14ac:dyDescent="0.3">
      <c r="F13765" s="29"/>
      <c r="G13765" s="29"/>
      <c r="H13765" s="29"/>
      <c r="I13765" s="29"/>
      <c r="J13765" s="29"/>
      <c r="K13765" s="29"/>
    </row>
    <row r="13766" spans="6:11" x14ac:dyDescent="0.3">
      <c r="F13766" s="29"/>
      <c r="G13766" s="29"/>
      <c r="H13766" s="29"/>
      <c r="I13766" s="29"/>
      <c r="J13766" s="29"/>
      <c r="K13766" s="29"/>
    </row>
    <row r="13767" spans="6:11" x14ac:dyDescent="0.3">
      <c r="F13767" s="29"/>
      <c r="G13767" s="29"/>
      <c r="H13767" s="29"/>
      <c r="I13767" s="29"/>
      <c r="J13767" s="29"/>
      <c r="K13767" s="29"/>
    </row>
    <row r="13768" spans="6:11" x14ac:dyDescent="0.3">
      <c r="F13768" s="29"/>
      <c r="G13768" s="29"/>
      <c r="H13768" s="29"/>
      <c r="I13768" s="29"/>
      <c r="J13768" s="29"/>
      <c r="K13768" s="29"/>
    </row>
    <row r="13769" spans="6:11" x14ac:dyDescent="0.3">
      <c r="F13769" s="29"/>
      <c r="G13769" s="29"/>
      <c r="H13769" s="29"/>
      <c r="I13769" s="29"/>
      <c r="J13769" s="29"/>
      <c r="K13769" s="29"/>
    </row>
    <row r="13770" spans="6:11" x14ac:dyDescent="0.3">
      <c r="F13770" s="29"/>
      <c r="G13770" s="29"/>
      <c r="H13770" s="29"/>
      <c r="I13770" s="29"/>
      <c r="J13770" s="29"/>
      <c r="K13770" s="29"/>
    </row>
    <row r="13771" spans="6:11" x14ac:dyDescent="0.3">
      <c r="F13771" s="29"/>
      <c r="G13771" s="29"/>
      <c r="H13771" s="29"/>
      <c r="I13771" s="29"/>
      <c r="J13771" s="29"/>
      <c r="K13771" s="29"/>
    </row>
    <row r="13772" spans="6:11" x14ac:dyDescent="0.3">
      <c r="F13772" s="29"/>
      <c r="G13772" s="29"/>
      <c r="H13772" s="29"/>
      <c r="I13772" s="29"/>
      <c r="J13772" s="29"/>
      <c r="K13772" s="29"/>
    </row>
    <row r="13773" spans="6:11" x14ac:dyDescent="0.3">
      <c r="F13773" s="29"/>
      <c r="G13773" s="29"/>
      <c r="H13773" s="29"/>
      <c r="I13773" s="29"/>
      <c r="J13773" s="29"/>
      <c r="K13773" s="29"/>
    </row>
    <row r="13774" spans="6:11" x14ac:dyDescent="0.3">
      <c r="F13774" s="29"/>
      <c r="G13774" s="29"/>
      <c r="H13774" s="29"/>
      <c r="I13774" s="29"/>
      <c r="J13774" s="29"/>
      <c r="K13774" s="29"/>
    </row>
    <row r="13775" spans="6:11" x14ac:dyDescent="0.3">
      <c r="F13775" s="29"/>
      <c r="G13775" s="29"/>
      <c r="H13775" s="29"/>
      <c r="I13775" s="29"/>
      <c r="J13775" s="29"/>
      <c r="K13775" s="29"/>
    </row>
    <row r="13776" spans="6:11" x14ac:dyDescent="0.3">
      <c r="F13776" s="29"/>
      <c r="G13776" s="29"/>
      <c r="H13776" s="29"/>
      <c r="I13776" s="29"/>
      <c r="J13776" s="29"/>
      <c r="K13776" s="29"/>
    </row>
    <row r="13777" spans="6:11" x14ac:dyDescent="0.3">
      <c r="F13777" s="29"/>
      <c r="G13777" s="29"/>
      <c r="H13777" s="29"/>
      <c r="I13777" s="29"/>
      <c r="J13777" s="29"/>
      <c r="K13777" s="29"/>
    </row>
    <row r="13778" spans="6:11" x14ac:dyDescent="0.3">
      <c r="F13778" s="29"/>
      <c r="G13778" s="29"/>
      <c r="H13778" s="29"/>
      <c r="I13778" s="29"/>
      <c r="J13778" s="29"/>
      <c r="K13778" s="29"/>
    </row>
    <row r="13779" spans="6:11" x14ac:dyDescent="0.3">
      <c r="F13779" s="29"/>
      <c r="G13779" s="29"/>
      <c r="H13779" s="29"/>
      <c r="I13779" s="29"/>
      <c r="J13779" s="29"/>
      <c r="K13779" s="29"/>
    </row>
    <row r="13780" spans="6:11" x14ac:dyDescent="0.3">
      <c r="F13780" s="29"/>
      <c r="G13780" s="29"/>
      <c r="H13780" s="29"/>
      <c r="I13780" s="29"/>
      <c r="J13780" s="29"/>
      <c r="K13780" s="29"/>
    </row>
    <row r="13781" spans="6:11" x14ac:dyDescent="0.3">
      <c r="F13781" s="29"/>
      <c r="G13781" s="29"/>
      <c r="H13781" s="29"/>
      <c r="I13781" s="29"/>
      <c r="J13781" s="29"/>
      <c r="K13781" s="29"/>
    </row>
    <row r="13782" spans="6:11" x14ac:dyDescent="0.3">
      <c r="F13782" s="29"/>
      <c r="G13782" s="29"/>
      <c r="H13782" s="29"/>
      <c r="I13782" s="29"/>
      <c r="J13782" s="29"/>
      <c r="K13782" s="29"/>
    </row>
    <row r="13783" spans="6:11" x14ac:dyDescent="0.3">
      <c r="F13783" s="29"/>
      <c r="G13783" s="29"/>
      <c r="H13783" s="29"/>
      <c r="I13783" s="29"/>
      <c r="J13783" s="29"/>
      <c r="K13783" s="29"/>
    </row>
    <row r="13784" spans="6:11" x14ac:dyDescent="0.3">
      <c r="F13784" s="29"/>
      <c r="G13784" s="29"/>
      <c r="H13784" s="29"/>
      <c r="I13784" s="29"/>
      <c r="J13784" s="29"/>
      <c r="K13784" s="29"/>
    </row>
    <row r="13785" spans="6:11" x14ac:dyDescent="0.3">
      <c r="F13785" s="29"/>
      <c r="G13785" s="29"/>
      <c r="H13785" s="29"/>
      <c r="I13785" s="29"/>
      <c r="J13785" s="29"/>
      <c r="K13785" s="29"/>
    </row>
    <row r="13786" spans="6:11" x14ac:dyDescent="0.3">
      <c r="F13786" s="29"/>
      <c r="G13786" s="29"/>
      <c r="H13786" s="29"/>
      <c r="I13786" s="29"/>
      <c r="J13786" s="29"/>
      <c r="K13786" s="29"/>
    </row>
    <row r="13787" spans="6:11" x14ac:dyDescent="0.3">
      <c r="F13787" s="29"/>
      <c r="G13787" s="29"/>
      <c r="H13787" s="29"/>
      <c r="I13787" s="29"/>
      <c r="J13787" s="29"/>
      <c r="K13787" s="29"/>
    </row>
    <row r="13788" spans="6:11" x14ac:dyDescent="0.3">
      <c r="F13788" s="29"/>
      <c r="G13788" s="29"/>
      <c r="H13788" s="29"/>
      <c r="I13788" s="29"/>
      <c r="J13788" s="29"/>
      <c r="K13788" s="29"/>
    </row>
    <row r="13789" spans="6:11" x14ac:dyDescent="0.3">
      <c r="F13789" s="29"/>
      <c r="G13789" s="29"/>
      <c r="H13789" s="29"/>
      <c r="I13789" s="29"/>
      <c r="J13789" s="29"/>
      <c r="K13789" s="29"/>
    </row>
    <row r="13790" spans="6:11" x14ac:dyDescent="0.3">
      <c r="F13790" s="29"/>
      <c r="G13790" s="29"/>
      <c r="H13790" s="29"/>
      <c r="I13790" s="29"/>
      <c r="J13790" s="29"/>
      <c r="K13790" s="29"/>
    </row>
    <row r="13791" spans="6:11" x14ac:dyDescent="0.3">
      <c r="F13791" s="29"/>
      <c r="G13791" s="29"/>
      <c r="H13791" s="29"/>
      <c r="I13791" s="29"/>
      <c r="J13791" s="29"/>
      <c r="K13791" s="29"/>
    </row>
    <row r="13792" spans="6:11" x14ac:dyDescent="0.3">
      <c r="F13792" s="29"/>
      <c r="G13792" s="29"/>
      <c r="H13792" s="29"/>
      <c r="I13792" s="29"/>
      <c r="J13792" s="29"/>
      <c r="K13792" s="29"/>
    </row>
    <row r="13793" spans="6:11" x14ac:dyDescent="0.3">
      <c r="F13793" s="29"/>
      <c r="G13793" s="29"/>
      <c r="H13793" s="29"/>
      <c r="I13793" s="29"/>
      <c r="J13793" s="29"/>
      <c r="K13793" s="29"/>
    </row>
    <row r="13794" spans="6:11" x14ac:dyDescent="0.3">
      <c r="F13794" s="29"/>
      <c r="G13794" s="29"/>
      <c r="H13794" s="29"/>
      <c r="I13794" s="29"/>
      <c r="J13794" s="29"/>
      <c r="K13794" s="29"/>
    </row>
    <row r="13795" spans="6:11" x14ac:dyDescent="0.3">
      <c r="F13795" s="29"/>
      <c r="G13795" s="29"/>
      <c r="H13795" s="29"/>
      <c r="I13795" s="29"/>
      <c r="J13795" s="29"/>
      <c r="K13795" s="29"/>
    </row>
    <row r="13796" spans="6:11" x14ac:dyDescent="0.3">
      <c r="F13796" s="29"/>
      <c r="G13796" s="29"/>
      <c r="H13796" s="29"/>
      <c r="I13796" s="29"/>
      <c r="J13796" s="29"/>
      <c r="K13796" s="29"/>
    </row>
    <row r="13797" spans="6:11" x14ac:dyDescent="0.3">
      <c r="F13797" s="29"/>
      <c r="G13797" s="29"/>
      <c r="H13797" s="29"/>
      <c r="I13797" s="29"/>
      <c r="J13797" s="29"/>
      <c r="K13797" s="29"/>
    </row>
    <row r="13798" spans="6:11" x14ac:dyDescent="0.3">
      <c r="F13798" s="29"/>
      <c r="G13798" s="29"/>
      <c r="H13798" s="29"/>
      <c r="I13798" s="29"/>
      <c r="J13798" s="29"/>
      <c r="K13798" s="29"/>
    </row>
    <row r="13799" spans="6:11" x14ac:dyDescent="0.3">
      <c r="F13799" s="29"/>
      <c r="G13799" s="29"/>
      <c r="H13799" s="29"/>
      <c r="I13799" s="29"/>
      <c r="J13799" s="29"/>
      <c r="K13799" s="29"/>
    </row>
    <row r="13800" spans="6:11" x14ac:dyDescent="0.3">
      <c r="F13800" s="29"/>
      <c r="G13800" s="29"/>
      <c r="H13800" s="29"/>
      <c r="I13800" s="29"/>
      <c r="J13800" s="29"/>
      <c r="K13800" s="29"/>
    </row>
    <row r="13801" spans="6:11" x14ac:dyDescent="0.3">
      <c r="F13801" s="29"/>
      <c r="G13801" s="29"/>
      <c r="H13801" s="29"/>
      <c r="I13801" s="29"/>
      <c r="J13801" s="29"/>
      <c r="K13801" s="29"/>
    </row>
    <row r="13802" spans="6:11" x14ac:dyDescent="0.3">
      <c r="F13802" s="29"/>
      <c r="G13802" s="29"/>
      <c r="H13802" s="29"/>
      <c r="I13802" s="29"/>
      <c r="J13802" s="29"/>
      <c r="K13802" s="29"/>
    </row>
    <row r="13803" spans="6:11" x14ac:dyDescent="0.3">
      <c r="F13803" s="29"/>
      <c r="G13803" s="29"/>
      <c r="H13803" s="29"/>
      <c r="I13803" s="29"/>
      <c r="J13803" s="29"/>
      <c r="K13803" s="29"/>
    </row>
    <row r="13804" spans="6:11" x14ac:dyDescent="0.3">
      <c r="F13804" s="29"/>
      <c r="G13804" s="29"/>
      <c r="H13804" s="29"/>
      <c r="I13804" s="29"/>
      <c r="J13804" s="29"/>
      <c r="K13804" s="29"/>
    </row>
    <row r="13805" spans="6:11" x14ac:dyDescent="0.3">
      <c r="F13805" s="29"/>
      <c r="G13805" s="29"/>
      <c r="H13805" s="29"/>
      <c r="I13805" s="29"/>
      <c r="J13805" s="29"/>
      <c r="K13805" s="29"/>
    </row>
    <row r="13806" spans="6:11" x14ac:dyDescent="0.3">
      <c r="F13806" s="29"/>
      <c r="G13806" s="29"/>
      <c r="H13806" s="29"/>
      <c r="I13806" s="29"/>
      <c r="J13806" s="29"/>
      <c r="K13806" s="29"/>
    </row>
    <row r="13807" spans="6:11" x14ac:dyDescent="0.3">
      <c r="F13807" s="29"/>
      <c r="G13807" s="29"/>
      <c r="H13807" s="29"/>
      <c r="I13807" s="29"/>
      <c r="J13807" s="29"/>
      <c r="K13807" s="29"/>
    </row>
    <row r="13808" spans="6:11" x14ac:dyDescent="0.3">
      <c r="F13808" s="29"/>
      <c r="G13808" s="29"/>
      <c r="H13808" s="29"/>
      <c r="I13808" s="29"/>
      <c r="J13808" s="29"/>
      <c r="K13808" s="29"/>
    </row>
    <row r="13809" spans="6:11" x14ac:dyDescent="0.3">
      <c r="F13809" s="29"/>
      <c r="G13809" s="29"/>
      <c r="H13809" s="29"/>
      <c r="I13809" s="29"/>
      <c r="J13809" s="29"/>
      <c r="K13809" s="29"/>
    </row>
    <row r="13810" spans="6:11" x14ac:dyDescent="0.3">
      <c r="F13810" s="29"/>
      <c r="G13810" s="29"/>
      <c r="H13810" s="29"/>
      <c r="I13810" s="29"/>
      <c r="J13810" s="29"/>
      <c r="K13810" s="29"/>
    </row>
    <row r="13811" spans="6:11" x14ac:dyDescent="0.3">
      <c r="F13811" s="29"/>
      <c r="G13811" s="29"/>
      <c r="H13811" s="29"/>
      <c r="I13811" s="29"/>
      <c r="J13811" s="29"/>
      <c r="K13811" s="29"/>
    </row>
    <row r="13812" spans="6:11" x14ac:dyDescent="0.3">
      <c r="F13812" s="29"/>
      <c r="G13812" s="29"/>
      <c r="H13812" s="29"/>
      <c r="I13812" s="29"/>
      <c r="J13812" s="29"/>
      <c r="K13812" s="29"/>
    </row>
    <row r="13813" spans="6:11" x14ac:dyDescent="0.3">
      <c r="F13813" s="29"/>
      <c r="G13813" s="29"/>
      <c r="H13813" s="29"/>
      <c r="I13813" s="29"/>
      <c r="J13813" s="29"/>
      <c r="K13813" s="29"/>
    </row>
    <row r="13814" spans="6:11" x14ac:dyDescent="0.3">
      <c r="F13814" s="29"/>
      <c r="G13814" s="29"/>
      <c r="H13814" s="29"/>
      <c r="I13814" s="29"/>
      <c r="J13814" s="29"/>
      <c r="K13814" s="29"/>
    </row>
    <row r="13815" spans="6:11" x14ac:dyDescent="0.3">
      <c r="F13815" s="29"/>
      <c r="G13815" s="29"/>
      <c r="H13815" s="29"/>
      <c r="I13815" s="29"/>
      <c r="J13815" s="29"/>
      <c r="K13815" s="29"/>
    </row>
    <row r="13816" spans="6:11" x14ac:dyDescent="0.3">
      <c r="F13816" s="29"/>
      <c r="G13816" s="29"/>
      <c r="H13816" s="29"/>
      <c r="I13816" s="29"/>
      <c r="J13816" s="29"/>
      <c r="K13816" s="29"/>
    </row>
    <row r="13817" spans="6:11" x14ac:dyDescent="0.3">
      <c r="F13817" s="29"/>
      <c r="G13817" s="29"/>
      <c r="H13817" s="29"/>
      <c r="I13817" s="29"/>
      <c r="J13817" s="29"/>
      <c r="K13817" s="29"/>
    </row>
    <row r="13818" spans="6:11" x14ac:dyDescent="0.3">
      <c r="F13818" s="29"/>
      <c r="G13818" s="29"/>
      <c r="H13818" s="29"/>
      <c r="I13818" s="29"/>
      <c r="J13818" s="29"/>
      <c r="K13818" s="29"/>
    </row>
    <row r="13819" spans="6:11" x14ac:dyDescent="0.3">
      <c r="F13819" s="29"/>
      <c r="G13819" s="29"/>
      <c r="H13819" s="29"/>
      <c r="I13819" s="29"/>
      <c r="J13819" s="29"/>
      <c r="K13819" s="29"/>
    </row>
    <row r="13820" spans="6:11" x14ac:dyDescent="0.3">
      <c r="F13820" s="29"/>
      <c r="G13820" s="29"/>
      <c r="H13820" s="29"/>
      <c r="I13820" s="29"/>
      <c r="J13820" s="29"/>
      <c r="K13820" s="29"/>
    </row>
    <row r="13821" spans="6:11" x14ac:dyDescent="0.3">
      <c r="F13821" s="29"/>
      <c r="G13821" s="29"/>
      <c r="H13821" s="29"/>
      <c r="I13821" s="29"/>
      <c r="J13821" s="29"/>
      <c r="K13821" s="29"/>
    </row>
    <row r="13822" spans="6:11" x14ac:dyDescent="0.3">
      <c r="F13822" s="29"/>
      <c r="G13822" s="29"/>
      <c r="H13822" s="29"/>
      <c r="I13822" s="29"/>
      <c r="J13822" s="29"/>
      <c r="K13822" s="29"/>
    </row>
    <row r="13823" spans="6:11" x14ac:dyDescent="0.3">
      <c r="F13823" s="29"/>
      <c r="G13823" s="29"/>
      <c r="H13823" s="29"/>
      <c r="I13823" s="29"/>
      <c r="J13823" s="29"/>
      <c r="K13823" s="29"/>
    </row>
    <row r="13824" spans="6:11" x14ac:dyDescent="0.3">
      <c r="F13824" s="29"/>
      <c r="G13824" s="29"/>
      <c r="H13824" s="29"/>
      <c r="I13824" s="29"/>
      <c r="J13824" s="29"/>
      <c r="K13824" s="29"/>
    </row>
    <row r="13825" spans="6:11" x14ac:dyDescent="0.3">
      <c r="F13825" s="29"/>
      <c r="G13825" s="29"/>
      <c r="H13825" s="29"/>
      <c r="I13825" s="29"/>
      <c r="J13825" s="29"/>
      <c r="K13825" s="29"/>
    </row>
    <row r="13826" spans="6:11" x14ac:dyDescent="0.3">
      <c r="F13826" s="29"/>
      <c r="G13826" s="29"/>
      <c r="H13826" s="29"/>
      <c r="I13826" s="29"/>
      <c r="J13826" s="29"/>
      <c r="K13826" s="29"/>
    </row>
    <row r="13827" spans="6:11" x14ac:dyDescent="0.3">
      <c r="F13827" s="29"/>
      <c r="G13827" s="29"/>
      <c r="H13827" s="29"/>
      <c r="I13827" s="29"/>
      <c r="J13827" s="29"/>
      <c r="K13827" s="29"/>
    </row>
    <row r="13828" spans="6:11" x14ac:dyDescent="0.3">
      <c r="F13828" s="29"/>
      <c r="G13828" s="29"/>
      <c r="H13828" s="29"/>
      <c r="I13828" s="29"/>
      <c r="J13828" s="29"/>
      <c r="K13828" s="29"/>
    </row>
    <row r="13829" spans="6:11" x14ac:dyDescent="0.3">
      <c r="F13829" s="29"/>
      <c r="G13829" s="29"/>
      <c r="H13829" s="29"/>
      <c r="I13829" s="29"/>
      <c r="J13829" s="29"/>
      <c r="K13829" s="29"/>
    </row>
    <row r="13830" spans="6:11" x14ac:dyDescent="0.3">
      <c r="F13830" s="29"/>
      <c r="G13830" s="29"/>
      <c r="H13830" s="29"/>
      <c r="I13830" s="29"/>
      <c r="J13830" s="29"/>
      <c r="K13830" s="29"/>
    </row>
    <row r="13831" spans="6:11" x14ac:dyDescent="0.3">
      <c r="F13831" s="29"/>
      <c r="G13831" s="29"/>
      <c r="H13831" s="29"/>
      <c r="I13831" s="29"/>
      <c r="J13831" s="29"/>
      <c r="K13831" s="29"/>
    </row>
    <row r="13832" spans="6:11" x14ac:dyDescent="0.3">
      <c r="F13832" s="29"/>
      <c r="G13832" s="29"/>
      <c r="H13832" s="29"/>
      <c r="I13832" s="29"/>
      <c r="J13832" s="29"/>
      <c r="K13832" s="29"/>
    </row>
    <row r="13833" spans="6:11" x14ac:dyDescent="0.3">
      <c r="F13833" s="29"/>
      <c r="G13833" s="29"/>
      <c r="H13833" s="29"/>
      <c r="I13833" s="29"/>
      <c r="J13833" s="29"/>
      <c r="K13833" s="29"/>
    </row>
    <row r="13834" spans="6:11" x14ac:dyDescent="0.3">
      <c r="F13834" s="29"/>
      <c r="G13834" s="29"/>
      <c r="H13834" s="29"/>
      <c r="I13834" s="29"/>
      <c r="J13834" s="29"/>
      <c r="K13834" s="29"/>
    </row>
    <row r="13835" spans="6:11" x14ac:dyDescent="0.3">
      <c r="F13835" s="29"/>
      <c r="G13835" s="29"/>
      <c r="H13835" s="29"/>
      <c r="I13835" s="29"/>
      <c r="J13835" s="29"/>
      <c r="K13835" s="29"/>
    </row>
    <row r="13836" spans="6:11" x14ac:dyDescent="0.3">
      <c r="F13836" s="29"/>
      <c r="G13836" s="29"/>
      <c r="H13836" s="29"/>
      <c r="I13836" s="29"/>
      <c r="J13836" s="29"/>
      <c r="K13836" s="29"/>
    </row>
    <row r="13837" spans="6:11" x14ac:dyDescent="0.3">
      <c r="F13837" s="29"/>
      <c r="G13837" s="29"/>
      <c r="H13837" s="29"/>
      <c r="I13837" s="29"/>
      <c r="J13837" s="29"/>
      <c r="K13837" s="29"/>
    </row>
    <row r="13838" spans="6:11" x14ac:dyDescent="0.3">
      <c r="F13838" s="29"/>
      <c r="G13838" s="29"/>
      <c r="H13838" s="29"/>
      <c r="I13838" s="29"/>
      <c r="J13838" s="29"/>
      <c r="K13838" s="29"/>
    </row>
    <row r="13839" spans="6:11" x14ac:dyDescent="0.3">
      <c r="F13839" s="29"/>
      <c r="G13839" s="29"/>
      <c r="H13839" s="29"/>
      <c r="I13839" s="29"/>
      <c r="J13839" s="29"/>
      <c r="K13839" s="29"/>
    </row>
    <row r="13840" spans="6:11" x14ac:dyDescent="0.3">
      <c r="F13840" s="29"/>
      <c r="G13840" s="29"/>
      <c r="H13840" s="29"/>
      <c r="I13840" s="29"/>
      <c r="J13840" s="29"/>
      <c r="K13840" s="29"/>
    </row>
    <row r="13841" spans="6:11" x14ac:dyDescent="0.3">
      <c r="F13841" s="29"/>
      <c r="G13841" s="29"/>
      <c r="H13841" s="29"/>
      <c r="I13841" s="29"/>
      <c r="J13841" s="29"/>
      <c r="K13841" s="29"/>
    </row>
    <row r="13842" spans="6:11" x14ac:dyDescent="0.3">
      <c r="F13842" s="29"/>
      <c r="G13842" s="29"/>
      <c r="H13842" s="29"/>
      <c r="I13842" s="29"/>
      <c r="J13842" s="29"/>
      <c r="K13842" s="29"/>
    </row>
    <row r="13843" spans="6:11" x14ac:dyDescent="0.3">
      <c r="F13843" s="29"/>
      <c r="G13843" s="29"/>
      <c r="H13843" s="29"/>
      <c r="I13843" s="29"/>
      <c r="J13843" s="29"/>
      <c r="K13843" s="29"/>
    </row>
    <row r="13844" spans="6:11" x14ac:dyDescent="0.3">
      <c r="F13844" s="29"/>
      <c r="G13844" s="29"/>
      <c r="H13844" s="29"/>
      <c r="I13844" s="29"/>
      <c r="J13844" s="29"/>
      <c r="K13844" s="29"/>
    </row>
    <row r="13845" spans="6:11" x14ac:dyDescent="0.3">
      <c r="F13845" s="29"/>
      <c r="G13845" s="29"/>
      <c r="H13845" s="29"/>
      <c r="I13845" s="29"/>
      <c r="J13845" s="29"/>
      <c r="K13845" s="29"/>
    </row>
    <row r="13846" spans="6:11" x14ac:dyDescent="0.3">
      <c r="F13846" s="29"/>
      <c r="G13846" s="29"/>
      <c r="H13846" s="29"/>
      <c r="I13846" s="29"/>
      <c r="J13846" s="29"/>
      <c r="K13846" s="29"/>
    </row>
    <row r="13847" spans="6:11" x14ac:dyDescent="0.3">
      <c r="F13847" s="29"/>
      <c r="G13847" s="29"/>
      <c r="H13847" s="29"/>
      <c r="I13847" s="29"/>
      <c r="J13847" s="29"/>
      <c r="K13847" s="29"/>
    </row>
    <row r="13848" spans="6:11" x14ac:dyDescent="0.3">
      <c r="F13848" s="29"/>
      <c r="G13848" s="29"/>
      <c r="H13848" s="29"/>
      <c r="I13848" s="29"/>
      <c r="J13848" s="29"/>
      <c r="K13848" s="29"/>
    </row>
    <row r="13849" spans="6:11" x14ac:dyDescent="0.3">
      <c r="F13849" s="29"/>
      <c r="G13849" s="29"/>
      <c r="H13849" s="29"/>
      <c r="I13849" s="29"/>
      <c r="J13849" s="29"/>
      <c r="K13849" s="29"/>
    </row>
    <row r="13850" spans="6:11" x14ac:dyDescent="0.3">
      <c r="F13850" s="29"/>
      <c r="G13850" s="29"/>
      <c r="H13850" s="29"/>
      <c r="I13850" s="29"/>
      <c r="J13850" s="29"/>
      <c r="K13850" s="29"/>
    </row>
    <row r="13851" spans="6:11" x14ac:dyDescent="0.3">
      <c r="F13851" s="29"/>
      <c r="G13851" s="29"/>
      <c r="H13851" s="29"/>
      <c r="I13851" s="29"/>
      <c r="J13851" s="29"/>
      <c r="K13851" s="29"/>
    </row>
    <row r="13852" spans="6:11" x14ac:dyDescent="0.3">
      <c r="F13852" s="29"/>
      <c r="G13852" s="29"/>
      <c r="H13852" s="29"/>
      <c r="I13852" s="29"/>
      <c r="J13852" s="29"/>
      <c r="K13852" s="29"/>
    </row>
    <row r="13853" spans="6:11" x14ac:dyDescent="0.3">
      <c r="F13853" s="29"/>
      <c r="G13853" s="29"/>
      <c r="H13853" s="29"/>
      <c r="I13853" s="29"/>
      <c r="J13853" s="29"/>
      <c r="K13853" s="29"/>
    </row>
    <row r="13854" spans="6:11" x14ac:dyDescent="0.3">
      <c r="F13854" s="29"/>
      <c r="G13854" s="29"/>
      <c r="H13854" s="29"/>
      <c r="I13854" s="29"/>
      <c r="J13854" s="29"/>
      <c r="K13854" s="29"/>
    </row>
    <row r="13855" spans="6:11" x14ac:dyDescent="0.3">
      <c r="F13855" s="29"/>
      <c r="G13855" s="29"/>
      <c r="H13855" s="29"/>
      <c r="I13855" s="29"/>
      <c r="J13855" s="29"/>
      <c r="K13855" s="29"/>
    </row>
    <row r="13856" spans="6:11" x14ac:dyDescent="0.3">
      <c r="F13856" s="29"/>
      <c r="G13856" s="29"/>
      <c r="H13856" s="29"/>
      <c r="I13856" s="29"/>
      <c r="J13856" s="29"/>
      <c r="K13856" s="29"/>
    </row>
    <row r="13857" spans="6:11" x14ac:dyDescent="0.3">
      <c r="F13857" s="29"/>
      <c r="G13857" s="29"/>
      <c r="H13857" s="29"/>
      <c r="I13857" s="29"/>
      <c r="J13857" s="29"/>
      <c r="K13857" s="29"/>
    </row>
    <row r="13858" spans="6:11" x14ac:dyDescent="0.3">
      <c r="F13858" s="29"/>
      <c r="G13858" s="29"/>
      <c r="H13858" s="29"/>
      <c r="I13858" s="29"/>
      <c r="J13858" s="29"/>
      <c r="K13858" s="29"/>
    </row>
    <row r="13859" spans="6:11" x14ac:dyDescent="0.3">
      <c r="F13859" s="29"/>
      <c r="G13859" s="29"/>
      <c r="H13859" s="29"/>
      <c r="I13859" s="29"/>
      <c r="J13859" s="29"/>
      <c r="K13859" s="29"/>
    </row>
    <row r="13860" spans="6:11" x14ac:dyDescent="0.3">
      <c r="F13860" s="29"/>
      <c r="G13860" s="29"/>
      <c r="H13860" s="29"/>
      <c r="I13860" s="29"/>
      <c r="J13860" s="29"/>
      <c r="K13860" s="29"/>
    </row>
    <row r="13861" spans="6:11" x14ac:dyDescent="0.3">
      <c r="F13861" s="29"/>
      <c r="G13861" s="29"/>
      <c r="H13861" s="29"/>
      <c r="I13861" s="29"/>
      <c r="J13861" s="29"/>
      <c r="K13861" s="29"/>
    </row>
    <row r="13862" spans="6:11" x14ac:dyDescent="0.3">
      <c r="F13862" s="29"/>
      <c r="G13862" s="29"/>
      <c r="H13862" s="29"/>
      <c r="I13862" s="29"/>
      <c r="J13862" s="29"/>
      <c r="K13862" s="29"/>
    </row>
    <row r="13863" spans="6:11" x14ac:dyDescent="0.3">
      <c r="F13863" s="29"/>
      <c r="G13863" s="29"/>
      <c r="H13863" s="29"/>
      <c r="I13863" s="29"/>
      <c r="J13863" s="29"/>
      <c r="K13863" s="29"/>
    </row>
    <row r="13864" spans="6:11" x14ac:dyDescent="0.3">
      <c r="F13864" s="29"/>
      <c r="G13864" s="29"/>
      <c r="H13864" s="29"/>
      <c r="I13864" s="29"/>
      <c r="J13864" s="29"/>
      <c r="K13864" s="29"/>
    </row>
    <row r="13865" spans="6:11" x14ac:dyDescent="0.3">
      <c r="F13865" s="29"/>
      <c r="G13865" s="29"/>
      <c r="H13865" s="29"/>
      <c r="I13865" s="29"/>
      <c r="J13865" s="29"/>
      <c r="K13865" s="29"/>
    </row>
    <row r="13866" spans="6:11" x14ac:dyDescent="0.3">
      <c r="F13866" s="29"/>
      <c r="G13866" s="29"/>
      <c r="H13866" s="29"/>
      <c r="I13866" s="29"/>
      <c r="J13866" s="29"/>
      <c r="K13866" s="29"/>
    </row>
    <row r="13867" spans="6:11" x14ac:dyDescent="0.3">
      <c r="F13867" s="29"/>
      <c r="G13867" s="29"/>
      <c r="H13867" s="29"/>
      <c r="I13867" s="29"/>
      <c r="J13867" s="29"/>
      <c r="K13867" s="29"/>
    </row>
    <row r="13868" spans="6:11" x14ac:dyDescent="0.3">
      <c r="F13868" s="29"/>
      <c r="G13868" s="29"/>
      <c r="H13868" s="29"/>
      <c r="I13868" s="29"/>
      <c r="J13868" s="29"/>
      <c r="K13868" s="29"/>
    </row>
    <row r="13869" spans="6:11" x14ac:dyDescent="0.3">
      <c r="F13869" s="29"/>
      <c r="G13869" s="29"/>
      <c r="H13869" s="29"/>
      <c r="I13869" s="29"/>
      <c r="J13869" s="29"/>
      <c r="K13869" s="29"/>
    </row>
    <row r="13870" spans="6:11" x14ac:dyDescent="0.3">
      <c r="F13870" s="29"/>
      <c r="G13870" s="29"/>
      <c r="H13870" s="29"/>
      <c r="I13870" s="29"/>
      <c r="J13870" s="29"/>
      <c r="K13870" s="29"/>
    </row>
    <row r="13871" spans="6:11" x14ac:dyDescent="0.3">
      <c r="F13871" s="29"/>
      <c r="G13871" s="29"/>
      <c r="H13871" s="29"/>
      <c r="I13871" s="29"/>
      <c r="J13871" s="29"/>
      <c r="K13871" s="29"/>
    </row>
    <row r="13872" spans="6:11" x14ac:dyDescent="0.3">
      <c r="F13872" s="29"/>
      <c r="G13872" s="29"/>
      <c r="H13872" s="29"/>
      <c r="I13872" s="29"/>
      <c r="J13872" s="29"/>
      <c r="K13872" s="29"/>
    </row>
    <row r="13873" spans="6:11" x14ac:dyDescent="0.3">
      <c r="F13873" s="29"/>
      <c r="G13873" s="29"/>
      <c r="H13873" s="29"/>
      <c r="I13873" s="29"/>
      <c r="J13873" s="29"/>
      <c r="K13873" s="29"/>
    </row>
    <row r="13874" spans="6:11" x14ac:dyDescent="0.3">
      <c r="F13874" s="29"/>
      <c r="G13874" s="29"/>
      <c r="H13874" s="29"/>
      <c r="I13874" s="29"/>
      <c r="J13874" s="29"/>
      <c r="K13874" s="29"/>
    </row>
    <row r="13875" spans="6:11" x14ac:dyDescent="0.3">
      <c r="F13875" s="29"/>
      <c r="G13875" s="29"/>
      <c r="H13875" s="29"/>
      <c r="I13875" s="29"/>
      <c r="J13875" s="29"/>
      <c r="K13875" s="29"/>
    </row>
    <row r="13876" spans="6:11" x14ac:dyDescent="0.3">
      <c r="F13876" s="29"/>
      <c r="G13876" s="29"/>
      <c r="H13876" s="29"/>
      <c r="I13876" s="29"/>
      <c r="J13876" s="29"/>
      <c r="K13876" s="29"/>
    </row>
    <row r="13877" spans="6:11" x14ac:dyDescent="0.3">
      <c r="F13877" s="29"/>
      <c r="G13877" s="29"/>
      <c r="H13877" s="29"/>
      <c r="I13877" s="29"/>
      <c r="J13877" s="29"/>
      <c r="K13877" s="29"/>
    </row>
    <row r="13878" spans="6:11" x14ac:dyDescent="0.3">
      <c r="F13878" s="29"/>
      <c r="G13878" s="29"/>
      <c r="H13878" s="29"/>
      <c r="I13878" s="29"/>
      <c r="J13878" s="29"/>
      <c r="K13878" s="29"/>
    </row>
    <row r="13879" spans="6:11" x14ac:dyDescent="0.3">
      <c r="F13879" s="29"/>
      <c r="G13879" s="29"/>
      <c r="H13879" s="29"/>
      <c r="I13879" s="29"/>
      <c r="J13879" s="29"/>
      <c r="K13879" s="29"/>
    </row>
    <row r="13880" spans="6:11" x14ac:dyDescent="0.3">
      <c r="F13880" s="29"/>
      <c r="G13880" s="29"/>
      <c r="H13880" s="29"/>
      <c r="I13880" s="29"/>
      <c r="J13880" s="29"/>
      <c r="K13880" s="29"/>
    </row>
    <row r="13881" spans="6:11" x14ac:dyDescent="0.3">
      <c r="F13881" s="29"/>
      <c r="G13881" s="29"/>
      <c r="H13881" s="29"/>
      <c r="I13881" s="29"/>
      <c r="J13881" s="29"/>
      <c r="K13881" s="29"/>
    </row>
    <row r="13882" spans="6:11" x14ac:dyDescent="0.3">
      <c r="F13882" s="29"/>
      <c r="G13882" s="29"/>
      <c r="H13882" s="29"/>
      <c r="I13882" s="29"/>
      <c r="J13882" s="29"/>
      <c r="K13882" s="29"/>
    </row>
    <row r="13883" spans="6:11" x14ac:dyDescent="0.3">
      <c r="F13883" s="29"/>
      <c r="G13883" s="29"/>
      <c r="H13883" s="29"/>
      <c r="I13883" s="29"/>
      <c r="J13883" s="29"/>
      <c r="K13883" s="29"/>
    </row>
    <row r="13884" spans="6:11" x14ac:dyDescent="0.3">
      <c r="F13884" s="29"/>
      <c r="G13884" s="29"/>
      <c r="H13884" s="29"/>
      <c r="I13884" s="29"/>
      <c r="J13884" s="29"/>
      <c r="K13884" s="29"/>
    </row>
    <row r="13885" spans="6:11" x14ac:dyDescent="0.3">
      <c r="F13885" s="29"/>
      <c r="G13885" s="29"/>
      <c r="H13885" s="29"/>
      <c r="I13885" s="29"/>
      <c r="J13885" s="29"/>
      <c r="K13885" s="29"/>
    </row>
    <row r="13886" spans="6:11" x14ac:dyDescent="0.3">
      <c r="F13886" s="29"/>
      <c r="G13886" s="29"/>
      <c r="H13886" s="29"/>
      <c r="I13886" s="29"/>
      <c r="J13886" s="29"/>
      <c r="K13886" s="29"/>
    </row>
    <row r="13887" spans="6:11" x14ac:dyDescent="0.3">
      <c r="F13887" s="29"/>
      <c r="G13887" s="29"/>
      <c r="H13887" s="29"/>
      <c r="I13887" s="29"/>
      <c r="J13887" s="29"/>
      <c r="K13887" s="29"/>
    </row>
    <row r="13888" spans="6:11" x14ac:dyDescent="0.3">
      <c r="F13888" s="29"/>
      <c r="G13888" s="29"/>
      <c r="H13888" s="29"/>
      <c r="I13888" s="29"/>
      <c r="J13888" s="29"/>
      <c r="K13888" s="29"/>
    </row>
    <row r="13889" spans="6:11" x14ac:dyDescent="0.3">
      <c r="F13889" s="29"/>
      <c r="G13889" s="29"/>
      <c r="H13889" s="29"/>
      <c r="I13889" s="29"/>
      <c r="J13889" s="29"/>
      <c r="K13889" s="29"/>
    </row>
    <row r="13890" spans="6:11" x14ac:dyDescent="0.3">
      <c r="F13890" s="29"/>
      <c r="G13890" s="29"/>
      <c r="H13890" s="29"/>
      <c r="I13890" s="29"/>
      <c r="J13890" s="29"/>
      <c r="K13890" s="29"/>
    </row>
    <row r="13891" spans="6:11" x14ac:dyDescent="0.3">
      <c r="F13891" s="29"/>
      <c r="G13891" s="29"/>
      <c r="H13891" s="29"/>
      <c r="I13891" s="29"/>
      <c r="J13891" s="29"/>
      <c r="K13891" s="29"/>
    </row>
    <row r="13892" spans="6:11" x14ac:dyDescent="0.3">
      <c r="F13892" s="29"/>
      <c r="G13892" s="29"/>
      <c r="H13892" s="29"/>
      <c r="I13892" s="29"/>
      <c r="J13892" s="29"/>
      <c r="K13892" s="29"/>
    </row>
    <row r="13893" spans="6:11" x14ac:dyDescent="0.3">
      <c r="F13893" s="29"/>
      <c r="G13893" s="29"/>
      <c r="H13893" s="29"/>
      <c r="I13893" s="29"/>
      <c r="J13893" s="29"/>
      <c r="K13893" s="29"/>
    </row>
    <row r="13894" spans="6:11" x14ac:dyDescent="0.3">
      <c r="F13894" s="29"/>
      <c r="G13894" s="29"/>
      <c r="H13894" s="29"/>
      <c r="I13894" s="29"/>
      <c r="J13894" s="29"/>
      <c r="K13894" s="29"/>
    </row>
    <row r="13895" spans="6:11" x14ac:dyDescent="0.3">
      <c r="F13895" s="29"/>
      <c r="G13895" s="29"/>
      <c r="H13895" s="29"/>
      <c r="I13895" s="29"/>
      <c r="J13895" s="29"/>
      <c r="K13895" s="29"/>
    </row>
    <row r="13896" spans="6:11" x14ac:dyDescent="0.3">
      <c r="F13896" s="29"/>
      <c r="G13896" s="29"/>
      <c r="H13896" s="29"/>
      <c r="I13896" s="29"/>
      <c r="J13896" s="29"/>
      <c r="K13896" s="29"/>
    </row>
    <row r="13897" spans="6:11" x14ac:dyDescent="0.3">
      <c r="F13897" s="29"/>
      <c r="G13897" s="29"/>
      <c r="H13897" s="29"/>
      <c r="I13897" s="29"/>
      <c r="J13897" s="29"/>
      <c r="K13897" s="29"/>
    </row>
    <row r="13898" spans="6:11" x14ac:dyDescent="0.3">
      <c r="F13898" s="29"/>
      <c r="G13898" s="29"/>
      <c r="H13898" s="29"/>
      <c r="I13898" s="29"/>
      <c r="J13898" s="29"/>
      <c r="K13898" s="29"/>
    </row>
    <row r="13899" spans="6:11" x14ac:dyDescent="0.3">
      <c r="F13899" s="29"/>
      <c r="G13899" s="29"/>
      <c r="H13899" s="29"/>
      <c r="I13899" s="29"/>
      <c r="J13899" s="29"/>
      <c r="K13899" s="29"/>
    </row>
    <row r="13900" spans="6:11" x14ac:dyDescent="0.3">
      <c r="F13900" s="29"/>
      <c r="G13900" s="29"/>
      <c r="H13900" s="29"/>
      <c r="I13900" s="29"/>
      <c r="J13900" s="29"/>
      <c r="K13900" s="29"/>
    </row>
    <row r="13901" spans="6:11" x14ac:dyDescent="0.3">
      <c r="F13901" s="29"/>
      <c r="G13901" s="29"/>
      <c r="H13901" s="29"/>
      <c r="I13901" s="29"/>
      <c r="J13901" s="29"/>
      <c r="K13901" s="29"/>
    </row>
    <row r="13902" spans="6:11" x14ac:dyDescent="0.3">
      <c r="F13902" s="29"/>
      <c r="G13902" s="29"/>
      <c r="H13902" s="29"/>
      <c r="I13902" s="29"/>
      <c r="J13902" s="29"/>
      <c r="K13902" s="29"/>
    </row>
    <row r="13903" spans="6:11" x14ac:dyDescent="0.3">
      <c r="F13903" s="29"/>
      <c r="G13903" s="29"/>
      <c r="H13903" s="29"/>
      <c r="I13903" s="29"/>
      <c r="J13903" s="29"/>
      <c r="K13903" s="29"/>
    </row>
    <row r="13904" spans="6:11" x14ac:dyDescent="0.3">
      <c r="F13904" s="29"/>
      <c r="G13904" s="29"/>
      <c r="H13904" s="29"/>
      <c r="I13904" s="29"/>
      <c r="J13904" s="29"/>
      <c r="K13904" s="29"/>
    </row>
    <row r="13905" spans="6:11" x14ac:dyDescent="0.3">
      <c r="F13905" s="29"/>
      <c r="G13905" s="29"/>
      <c r="H13905" s="29"/>
      <c r="I13905" s="29"/>
      <c r="J13905" s="29"/>
      <c r="K13905" s="29"/>
    </row>
    <row r="13906" spans="6:11" x14ac:dyDescent="0.3">
      <c r="F13906" s="29"/>
      <c r="G13906" s="29"/>
      <c r="H13906" s="29"/>
      <c r="I13906" s="29"/>
      <c r="J13906" s="29"/>
      <c r="K13906" s="29"/>
    </row>
    <row r="13907" spans="6:11" x14ac:dyDescent="0.3">
      <c r="F13907" s="29"/>
      <c r="G13907" s="29"/>
      <c r="H13907" s="29"/>
      <c r="I13907" s="29"/>
      <c r="J13907" s="29"/>
      <c r="K13907" s="29"/>
    </row>
    <row r="13908" spans="6:11" x14ac:dyDescent="0.3">
      <c r="F13908" s="29"/>
      <c r="G13908" s="29"/>
      <c r="H13908" s="29"/>
      <c r="I13908" s="29"/>
      <c r="J13908" s="29"/>
      <c r="K13908" s="29"/>
    </row>
    <row r="13909" spans="6:11" x14ac:dyDescent="0.3">
      <c r="F13909" s="29"/>
      <c r="G13909" s="29"/>
      <c r="H13909" s="29"/>
      <c r="I13909" s="29"/>
      <c r="J13909" s="29"/>
      <c r="K13909" s="29"/>
    </row>
    <row r="13910" spans="6:11" x14ac:dyDescent="0.3">
      <c r="F13910" s="29"/>
      <c r="G13910" s="29"/>
      <c r="H13910" s="29"/>
      <c r="I13910" s="29"/>
      <c r="J13910" s="29"/>
      <c r="K13910" s="29"/>
    </row>
    <row r="13911" spans="6:11" x14ac:dyDescent="0.3">
      <c r="F13911" s="29"/>
      <c r="G13911" s="29"/>
      <c r="H13911" s="29"/>
      <c r="I13911" s="29"/>
      <c r="J13911" s="29"/>
      <c r="K13911" s="29"/>
    </row>
    <row r="13912" spans="6:11" x14ac:dyDescent="0.3">
      <c r="F13912" s="29"/>
      <c r="G13912" s="29"/>
      <c r="H13912" s="29"/>
      <c r="I13912" s="29"/>
      <c r="J13912" s="29"/>
      <c r="K13912" s="29"/>
    </row>
    <row r="13913" spans="6:11" x14ac:dyDescent="0.3">
      <c r="F13913" s="29"/>
      <c r="G13913" s="29"/>
      <c r="H13913" s="29"/>
      <c r="I13913" s="29"/>
      <c r="J13913" s="29"/>
      <c r="K13913" s="29"/>
    </row>
    <row r="13914" spans="6:11" x14ac:dyDescent="0.3">
      <c r="F13914" s="29"/>
      <c r="G13914" s="29"/>
      <c r="H13914" s="29"/>
      <c r="I13914" s="29"/>
      <c r="J13914" s="29"/>
      <c r="K13914" s="29"/>
    </row>
    <row r="13915" spans="6:11" x14ac:dyDescent="0.3">
      <c r="F13915" s="29"/>
      <c r="G13915" s="29"/>
      <c r="H13915" s="29"/>
      <c r="I13915" s="29"/>
      <c r="J13915" s="29"/>
      <c r="K13915" s="29"/>
    </row>
    <row r="13916" spans="6:11" x14ac:dyDescent="0.3">
      <c r="F13916" s="29"/>
      <c r="G13916" s="29"/>
      <c r="H13916" s="29"/>
      <c r="I13916" s="29"/>
      <c r="J13916" s="29"/>
      <c r="K13916" s="29"/>
    </row>
    <row r="13917" spans="6:11" x14ac:dyDescent="0.3">
      <c r="F13917" s="29"/>
      <c r="G13917" s="29"/>
      <c r="H13917" s="29"/>
      <c r="I13917" s="29"/>
      <c r="J13917" s="29"/>
      <c r="K13917" s="29"/>
    </row>
    <row r="13918" spans="6:11" x14ac:dyDescent="0.3">
      <c r="F13918" s="29"/>
      <c r="G13918" s="29"/>
      <c r="H13918" s="29"/>
      <c r="I13918" s="29"/>
      <c r="J13918" s="29"/>
      <c r="K13918" s="29"/>
    </row>
    <row r="13919" spans="6:11" x14ac:dyDescent="0.3">
      <c r="F13919" s="29"/>
      <c r="G13919" s="29"/>
      <c r="H13919" s="29"/>
      <c r="I13919" s="29"/>
      <c r="J13919" s="29"/>
      <c r="K13919" s="29"/>
    </row>
    <row r="13920" spans="6:11" x14ac:dyDescent="0.3">
      <c r="F13920" s="29"/>
      <c r="G13920" s="29"/>
      <c r="H13920" s="29"/>
      <c r="I13920" s="29"/>
      <c r="J13920" s="29"/>
      <c r="K13920" s="29"/>
    </row>
    <row r="13921" spans="6:11" x14ac:dyDescent="0.3">
      <c r="F13921" s="29"/>
      <c r="G13921" s="29"/>
      <c r="H13921" s="29"/>
      <c r="I13921" s="29"/>
      <c r="J13921" s="29"/>
      <c r="K13921" s="29"/>
    </row>
    <row r="13922" spans="6:11" x14ac:dyDescent="0.3">
      <c r="F13922" s="29"/>
      <c r="G13922" s="29"/>
      <c r="H13922" s="29"/>
      <c r="I13922" s="29"/>
      <c r="J13922" s="29"/>
      <c r="K13922" s="29"/>
    </row>
    <row r="13923" spans="6:11" x14ac:dyDescent="0.3">
      <c r="F13923" s="29"/>
      <c r="G13923" s="29"/>
      <c r="H13923" s="29"/>
      <c r="I13923" s="29"/>
      <c r="J13923" s="29"/>
      <c r="K13923" s="29"/>
    </row>
    <row r="13924" spans="6:11" x14ac:dyDescent="0.3">
      <c r="F13924" s="29"/>
      <c r="G13924" s="29"/>
      <c r="H13924" s="29"/>
      <c r="I13924" s="29"/>
      <c r="J13924" s="29"/>
      <c r="K13924" s="29"/>
    </row>
    <row r="13925" spans="6:11" x14ac:dyDescent="0.3">
      <c r="F13925" s="29"/>
      <c r="G13925" s="29"/>
      <c r="H13925" s="29"/>
      <c r="I13925" s="29"/>
      <c r="J13925" s="29"/>
      <c r="K13925" s="29"/>
    </row>
    <row r="13926" spans="6:11" x14ac:dyDescent="0.3">
      <c r="F13926" s="29"/>
      <c r="G13926" s="29"/>
      <c r="H13926" s="29"/>
      <c r="I13926" s="29"/>
      <c r="J13926" s="29"/>
      <c r="K13926" s="29"/>
    </row>
    <row r="13927" spans="6:11" x14ac:dyDescent="0.3">
      <c r="F13927" s="29"/>
      <c r="G13927" s="29"/>
      <c r="H13927" s="29"/>
      <c r="I13927" s="29"/>
      <c r="J13927" s="29"/>
      <c r="K13927" s="29"/>
    </row>
    <row r="13928" spans="6:11" x14ac:dyDescent="0.3">
      <c r="F13928" s="29"/>
      <c r="G13928" s="29"/>
      <c r="H13928" s="29"/>
      <c r="I13928" s="29"/>
      <c r="J13928" s="29"/>
      <c r="K13928" s="29"/>
    </row>
    <row r="13929" spans="6:11" x14ac:dyDescent="0.3">
      <c r="F13929" s="29"/>
      <c r="G13929" s="29"/>
      <c r="H13929" s="29"/>
      <c r="I13929" s="29"/>
      <c r="J13929" s="29"/>
      <c r="K13929" s="29"/>
    </row>
    <row r="13930" spans="6:11" x14ac:dyDescent="0.3">
      <c r="F13930" s="29"/>
      <c r="G13930" s="29"/>
      <c r="H13930" s="29"/>
      <c r="I13930" s="29"/>
      <c r="J13930" s="29"/>
      <c r="K13930" s="29"/>
    </row>
    <row r="13931" spans="6:11" x14ac:dyDescent="0.3">
      <c r="F13931" s="29"/>
      <c r="G13931" s="29"/>
      <c r="H13931" s="29"/>
      <c r="I13931" s="29"/>
      <c r="J13931" s="29"/>
      <c r="K13931" s="29"/>
    </row>
    <row r="13932" spans="6:11" x14ac:dyDescent="0.3">
      <c r="F13932" s="29"/>
      <c r="G13932" s="29"/>
      <c r="H13932" s="29"/>
      <c r="I13932" s="29"/>
      <c r="J13932" s="29"/>
      <c r="K13932" s="29"/>
    </row>
    <row r="13933" spans="6:11" x14ac:dyDescent="0.3">
      <c r="F13933" s="29"/>
      <c r="G13933" s="29"/>
      <c r="H13933" s="29"/>
      <c r="I13933" s="29"/>
      <c r="J13933" s="29"/>
      <c r="K13933" s="29"/>
    </row>
    <row r="13934" spans="6:11" x14ac:dyDescent="0.3">
      <c r="F13934" s="29"/>
      <c r="G13934" s="29"/>
      <c r="H13934" s="29"/>
      <c r="I13934" s="29"/>
      <c r="J13934" s="29"/>
      <c r="K13934" s="29"/>
    </row>
    <row r="13935" spans="6:11" x14ac:dyDescent="0.3">
      <c r="F13935" s="29"/>
      <c r="G13935" s="29"/>
      <c r="H13935" s="29"/>
      <c r="I13935" s="29"/>
      <c r="J13935" s="29"/>
      <c r="K13935" s="29"/>
    </row>
    <row r="13936" spans="6:11" x14ac:dyDescent="0.3">
      <c r="F13936" s="29"/>
      <c r="G13936" s="29"/>
      <c r="H13936" s="29"/>
      <c r="I13936" s="29"/>
      <c r="J13936" s="29"/>
      <c r="K13936" s="29"/>
    </row>
    <row r="13937" spans="6:11" x14ac:dyDescent="0.3">
      <c r="F13937" s="29"/>
      <c r="G13937" s="29"/>
      <c r="H13937" s="29"/>
      <c r="I13937" s="29"/>
      <c r="J13937" s="29"/>
      <c r="K13937" s="29"/>
    </row>
    <row r="13938" spans="6:11" x14ac:dyDescent="0.3">
      <c r="F13938" s="29"/>
      <c r="G13938" s="29"/>
      <c r="H13938" s="29"/>
      <c r="I13938" s="29"/>
      <c r="J13938" s="29"/>
      <c r="K13938" s="29"/>
    </row>
    <row r="13939" spans="6:11" x14ac:dyDescent="0.3">
      <c r="F13939" s="29"/>
      <c r="G13939" s="29"/>
      <c r="H13939" s="29"/>
      <c r="I13939" s="29"/>
      <c r="J13939" s="29"/>
      <c r="K13939" s="29"/>
    </row>
    <row r="13940" spans="6:11" x14ac:dyDescent="0.3">
      <c r="F13940" s="29"/>
      <c r="G13940" s="29"/>
      <c r="H13940" s="29"/>
      <c r="I13940" s="29"/>
      <c r="J13940" s="29"/>
      <c r="K13940" s="29"/>
    </row>
    <row r="13941" spans="6:11" x14ac:dyDescent="0.3">
      <c r="F13941" s="29"/>
      <c r="G13941" s="29"/>
      <c r="H13941" s="29"/>
      <c r="I13941" s="29"/>
      <c r="J13941" s="29"/>
      <c r="K13941" s="29"/>
    </row>
    <row r="13942" spans="6:11" x14ac:dyDescent="0.3">
      <c r="F13942" s="29"/>
      <c r="G13942" s="29"/>
      <c r="H13942" s="29"/>
      <c r="I13942" s="29"/>
      <c r="J13942" s="29"/>
      <c r="K13942" s="29"/>
    </row>
    <row r="13943" spans="6:11" x14ac:dyDescent="0.3">
      <c r="F13943" s="29"/>
      <c r="G13943" s="29"/>
      <c r="H13943" s="29"/>
      <c r="I13943" s="29"/>
      <c r="J13943" s="29"/>
      <c r="K13943" s="29"/>
    </row>
    <row r="13944" spans="6:11" x14ac:dyDescent="0.3">
      <c r="F13944" s="29"/>
      <c r="G13944" s="29"/>
      <c r="H13944" s="29"/>
      <c r="I13944" s="29"/>
      <c r="J13944" s="29"/>
      <c r="K13944" s="29"/>
    </row>
    <row r="13945" spans="6:11" x14ac:dyDescent="0.3">
      <c r="F13945" s="29"/>
      <c r="G13945" s="29"/>
      <c r="H13945" s="29"/>
      <c r="I13945" s="29"/>
      <c r="J13945" s="29"/>
      <c r="K13945" s="29"/>
    </row>
    <row r="13946" spans="6:11" x14ac:dyDescent="0.3">
      <c r="F13946" s="29"/>
      <c r="G13946" s="29"/>
      <c r="H13946" s="29"/>
      <c r="I13946" s="29"/>
      <c r="J13946" s="29"/>
      <c r="K13946" s="29"/>
    </row>
    <row r="13947" spans="6:11" x14ac:dyDescent="0.3">
      <c r="F13947" s="29"/>
      <c r="G13947" s="29"/>
      <c r="H13947" s="29"/>
      <c r="I13947" s="29"/>
      <c r="J13947" s="29"/>
      <c r="K13947" s="29"/>
    </row>
    <row r="13948" spans="6:11" x14ac:dyDescent="0.3">
      <c r="F13948" s="29"/>
      <c r="G13948" s="29"/>
      <c r="H13948" s="29"/>
      <c r="I13948" s="29"/>
      <c r="J13948" s="29"/>
      <c r="K13948" s="29"/>
    </row>
    <row r="13949" spans="6:11" x14ac:dyDescent="0.3">
      <c r="F13949" s="29"/>
      <c r="G13949" s="29"/>
      <c r="H13949" s="29"/>
      <c r="I13949" s="29"/>
      <c r="J13949" s="29"/>
      <c r="K13949" s="29"/>
    </row>
    <row r="13950" spans="6:11" x14ac:dyDescent="0.3">
      <c r="F13950" s="29"/>
      <c r="G13950" s="29"/>
      <c r="H13950" s="29"/>
      <c r="I13950" s="29"/>
      <c r="J13950" s="29"/>
      <c r="K13950" s="29"/>
    </row>
    <row r="13951" spans="6:11" x14ac:dyDescent="0.3">
      <c r="F13951" s="29"/>
      <c r="G13951" s="29"/>
      <c r="H13951" s="29"/>
      <c r="I13951" s="29"/>
      <c r="J13951" s="29"/>
      <c r="K13951" s="29"/>
    </row>
    <row r="13952" spans="6:11" x14ac:dyDescent="0.3">
      <c r="F13952" s="29"/>
      <c r="G13952" s="29"/>
      <c r="H13952" s="29"/>
      <c r="I13952" s="29"/>
      <c r="J13952" s="29"/>
      <c r="K13952" s="29"/>
    </row>
    <row r="13953" spans="6:11" x14ac:dyDescent="0.3">
      <c r="F13953" s="29"/>
      <c r="G13953" s="29"/>
      <c r="H13953" s="29"/>
      <c r="I13953" s="29"/>
      <c r="J13953" s="29"/>
      <c r="K13953" s="29"/>
    </row>
    <row r="13954" spans="6:11" x14ac:dyDescent="0.3">
      <c r="F13954" s="29"/>
      <c r="G13954" s="29"/>
      <c r="H13954" s="29"/>
      <c r="I13954" s="29"/>
      <c r="J13954" s="29"/>
      <c r="K13954" s="29"/>
    </row>
    <row r="13955" spans="6:11" x14ac:dyDescent="0.3">
      <c r="F13955" s="29"/>
      <c r="G13955" s="29"/>
      <c r="H13955" s="29"/>
      <c r="I13955" s="29"/>
      <c r="J13955" s="29"/>
      <c r="K13955" s="29"/>
    </row>
    <row r="13956" spans="6:11" x14ac:dyDescent="0.3">
      <c r="F13956" s="29"/>
      <c r="G13956" s="29"/>
      <c r="H13956" s="29"/>
      <c r="I13956" s="29"/>
      <c r="J13956" s="29"/>
      <c r="K13956" s="29"/>
    </row>
    <row r="13957" spans="6:11" x14ac:dyDescent="0.3">
      <c r="F13957" s="29"/>
      <c r="G13957" s="29"/>
      <c r="H13957" s="29"/>
      <c r="I13957" s="29"/>
      <c r="J13957" s="29"/>
      <c r="K13957" s="29"/>
    </row>
    <row r="13958" spans="6:11" x14ac:dyDescent="0.3">
      <c r="F13958" s="29"/>
      <c r="G13958" s="29"/>
      <c r="H13958" s="29"/>
      <c r="I13958" s="29"/>
      <c r="J13958" s="29"/>
      <c r="K13958" s="29"/>
    </row>
    <row r="13959" spans="6:11" x14ac:dyDescent="0.3">
      <c r="F13959" s="29"/>
      <c r="G13959" s="29"/>
      <c r="H13959" s="29"/>
      <c r="I13959" s="29"/>
      <c r="J13959" s="29"/>
      <c r="K13959" s="29"/>
    </row>
    <row r="13960" spans="6:11" x14ac:dyDescent="0.3">
      <c r="F13960" s="29"/>
      <c r="G13960" s="29"/>
      <c r="H13960" s="29"/>
      <c r="I13960" s="29"/>
      <c r="J13960" s="29"/>
      <c r="K13960" s="29"/>
    </row>
    <row r="13961" spans="6:11" x14ac:dyDescent="0.3">
      <c r="F13961" s="29"/>
      <c r="G13961" s="29"/>
      <c r="H13961" s="29"/>
      <c r="I13961" s="29"/>
      <c r="J13961" s="29"/>
      <c r="K13961" s="29"/>
    </row>
    <row r="13962" spans="6:11" x14ac:dyDescent="0.3">
      <c r="F13962" s="29"/>
      <c r="G13962" s="29"/>
      <c r="H13962" s="29"/>
      <c r="I13962" s="29"/>
      <c r="J13962" s="29"/>
      <c r="K13962" s="29"/>
    </row>
    <row r="13963" spans="6:11" x14ac:dyDescent="0.3">
      <c r="F13963" s="29"/>
      <c r="G13963" s="29"/>
      <c r="H13963" s="29"/>
      <c r="I13963" s="29"/>
      <c r="J13963" s="29"/>
      <c r="K13963" s="29"/>
    </row>
    <row r="13964" spans="6:11" x14ac:dyDescent="0.3">
      <c r="F13964" s="29"/>
      <c r="G13964" s="29"/>
      <c r="H13964" s="29"/>
      <c r="I13964" s="29"/>
      <c r="J13964" s="29"/>
      <c r="K13964" s="29"/>
    </row>
    <row r="13965" spans="6:11" x14ac:dyDescent="0.3">
      <c r="F13965" s="29"/>
      <c r="G13965" s="29"/>
      <c r="H13965" s="29"/>
      <c r="I13965" s="29"/>
      <c r="J13965" s="29"/>
      <c r="K13965" s="29"/>
    </row>
    <row r="13966" spans="6:11" x14ac:dyDescent="0.3">
      <c r="F13966" s="29"/>
      <c r="G13966" s="29"/>
      <c r="H13966" s="29"/>
      <c r="I13966" s="29"/>
      <c r="J13966" s="29"/>
      <c r="K13966" s="29"/>
    </row>
    <row r="13967" spans="6:11" x14ac:dyDescent="0.3">
      <c r="F13967" s="29"/>
      <c r="G13967" s="29"/>
      <c r="H13967" s="29"/>
      <c r="I13967" s="29"/>
      <c r="J13967" s="29"/>
      <c r="K13967" s="29"/>
    </row>
    <row r="13968" spans="6:11" x14ac:dyDescent="0.3">
      <c r="F13968" s="29"/>
      <c r="G13968" s="29"/>
      <c r="H13968" s="29"/>
      <c r="I13968" s="29"/>
      <c r="J13968" s="29"/>
      <c r="K13968" s="29"/>
    </row>
    <row r="13969" spans="6:11" x14ac:dyDescent="0.3">
      <c r="F13969" s="29"/>
      <c r="G13969" s="29"/>
      <c r="H13969" s="29"/>
      <c r="I13969" s="29"/>
      <c r="J13969" s="29"/>
      <c r="K13969" s="29"/>
    </row>
    <row r="13970" spans="6:11" x14ac:dyDescent="0.3">
      <c r="F13970" s="29"/>
      <c r="G13970" s="29"/>
      <c r="H13970" s="29"/>
      <c r="I13970" s="29"/>
      <c r="J13970" s="29"/>
      <c r="K13970" s="29"/>
    </row>
    <row r="13971" spans="6:11" x14ac:dyDescent="0.3">
      <c r="F13971" s="29"/>
      <c r="G13971" s="29"/>
      <c r="H13971" s="29"/>
      <c r="I13971" s="29"/>
      <c r="J13971" s="29"/>
      <c r="K13971" s="29"/>
    </row>
    <row r="13972" spans="6:11" x14ac:dyDescent="0.3">
      <c r="F13972" s="29"/>
      <c r="G13972" s="29"/>
      <c r="H13972" s="29"/>
      <c r="I13972" s="29"/>
      <c r="J13972" s="29"/>
      <c r="K13972" s="29"/>
    </row>
    <row r="13973" spans="6:11" x14ac:dyDescent="0.3">
      <c r="F13973" s="29"/>
      <c r="G13973" s="29"/>
      <c r="H13973" s="29"/>
      <c r="I13973" s="29"/>
      <c r="J13973" s="29"/>
      <c r="K13973" s="29"/>
    </row>
    <row r="13974" spans="6:11" x14ac:dyDescent="0.3">
      <c r="F13974" s="29"/>
      <c r="G13974" s="29"/>
      <c r="H13974" s="29"/>
      <c r="I13974" s="29"/>
      <c r="J13974" s="29"/>
      <c r="K13974" s="29"/>
    </row>
    <row r="13975" spans="6:11" x14ac:dyDescent="0.3">
      <c r="F13975" s="29"/>
      <c r="G13975" s="29"/>
      <c r="H13975" s="29"/>
      <c r="I13975" s="29"/>
      <c r="J13975" s="29"/>
      <c r="K13975" s="29"/>
    </row>
    <row r="13976" spans="6:11" x14ac:dyDescent="0.3">
      <c r="F13976" s="29"/>
      <c r="G13976" s="29"/>
      <c r="H13976" s="29"/>
      <c r="I13976" s="29"/>
      <c r="J13976" s="29"/>
      <c r="K13976" s="29"/>
    </row>
    <row r="13977" spans="6:11" x14ac:dyDescent="0.3">
      <c r="F13977" s="29"/>
      <c r="G13977" s="29"/>
      <c r="H13977" s="29"/>
      <c r="I13977" s="29"/>
      <c r="J13977" s="29"/>
      <c r="K13977" s="29"/>
    </row>
    <row r="13978" spans="6:11" x14ac:dyDescent="0.3">
      <c r="F13978" s="29"/>
      <c r="G13978" s="29"/>
      <c r="H13978" s="29"/>
      <c r="I13978" s="29"/>
      <c r="J13978" s="29"/>
      <c r="K13978" s="29"/>
    </row>
    <row r="13979" spans="6:11" x14ac:dyDescent="0.3">
      <c r="F13979" s="29"/>
      <c r="G13979" s="29"/>
      <c r="H13979" s="29"/>
      <c r="I13979" s="29"/>
      <c r="J13979" s="29"/>
      <c r="K13979" s="29"/>
    </row>
    <row r="13980" spans="6:11" x14ac:dyDescent="0.3">
      <c r="F13980" s="29"/>
      <c r="G13980" s="29"/>
      <c r="H13980" s="29"/>
      <c r="I13980" s="29"/>
      <c r="J13980" s="29"/>
      <c r="K13980" s="29"/>
    </row>
    <row r="13981" spans="6:11" x14ac:dyDescent="0.3">
      <c r="F13981" s="29"/>
      <c r="G13981" s="29"/>
      <c r="H13981" s="29"/>
      <c r="I13981" s="29"/>
      <c r="J13981" s="29"/>
      <c r="K13981" s="29"/>
    </row>
    <row r="13982" spans="6:11" x14ac:dyDescent="0.3">
      <c r="F13982" s="29"/>
      <c r="G13982" s="29"/>
      <c r="H13982" s="29"/>
      <c r="I13982" s="29"/>
      <c r="J13982" s="29"/>
      <c r="K13982" s="29"/>
    </row>
    <row r="13983" spans="6:11" x14ac:dyDescent="0.3">
      <c r="F13983" s="29"/>
      <c r="G13983" s="29"/>
      <c r="H13983" s="29"/>
      <c r="I13983" s="29"/>
      <c r="J13983" s="29"/>
      <c r="K13983" s="29"/>
    </row>
    <row r="13984" spans="6:11" x14ac:dyDescent="0.3">
      <c r="F13984" s="29"/>
      <c r="G13984" s="29"/>
      <c r="H13984" s="29"/>
      <c r="I13984" s="29"/>
      <c r="J13984" s="29"/>
      <c r="K13984" s="29"/>
    </row>
    <row r="13985" spans="6:11" x14ac:dyDescent="0.3">
      <c r="F13985" s="29"/>
      <c r="G13985" s="29"/>
      <c r="H13985" s="29"/>
      <c r="I13985" s="29"/>
      <c r="J13985" s="29"/>
      <c r="K13985" s="29"/>
    </row>
    <row r="13986" spans="6:11" x14ac:dyDescent="0.3">
      <c r="F13986" s="29"/>
      <c r="G13986" s="29"/>
      <c r="H13986" s="29"/>
      <c r="I13986" s="29"/>
      <c r="J13986" s="29"/>
      <c r="K13986" s="29"/>
    </row>
    <row r="13987" spans="6:11" x14ac:dyDescent="0.3">
      <c r="F13987" s="29"/>
      <c r="G13987" s="29"/>
      <c r="H13987" s="29"/>
      <c r="I13987" s="29"/>
      <c r="J13987" s="29"/>
      <c r="K13987" s="29"/>
    </row>
    <row r="13988" spans="6:11" x14ac:dyDescent="0.3">
      <c r="F13988" s="29"/>
      <c r="G13988" s="29"/>
      <c r="H13988" s="29"/>
      <c r="I13988" s="29"/>
      <c r="J13988" s="29"/>
      <c r="K13988" s="29"/>
    </row>
    <row r="13989" spans="6:11" x14ac:dyDescent="0.3">
      <c r="F13989" s="29"/>
      <c r="G13989" s="29"/>
      <c r="H13989" s="29"/>
      <c r="I13989" s="29"/>
      <c r="J13989" s="29"/>
      <c r="K13989" s="29"/>
    </row>
    <row r="13990" spans="6:11" x14ac:dyDescent="0.3">
      <c r="F13990" s="29"/>
      <c r="G13990" s="29"/>
      <c r="H13990" s="29"/>
      <c r="I13990" s="29"/>
      <c r="J13990" s="29"/>
      <c r="K13990" s="29"/>
    </row>
    <row r="13991" spans="6:11" x14ac:dyDescent="0.3">
      <c r="F13991" s="29"/>
      <c r="G13991" s="29"/>
      <c r="H13991" s="29"/>
      <c r="I13991" s="29"/>
      <c r="J13991" s="29"/>
      <c r="K13991" s="29"/>
    </row>
    <row r="13992" spans="6:11" x14ac:dyDescent="0.3">
      <c r="F13992" s="29"/>
      <c r="G13992" s="29"/>
      <c r="H13992" s="29"/>
      <c r="I13992" s="29"/>
      <c r="J13992" s="29"/>
      <c r="K13992" s="29"/>
    </row>
    <row r="13993" spans="6:11" x14ac:dyDescent="0.3">
      <c r="F13993" s="29"/>
      <c r="G13993" s="29"/>
      <c r="H13993" s="29"/>
      <c r="I13993" s="29"/>
      <c r="J13993" s="29"/>
      <c r="K13993" s="29"/>
    </row>
    <row r="13994" spans="6:11" x14ac:dyDescent="0.3">
      <c r="F13994" s="29"/>
      <c r="G13994" s="29"/>
      <c r="H13994" s="29"/>
      <c r="I13994" s="29"/>
      <c r="J13994" s="29"/>
      <c r="K13994" s="29"/>
    </row>
    <row r="13995" spans="6:11" x14ac:dyDescent="0.3">
      <c r="F13995" s="29"/>
      <c r="G13995" s="29"/>
      <c r="H13995" s="29"/>
      <c r="I13995" s="29"/>
      <c r="J13995" s="29"/>
      <c r="K13995" s="29"/>
    </row>
    <row r="13996" spans="6:11" x14ac:dyDescent="0.3">
      <c r="F13996" s="29"/>
      <c r="G13996" s="29"/>
      <c r="H13996" s="29"/>
      <c r="I13996" s="29"/>
      <c r="J13996" s="29"/>
      <c r="K13996" s="29"/>
    </row>
    <row r="13997" spans="6:11" x14ac:dyDescent="0.3">
      <c r="F13997" s="29"/>
      <c r="G13997" s="29"/>
      <c r="H13997" s="29"/>
      <c r="I13997" s="29"/>
      <c r="J13997" s="29"/>
      <c r="K13997" s="29"/>
    </row>
    <row r="13998" spans="6:11" x14ac:dyDescent="0.3">
      <c r="F13998" s="29"/>
      <c r="G13998" s="29"/>
      <c r="H13998" s="29"/>
      <c r="I13998" s="29"/>
      <c r="J13998" s="29"/>
      <c r="K13998" s="29"/>
    </row>
    <row r="13999" spans="6:11" x14ac:dyDescent="0.3">
      <c r="F13999" s="29"/>
      <c r="G13999" s="29"/>
      <c r="H13999" s="29"/>
      <c r="I13999" s="29"/>
      <c r="J13999" s="29"/>
      <c r="K13999" s="29"/>
    </row>
    <row r="14000" spans="6:11" x14ac:dyDescent="0.3">
      <c r="F14000" s="29"/>
      <c r="G14000" s="29"/>
      <c r="H14000" s="29"/>
      <c r="I14000" s="29"/>
      <c r="J14000" s="29"/>
      <c r="K14000" s="29"/>
    </row>
    <row r="14001" spans="6:11" x14ac:dyDescent="0.3">
      <c r="F14001" s="29"/>
      <c r="G14001" s="29"/>
      <c r="H14001" s="29"/>
      <c r="I14001" s="29"/>
      <c r="J14001" s="29"/>
      <c r="K14001" s="29"/>
    </row>
    <row r="14002" spans="6:11" x14ac:dyDescent="0.3">
      <c r="F14002" s="29"/>
      <c r="G14002" s="29"/>
      <c r="H14002" s="29"/>
      <c r="I14002" s="29"/>
      <c r="J14002" s="29"/>
      <c r="K14002" s="29"/>
    </row>
    <row r="14003" spans="6:11" x14ac:dyDescent="0.3">
      <c r="F14003" s="29"/>
      <c r="G14003" s="29"/>
      <c r="H14003" s="29"/>
      <c r="I14003" s="29"/>
      <c r="J14003" s="29"/>
      <c r="K14003" s="29"/>
    </row>
    <row r="14004" spans="6:11" x14ac:dyDescent="0.3">
      <c r="F14004" s="29"/>
      <c r="G14004" s="29"/>
      <c r="H14004" s="29"/>
      <c r="I14004" s="29"/>
      <c r="J14004" s="29"/>
      <c r="K14004" s="29"/>
    </row>
    <row r="14005" spans="6:11" x14ac:dyDescent="0.3">
      <c r="F14005" s="29"/>
      <c r="G14005" s="29"/>
      <c r="H14005" s="29"/>
      <c r="I14005" s="29"/>
      <c r="J14005" s="29"/>
      <c r="K14005" s="29"/>
    </row>
    <row r="14006" spans="6:11" x14ac:dyDescent="0.3">
      <c r="F14006" s="29"/>
      <c r="G14006" s="29"/>
      <c r="H14006" s="29"/>
      <c r="I14006" s="29"/>
      <c r="J14006" s="29"/>
      <c r="K14006" s="29"/>
    </row>
    <row r="14007" spans="6:11" x14ac:dyDescent="0.3">
      <c r="F14007" s="29"/>
      <c r="G14007" s="29"/>
      <c r="H14007" s="29"/>
      <c r="I14007" s="29"/>
      <c r="J14007" s="29"/>
      <c r="K14007" s="29"/>
    </row>
    <row r="14008" spans="6:11" x14ac:dyDescent="0.3">
      <c r="F14008" s="29"/>
      <c r="G14008" s="29"/>
      <c r="H14008" s="29"/>
      <c r="I14008" s="29"/>
      <c r="J14008" s="29"/>
      <c r="K14008" s="29"/>
    </row>
    <row r="14009" spans="6:11" x14ac:dyDescent="0.3">
      <c r="F14009" s="29"/>
      <c r="G14009" s="29"/>
      <c r="H14009" s="29"/>
      <c r="I14009" s="29"/>
      <c r="J14009" s="29"/>
      <c r="K14009" s="29"/>
    </row>
    <row r="14010" spans="6:11" x14ac:dyDescent="0.3">
      <c r="F14010" s="29"/>
      <c r="G14010" s="29"/>
      <c r="H14010" s="29"/>
      <c r="I14010" s="29"/>
      <c r="J14010" s="29"/>
      <c r="K14010" s="29"/>
    </row>
    <row r="14011" spans="6:11" x14ac:dyDescent="0.3">
      <c r="F14011" s="29"/>
      <c r="G14011" s="29"/>
      <c r="H14011" s="29"/>
      <c r="I14011" s="29"/>
      <c r="J14011" s="29"/>
      <c r="K14011" s="29"/>
    </row>
    <row r="14012" spans="6:11" x14ac:dyDescent="0.3">
      <c r="F14012" s="29"/>
      <c r="G14012" s="29"/>
      <c r="H14012" s="29"/>
      <c r="I14012" s="29"/>
      <c r="J14012" s="29"/>
      <c r="K14012" s="29"/>
    </row>
    <row r="14013" spans="6:11" x14ac:dyDescent="0.3">
      <c r="F14013" s="29"/>
      <c r="G14013" s="29"/>
      <c r="H14013" s="29"/>
      <c r="I14013" s="29"/>
      <c r="J14013" s="29"/>
      <c r="K14013" s="29"/>
    </row>
    <row r="14014" spans="6:11" x14ac:dyDescent="0.3">
      <c r="F14014" s="29"/>
      <c r="G14014" s="29"/>
      <c r="H14014" s="29"/>
      <c r="I14014" s="29"/>
      <c r="J14014" s="29"/>
      <c r="K14014" s="29"/>
    </row>
    <row r="14015" spans="6:11" x14ac:dyDescent="0.3">
      <c r="F14015" s="29"/>
      <c r="G14015" s="29"/>
      <c r="H14015" s="29"/>
      <c r="I14015" s="29"/>
      <c r="J14015" s="29"/>
      <c r="K14015" s="29"/>
    </row>
    <row r="14016" spans="6:11" x14ac:dyDescent="0.3">
      <c r="F14016" s="29"/>
      <c r="G14016" s="29"/>
      <c r="H14016" s="29"/>
      <c r="I14016" s="29"/>
      <c r="J14016" s="29"/>
      <c r="K14016" s="29"/>
    </row>
    <row r="14017" spans="6:11" x14ac:dyDescent="0.3">
      <c r="F14017" s="29"/>
      <c r="G14017" s="29"/>
      <c r="H14017" s="29"/>
      <c r="I14017" s="29"/>
      <c r="J14017" s="29"/>
      <c r="K14017" s="29"/>
    </row>
    <row r="14018" spans="6:11" x14ac:dyDescent="0.3">
      <c r="F14018" s="29"/>
      <c r="G14018" s="29"/>
      <c r="H14018" s="29"/>
      <c r="I14018" s="29"/>
      <c r="J14018" s="29"/>
      <c r="K14018" s="29"/>
    </row>
    <row r="14019" spans="6:11" x14ac:dyDescent="0.3">
      <c r="F14019" s="29"/>
      <c r="G14019" s="29"/>
      <c r="H14019" s="29"/>
      <c r="I14019" s="29"/>
      <c r="J14019" s="29"/>
      <c r="K14019" s="29"/>
    </row>
    <row r="14020" spans="6:11" x14ac:dyDescent="0.3">
      <c r="F14020" s="29"/>
      <c r="G14020" s="29"/>
      <c r="H14020" s="29"/>
      <c r="I14020" s="29"/>
      <c r="J14020" s="29"/>
      <c r="K14020" s="29"/>
    </row>
    <row r="14021" spans="6:11" x14ac:dyDescent="0.3">
      <c r="F14021" s="29"/>
      <c r="G14021" s="29"/>
      <c r="H14021" s="29"/>
      <c r="I14021" s="29"/>
      <c r="J14021" s="29"/>
      <c r="K14021" s="29"/>
    </row>
    <row r="14022" spans="6:11" x14ac:dyDescent="0.3">
      <c r="F14022" s="29"/>
      <c r="G14022" s="29"/>
      <c r="H14022" s="29"/>
      <c r="I14022" s="29"/>
      <c r="J14022" s="29"/>
      <c r="K14022" s="29"/>
    </row>
    <row r="14023" spans="6:11" x14ac:dyDescent="0.3">
      <c r="F14023" s="29"/>
      <c r="G14023" s="29"/>
      <c r="H14023" s="29"/>
      <c r="I14023" s="29"/>
      <c r="J14023" s="29"/>
      <c r="K14023" s="29"/>
    </row>
    <row r="14024" spans="6:11" x14ac:dyDescent="0.3">
      <c r="F14024" s="29"/>
      <c r="G14024" s="29"/>
      <c r="H14024" s="29"/>
      <c r="I14024" s="29"/>
      <c r="J14024" s="29"/>
      <c r="K14024" s="29"/>
    </row>
    <row r="14025" spans="6:11" x14ac:dyDescent="0.3">
      <c r="F14025" s="29"/>
      <c r="G14025" s="29"/>
      <c r="H14025" s="29"/>
      <c r="I14025" s="29"/>
      <c r="J14025" s="29"/>
      <c r="K14025" s="29"/>
    </row>
    <row r="14026" spans="6:11" x14ac:dyDescent="0.3">
      <c r="F14026" s="29"/>
      <c r="G14026" s="29"/>
      <c r="H14026" s="29"/>
      <c r="I14026" s="29"/>
      <c r="J14026" s="29"/>
      <c r="K14026" s="29"/>
    </row>
    <row r="14027" spans="6:11" x14ac:dyDescent="0.3">
      <c r="F14027" s="29"/>
      <c r="G14027" s="29"/>
      <c r="H14027" s="29"/>
      <c r="I14027" s="29"/>
      <c r="J14027" s="29"/>
      <c r="K14027" s="29"/>
    </row>
    <row r="14028" spans="6:11" x14ac:dyDescent="0.3">
      <c r="F14028" s="29"/>
      <c r="G14028" s="29"/>
      <c r="H14028" s="29"/>
      <c r="I14028" s="29"/>
      <c r="J14028" s="29"/>
      <c r="K14028" s="29"/>
    </row>
    <row r="14029" spans="6:11" x14ac:dyDescent="0.3">
      <c r="F14029" s="29"/>
      <c r="G14029" s="29"/>
      <c r="H14029" s="29"/>
      <c r="I14029" s="29"/>
      <c r="J14029" s="29"/>
      <c r="K14029" s="29"/>
    </row>
    <row r="14030" spans="6:11" x14ac:dyDescent="0.3">
      <c r="F14030" s="29"/>
      <c r="G14030" s="29"/>
      <c r="H14030" s="29"/>
      <c r="I14030" s="29"/>
      <c r="J14030" s="29"/>
      <c r="K14030" s="29"/>
    </row>
    <row r="14031" spans="6:11" x14ac:dyDescent="0.3">
      <c r="F14031" s="29"/>
      <c r="G14031" s="29"/>
      <c r="H14031" s="29"/>
      <c r="I14031" s="29"/>
      <c r="J14031" s="29"/>
      <c r="K14031" s="29"/>
    </row>
    <row r="14032" spans="6:11" x14ac:dyDescent="0.3">
      <c r="F14032" s="29"/>
      <c r="G14032" s="29"/>
      <c r="H14032" s="29"/>
      <c r="I14032" s="29"/>
      <c r="J14032" s="29"/>
      <c r="K14032" s="29"/>
    </row>
    <row r="14033" spans="6:11" x14ac:dyDescent="0.3">
      <c r="F14033" s="29"/>
      <c r="G14033" s="29"/>
      <c r="H14033" s="29"/>
      <c r="I14033" s="29"/>
      <c r="J14033" s="29"/>
      <c r="K14033" s="29"/>
    </row>
    <row r="14034" spans="6:11" x14ac:dyDescent="0.3">
      <c r="F14034" s="29"/>
      <c r="G14034" s="29"/>
      <c r="H14034" s="29"/>
      <c r="I14034" s="29"/>
      <c r="J14034" s="29"/>
      <c r="K14034" s="29"/>
    </row>
    <row r="14035" spans="6:11" x14ac:dyDescent="0.3">
      <c r="F14035" s="29"/>
      <c r="G14035" s="29"/>
      <c r="H14035" s="29"/>
      <c r="I14035" s="29"/>
      <c r="J14035" s="29"/>
      <c r="K14035" s="29"/>
    </row>
    <row r="14036" spans="6:11" x14ac:dyDescent="0.3">
      <c r="F14036" s="29"/>
      <c r="G14036" s="29"/>
      <c r="H14036" s="29"/>
      <c r="I14036" s="29"/>
      <c r="J14036" s="29"/>
      <c r="K14036" s="29"/>
    </row>
    <row r="14037" spans="6:11" x14ac:dyDescent="0.3">
      <c r="F14037" s="29"/>
      <c r="G14037" s="29"/>
      <c r="H14037" s="29"/>
      <c r="I14037" s="29"/>
      <c r="J14037" s="29"/>
      <c r="K14037" s="29"/>
    </row>
    <row r="14038" spans="6:11" x14ac:dyDescent="0.3">
      <c r="F14038" s="29"/>
      <c r="G14038" s="29"/>
      <c r="H14038" s="29"/>
      <c r="I14038" s="29"/>
      <c r="J14038" s="29"/>
      <c r="K14038" s="29"/>
    </row>
    <row r="14039" spans="6:11" x14ac:dyDescent="0.3">
      <c r="F14039" s="29"/>
      <c r="G14039" s="29"/>
      <c r="H14039" s="29"/>
      <c r="I14039" s="29"/>
      <c r="J14039" s="29"/>
      <c r="K14039" s="29"/>
    </row>
    <row r="14040" spans="6:11" x14ac:dyDescent="0.3">
      <c r="F14040" s="29"/>
      <c r="G14040" s="29"/>
      <c r="H14040" s="29"/>
      <c r="I14040" s="29"/>
      <c r="J14040" s="29"/>
      <c r="K14040" s="29"/>
    </row>
    <row r="14041" spans="6:11" x14ac:dyDescent="0.3">
      <c r="F14041" s="29"/>
      <c r="G14041" s="29"/>
      <c r="H14041" s="29"/>
      <c r="I14041" s="29"/>
      <c r="J14041" s="29"/>
      <c r="K14041" s="29"/>
    </row>
    <row r="14042" spans="6:11" x14ac:dyDescent="0.3">
      <c r="F14042" s="29"/>
      <c r="G14042" s="29"/>
      <c r="H14042" s="29"/>
      <c r="I14042" s="29"/>
      <c r="J14042" s="29"/>
      <c r="K14042" s="29"/>
    </row>
    <row r="14043" spans="6:11" x14ac:dyDescent="0.3">
      <c r="F14043" s="29"/>
      <c r="G14043" s="29"/>
      <c r="H14043" s="29"/>
      <c r="I14043" s="29"/>
      <c r="J14043" s="29"/>
      <c r="K14043" s="29"/>
    </row>
    <row r="14044" spans="6:11" x14ac:dyDescent="0.3">
      <c r="F14044" s="29"/>
      <c r="G14044" s="29"/>
      <c r="H14044" s="29"/>
      <c r="I14044" s="29"/>
      <c r="J14044" s="29"/>
      <c r="K14044" s="29"/>
    </row>
    <row r="14045" spans="6:11" x14ac:dyDescent="0.3">
      <c r="F14045" s="29"/>
      <c r="G14045" s="29"/>
      <c r="H14045" s="29"/>
      <c r="I14045" s="29"/>
      <c r="J14045" s="29"/>
      <c r="K14045" s="29"/>
    </row>
    <row r="14046" spans="6:11" x14ac:dyDescent="0.3">
      <c r="F14046" s="29"/>
      <c r="G14046" s="29"/>
      <c r="H14046" s="29"/>
      <c r="I14046" s="29"/>
      <c r="J14046" s="29"/>
      <c r="K14046" s="29"/>
    </row>
    <row r="14047" spans="6:11" x14ac:dyDescent="0.3">
      <c r="F14047" s="29"/>
      <c r="G14047" s="29"/>
      <c r="H14047" s="29"/>
      <c r="I14047" s="29"/>
      <c r="J14047" s="29"/>
      <c r="K14047" s="29"/>
    </row>
    <row r="14048" spans="6:11" x14ac:dyDescent="0.3">
      <c r="F14048" s="29"/>
      <c r="G14048" s="29"/>
      <c r="H14048" s="29"/>
      <c r="I14048" s="29"/>
      <c r="J14048" s="29"/>
      <c r="K14048" s="29"/>
    </row>
    <row r="14049" spans="6:11" x14ac:dyDescent="0.3">
      <c r="F14049" s="29"/>
      <c r="G14049" s="29"/>
      <c r="H14049" s="29"/>
      <c r="I14049" s="29"/>
      <c r="J14049" s="29"/>
      <c r="K14049" s="29"/>
    </row>
    <row r="14050" spans="6:11" x14ac:dyDescent="0.3">
      <c r="F14050" s="29"/>
      <c r="G14050" s="29"/>
      <c r="H14050" s="29"/>
      <c r="I14050" s="29"/>
      <c r="J14050" s="29"/>
      <c r="K14050" s="29"/>
    </row>
    <row r="14051" spans="6:11" x14ac:dyDescent="0.3">
      <c r="F14051" s="29"/>
      <c r="G14051" s="29"/>
      <c r="H14051" s="29"/>
      <c r="I14051" s="29"/>
      <c r="J14051" s="29"/>
      <c r="K14051" s="29"/>
    </row>
    <row r="14052" spans="6:11" x14ac:dyDescent="0.3">
      <c r="F14052" s="29"/>
      <c r="G14052" s="29"/>
      <c r="H14052" s="29"/>
      <c r="I14052" s="29"/>
      <c r="J14052" s="29"/>
      <c r="K14052" s="29"/>
    </row>
    <row r="14053" spans="6:11" x14ac:dyDescent="0.3">
      <c r="F14053" s="29"/>
      <c r="G14053" s="29"/>
      <c r="H14053" s="29"/>
      <c r="I14053" s="29"/>
      <c r="J14053" s="29"/>
      <c r="K14053" s="29"/>
    </row>
    <row r="14054" spans="6:11" x14ac:dyDescent="0.3">
      <c r="F14054" s="29"/>
      <c r="G14054" s="29"/>
      <c r="H14054" s="29"/>
      <c r="I14054" s="29"/>
      <c r="J14054" s="29"/>
      <c r="K14054" s="29"/>
    </row>
    <row r="14055" spans="6:11" x14ac:dyDescent="0.3">
      <c r="F14055" s="29"/>
      <c r="G14055" s="29"/>
      <c r="H14055" s="29"/>
      <c r="I14055" s="29"/>
      <c r="J14055" s="29"/>
      <c r="K14055" s="29"/>
    </row>
    <row r="14056" spans="6:11" x14ac:dyDescent="0.3">
      <c r="F14056" s="29"/>
      <c r="G14056" s="29"/>
      <c r="H14056" s="29"/>
      <c r="I14056" s="29"/>
      <c r="J14056" s="29"/>
      <c r="K14056" s="29"/>
    </row>
    <row r="14057" spans="6:11" x14ac:dyDescent="0.3">
      <c r="F14057" s="29"/>
      <c r="G14057" s="29"/>
      <c r="H14057" s="29"/>
      <c r="I14057" s="29"/>
      <c r="J14057" s="29"/>
      <c r="K14057" s="29"/>
    </row>
    <row r="14058" spans="6:11" x14ac:dyDescent="0.3">
      <c r="F14058" s="29"/>
      <c r="G14058" s="29"/>
      <c r="H14058" s="29"/>
      <c r="I14058" s="29"/>
      <c r="J14058" s="29"/>
      <c r="K14058" s="29"/>
    </row>
    <row r="14059" spans="6:11" x14ac:dyDescent="0.3">
      <c r="F14059" s="29"/>
      <c r="G14059" s="29"/>
      <c r="H14059" s="29"/>
      <c r="I14059" s="29"/>
      <c r="J14059" s="29"/>
      <c r="K14059" s="29"/>
    </row>
    <row r="14060" spans="6:11" x14ac:dyDescent="0.3">
      <c r="F14060" s="29"/>
      <c r="G14060" s="29"/>
      <c r="H14060" s="29"/>
      <c r="I14060" s="29"/>
      <c r="J14060" s="29"/>
      <c r="K14060" s="29"/>
    </row>
    <row r="14061" spans="6:11" x14ac:dyDescent="0.3">
      <c r="F14061" s="29"/>
      <c r="G14061" s="29"/>
      <c r="H14061" s="29"/>
      <c r="I14061" s="29"/>
      <c r="J14061" s="29"/>
      <c r="K14061" s="29"/>
    </row>
    <row r="14062" spans="6:11" x14ac:dyDescent="0.3">
      <c r="F14062" s="29"/>
      <c r="G14062" s="29"/>
      <c r="H14062" s="29"/>
      <c r="I14062" s="29"/>
      <c r="J14062" s="29"/>
      <c r="K14062" s="29"/>
    </row>
    <row r="14063" spans="6:11" x14ac:dyDescent="0.3">
      <c r="F14063" s="29"/>
      <c r="G14063" s="29"/>
      <c r="H14063" s="29"/>
      <c r="I14063" s="29"/>
      <c r="J14063" s="29"/>
      <c r="K14063" s="29"/>
    </row>
    <row r="14064" spans="6:11" x14ac:dyDescent="0.3">
      <c r="F14064" s="29"/>
      <c r="G14064" s="29"/>
      <c r="H14064" s="29"/>
      <c r="I14064" s="29"/>
      <c r="J14064" s="29"/>
      <c r="K14064" s="29"/>
    </row>
    <row r="14065" spans="6:11" x14ac:dyDescent="0.3">
      <c r="F14065" s="29"/>
      <c r="G14065" s="29"/>
      <c r="H14065" s="29"/>
      <c r="I14065" s="29"/>
      <c r="J14065" s="29"/>
      <c r="K14065" s="29"/>
    </row>
    <row r="14066" spans="6:11" x14ac:dyDescent="0.3">
      <c r="F14066" s="29"/>
      <c r="G14066" s="29"/>
      <c r="H14066" s="29"/>
      <c r="I14066" s="29"/>
      <c r="J14066" s="29"/>
      <c r="K14066" s="29"/>
    </row>
    <row r="14067" spans="6:11" x14ac:dyDescent="0.3">
      <c r="F14067" s="29"/>
      <c r="G14067" s="29"/>
      <c r="H14067" s="29"/>
      <c r="I14067" s="29"/>
      <c r="J14067" s="29"/>
      <c r="K14067" s="29"/>
    </row>
    <row r="14068" spans="6:11" x14ac:dyDescent="0.3">
      <c r="F14068" s="29"/>
      <c r="G14068" s="29"/>
      <c r="H14068" s="29"/>
      <c r="I14068" s="29"/>
      <c r="J14068" s="29"/>
      <c r="K14068" s="29"/>
    </row>
    <row r="14069" spans="6:11" x14ac:dyDescent="0.3">
      <c r="F14069" s="29"/>
      <c r="G14069" s="29"/>
      <c r="H14069" s="29"/>
      <c r="I14069" s="29"/>
      <c r="J14069" s="29"/>
      <c r="K14069" s="29"/>
    </row>
    <row r="14070" spans="6:11" x14ac:dyDescent="0.3">
      <c r="F14070" s="29"/>
      <c r="G14070" s="29"/>
      <c r="H14070" s="29"/>
      <c r="I14070" s="29"/>
      <c r="J14070" s="29"/>
      <c r="K14070" s="29"/>
    </row>
    <row r="14071" spans="6:11" x14ac:dyDescent="0.3">
      <c r="F14071" s="29"/>
      <c r="G14071" s="29"/>
      <c r="H14071" s="29"/>
      <c r="I14071" s="29"/>
      <c r="J14071" s="29"/>
      <c r="K14071" s="29"/>
    </row>
    <row r="14072" spans="6:11" x14ac:dyDescent="0.3">
      <c r="F14072" s="29"/>
      <c r="G14072" s="29"/>
      <c r="H14072" s="29"/>
      <c r="I14072" s="29"/>
      <c r="J14072" s="29"/>
      <c r="K14072" s="29"/>
    </row>
    <row r="14073" spans="6:11" x14ac:dyDescent="0.3">
      <c r="F14073" s="29"/>
      <c r="G14073" s="29"/>
      <c r="H14073" s="29"/>
      <c r="I14073" s="29"/>
      <c r="J14073" s="29"/>
      <c r="K14073" s="29"/>
    </row>
    <row r="14074" spans="6:11" x14ac:dyDescent="0.3">
      <c r="F14074" s="29"/>
      <c r="G14074" s="29"/>
      <c r="H14074" s="29"/>
      <c r="I14074" s="29"/>
      <c r="J14074" s="29"/>
      <c r="K14074" s="29"/>
    </row>
    <row r="14075" spans="6:11" x14ac:dyDescent="0.3">
      <c r="F14075" s="29"/>
      <c r="G14075" s="29"/>
      <c r="H14075" s="29"/>
      <c r="I14075" s="29"/>
      <c r="J14075" s="29"/>
      <c r="K14075" s="29"/>
    </row>
    <row r="14076" spans="6:11" x14ac:dyDescent="0.3">
      <c r="F14076" s="29"/>
      <c r="G14076" s="29"/>
      <c r="H14076" s="29"/>
      <c r="I14076" s="29"/>
      <c r="J14076" s="29"/>
      <c r="K14076" s="29"/>
    </row>
    <row r="14077" spans="6:11" x14ac:dyDescent="0.3">
      <c r="F14077" s="29"/>
      <c r="G14077" s="29"/>
      <c r="H14077" s="29"/>
      <c r="I14077" s="29"/>
      <c r="J14077" s="29"/>
      <c r="K14077" s="29"/>
    </row>
    <row r="14078" spans="6:11" x14ac:dyDescent="0.3">
      <c r="F14078" s="29"/>
      <c r="G14078" s="29"/>
      <c r="H14078" s="29"/>
      <c r="I14078" s="29"/>
      <c r="J14078" s="29"/>
      <c r="K14078" s="29"/>
    </row>
    <row r="14079" spans="6:11" x14ac:dyDescent="0.3">
      <c r="F14079" s="29"/>
      <c r="G14079" s="29"/>
      <c r="H14079" s="29"/>
      <c r="I14079" s="29"/>
      <c r="J14079" s="29"/>
      <c r="K14079" s="29"/>
    </row>
    <row r="14080" spans="6:11" x14ac:dyDescent="0.3">
      <c r="F14080" s="29"/>
      <c r="G14080" s="29"/>
      <c r="H14080" s="29"/>
      <c r="I14080" s="29"/>
      <c r="J14080" s="29"/>
      <c r="K14080" s="29"/>
    </row>
    <row r="14081" spans="6:11" x14ac:dyDescent="0.3">
      <c r="F14081" s="29"/>
      <c r="G14081" s="29"/>
      <c r="H14081" s="29"/>
      <c r="I14081" s="29"/>
      <c r="J14081" s="29"/>
      <c r="K14081" s="29"/>
    </row>
    <row r="14082" spans="6:11" x14ac:dyDescent="0.3">
      <c r="F14082" s="29"/>
      <c r="G14082" s="29"/>
      <c r="H14082" s="29"/>
      <c r="I14082" s="29"/>
      <c r="J14082" s="29"/>
      <c r="K14082" s="29"/>
    </row>
    <row r="14083" spans="6:11" x14ac:dyDescent="0.3">
      <c r="F14083" s="29"/>
      <c r="G14083" s="29"/>
      <c r="H14083" s="29"/>
      <c r="I14083" s="29"/>
      <c r="J14083" s="29"/>
      <c r="K14083" s="29"/>
    </row>
    <row r="14084" spans="6:11" x14ac:dyDescent="0.3">
      <c r="F14084" s="29"/>
      <c r="G14084" s="29"/>
      <c r="H14084" s="29"/>
      <c r="I14084" s="29"/>
      <c r="J14084" s="29"/>
      <c r="K14084" s="29"/>
    </row>
    <row r="14085" spans="6:11" x14ac:dyDescent="0.3">
      <c r="F14085" s="29"/>
      <c r="G14085" s="29"/>
      <c r="H14085" s="29"/>
      <c r="I14085" s="29"/>
      <c r="J14085" s="29"/>
      <c r="K14085" s="29"/>
    </row>
    <row r="14086" spans="6:11" x14ac:dyDescent="0.3">
      <c r="F14086" s="29"/>
      <c r="G14086" s="29"/>
      <c r="H14086" s="29"/>
      <c r="I14086" s="29"/>
      <c r="J14086" s="29"/>
      <c r="K14086" s="29"/>
    </row>
    <row r="14087" spans="6:11" x14ac:dyDescent="0.3">
      <c r="F14087" s="29"/>
      <c r="G14087" s="29"/>
      <c r="H14087" s="29"/>
      <c r="I14087" s="29"/>
      <c r="J14087" s="29"/>
      <c r="K14087" s="29"/>
    </row>
    <row r="14088" spans="6:11" x14ac:dyDescent="0.3">
      <c r="F14088" s="29"/>
      <c r="G14088" s="29"/>
      <c r="H14088" s="29"/>
      <c r="I14088" s="29"/>
      <c r="J14088" s="29"/>
      <c r="K14088" s="29"/>
    </row>
    <row r="14089" spans="6:11" x14ac:dyDescent="0.3">
      <c r="F14089" s="29"/>
      <c r="G14089" s="29"/>
      <c r="H14089" s="29"/>
      <c r="I14089" s="29"/>
      <c r="J14089" s="29"/>
      <c r="K14089" s="29"/>
    </row>
    <row r="14090" spans="6:11" x14ac:dyDescent="0.3">
      <c r="F14090" s="29"/>
      <c r="G14090" s="29"/>
      <c r="H14090" s="29"/>
      <c r="I14090" s="29"/>
      <c r="J14090" s="29"/>
      <c r="K14090" s="29"/>
    </row>
    <row r="14091" spans="6:11" x14ac:dyDescent="0.3">
      <c r="F14091" s="29"/>
      <c r="G14091" s="29"/>
      <c r="H14091" s="29"/>
      <c r="I14091" s="29"/>
      <c r="J14091" s="29"/>
      <c r="K14091" s="29"/>
    </row>
    <row r="14092" spans="6:11" x14ac:dyDescent="0.3">
      <c r="F14092" s="29"/>
      <c r="G14092" s="29"/>
      <c r="H14092" s="29"/>
      <c r="I14092" s="29"/>
      <c r="J14092" s="29"/>
      <c r="K14092" s="29"/>
    </row>
    <row r="14093" spans="6:11" x14ac:dyDescent="0.3">
      <c r="F14093" s="29"/>
      <c r="G14093" s="29"/>
      <c r="H14093" s="29"/>
      <c r="I14093" s="29"/>
      <c r="J14093" s="29"/>
      <c r="K14093" s="29"/>
    </row>
    <row r="14094" spans="6:11" x14ac:dyDescent="0.3">
      <c r="F14094" s="29"/>
      <c r="G14094" s="29"/>
      <c r="H14094" s="29"/>
      <c r="I14094" s="29"/>
      <c r="J14094" s="29"/>
      <c r="K14094" s="29"/>
    </row>
    <row r="14095" spans="6:11" x14ac:dyDescent="0.3">
      <c r="F14095" s="29"/>
      <c r="G14095" s="29"/>
      <c r="H14095" s="29"/>
      <c r="I14095" s="29"/>
      <c r="J14095" s="29"/>
      <c r="K14095" s="29"/>
    </row>
    <row r="14096" spans="6:11" x14ac:dyDescent="0.3">
      <c r="F14096" s="29"/>
      <c r="G14096" s="29"/>
      <c r="H14096" s="29"/>
      <c r="I14096" s="29"/>
      <c r="J14096" s="29"/>
      <c r="K14096" s="29"/>
    </row>
    <row r="14097" spans="6:11" x14ac:dyDescent="0.3">
      <c r="F14097" s="29"/>
      <c r="G14097" s="29"/>
      <c r="H14097" s="29"/>
      <c r="I14097" s="29"/>
      <c r="J14097" s="29"/>
      <c r="K14097" s="29"/>
    </row>
    <row r="14098" spans="6:11" x14ac:dyDescent="0.3">
      <c r="F14098" s="29"/>
      <c r="G14098" s="29"/>
      <c r="H14098" s="29"/>
      <c r="I14098" s="29"/>
      <c r="J14098" s="29"/>
      <c r="K14098" s="29"/>
    </row>
    <row r="14099" spans="6:11" x14ac:dyDescent="0.3">
      <c r="F14099" s="29"/>
      <c r="G14099" s="29"/>
      <c r="H14099" s="29"/>
      <c r="I14099" s="29"/>
      <c r="J14099" s="29"/>
      <c r="K14099" s="29"/>
    </row>
    <row r="14100" spans="6:11" x14ac:dyDescent="0.3">
      <c r="F14100" s="29"/>
      <c r="G14100" s="29"/>
      <c r="H14100" s="29"/>
      <c r="I14100" s="29"/>
      <c r="J14100" s="29"/>
      <c r="K14100" s="29"/>
    </row>
    <row r="14101" spans="6:11" x14ac:dyDescent="0.3">
      <c r="F14101" s="29"/>
      <c r="G14101" s="29"/>
      <c r="H14101" s="29"/>
      <c r="I14101" s="29"/>
      <c r="J14101" s="29"/>
      <c r="K14101" s="29"/>
    </row>
    <row r="14102" spans="6:11" x14ac:dyDescent="0.3">
      <c r="F14102" s="29"/>
      <c r="G14102" s="29"/>
      <c r="H14102" s="29"/>
      <c r="I14102" s="29"/>
      <c r="J14102" s="29"/>
      <c r="K14102" s="29"/>
    </row>
    <row r="14103" spans="6:11" x14ac:dyDescent="0.3">
      <c r="F14103" s="29"/>
      <c r="G14103" s="29"/>
      <c r="H14103" s="29"/>
      <c r="I14103" s="29"/>
      <c r="J14103" s="29"/>
      <c r="K14103" s="29"/>
    </row>
    <row r="14104" spans="6:11" x14ac:dyDescent="0.3">
      <c r="F14104" s="29"/>
      <c r="G14104" s="29"/>
      <c r="H14104" s="29"/>
      <c r="I14104" s="29"/>
      <c r="J14104" s="29"/>
      <c r="K14104" s="29"/>
    </row>
    <row r="14105" spans="6:11" x14ac:dyDescent="0.3">
      <c r="F14105" s="29"/>
      <c r="G14105" s="29"/>
      <c r="H14105" s="29"/>
      <c r="I14105" s="29"/>
      <c r="J14105" s="29"/>
      <c r="K14105" s="29"/>
    </row>
    <row r="14106" spans="6:11" x14ac:dyDescent="0.3">
      <c r="F14106" s="29"/>
      <c r="G14106" s="29"/>
      <c r="H14106" s="29"/>
      <c r="I14106" s="29"/>
      <c r="J14106" s="29"/>
      <c r="K14106" s="29"/>
    </row>
    <row r="14107" spans="6:11" x14ac:dyDescent="0.3">
      <c r="F14107" s="29"/>
      <c r="G14107" s="29"/>
      <c r="H14107" s="29"/>
      <c r="I14107" s="29"/>
      <c r="J14107" s="29"/>
      <c r="K14107" s="29"/>
    </row>
    <row r="14108" spans="6:11" x14ac:dyDescent="0.3">
      <c r="F14108" s="29"/>
      <c r="G14108" s="29"/>
      <c r="H14108" s="29"/>
      <c r="I14108" s="29"/>
      <c r="J14108" s="29"/>
      <c r="K14108" s="29"/>
    </row>
    <row r="14109" spans="6:11" x14ac:dyDescent="0.3">
      <c r="F14109" s="29"/>
      <c r="G14109" s="29"/>
      <c r="H14109" s="29"/>
      <c r="I14109" s="29"/>
      <c r="J14109" s="29"/>
      <c r="K14109" s="29"/>
    </row>
    <row r="14110" spans="6:11" x14ac:dyDescent="0.3">
      <c r="F14110" s="29"/>
      <c r="G14110" s="29"/>
      <c r="H14110" s="29"/>
      <c r="I14110" s="29"/>
      <c r="J14110" s="29"/>
      <c r="K14110" s="29"/>
    </row>
    <row r="14111" spans="6:11" x14ac:dyDescent="0.3">
      <c r="F14111" s="29"/>
      <c r="G14111" s="29"/>
      <c r="H14111" s="29"/>
      <c r="I14111" s="29"/>
      <c r="J14111" s="29"/>
      <c r="K14111" s="29"/>
    </row>
    <row r="14112" spans="6:11" x14ac:dyDescent="0.3">
      <c r="F14112" s="29"/>
      <c r="G14112" s="29"/>
      <c r="H14112" s="29"/>
      <c r="I14112" s="29"/>
      <c r="J14112" s="29"/>
      <c r="K14112" s="29"/>
    </row>
    <row r="14113" spans="6:11" x14ac:dyDescent="0.3">
      <c r="F14113" s="29"/>
      <c r="G14113" s="29"/>
      <c r="H14113" s="29"/>
      <c r="I14113" s="29"/>
      <c r="J14113" s="29"/>
      <c r="K14113" s="29"/>
    </row>
    <row r="14114" spans="6:11" x14ac:dyDescent="0.3">
      <c r="F14114" s="29"/>
      <c r="G14114" s="29"/>
      <c r="H14114" s="29"/>
      <c r="I14114" s="29"/>
      <c r="J14114" s="29"/>
      <c r="K14114" s="29"/>
    </row>
    <row r="14115" spans="6:11" x14ac:dyDescent="0.3">
      <c r="F14115" s="29"/>
      <c r="G14115" s="29"/>
      <c r="H14115" s="29"/>
      <c r="I14115" s="29"/>
      <c r="J14115" s="29"/>
      <c r="K14115" s="29"/>
    </row>
    <row r="14116" spans="6:11" x14ac:dyDescent="0.3">
      <c r="F14116" s="29"/>
      <c r="G14116" s="29"/>
      <c r="H14116" s="29"/>
      <c r="I14116" s="29"/>
      <c r="J14116" s="29"/>
      <c r="K14116" s="29"/>
    </row>
    <row r="14117" spans="6:11" x14ac:dyDescent="0.3">
      <c r="F14117" s="29"/>
      <c r="G14117" s="29"/>
      <c r="H14117" s="29"/>
      <c r="I14117" s="29"/>
      <c r="J14117" s="29"/>
      <c r="K14117" s="29"/>
    </row>
    <row r="14118" spans="6:11" x14ac:dyDescent="0.3">
      <c r="F14118" s="29"/>
      <c r="G14118" s="29"/>
      <c r="H14118" s="29"/>
      <c r="I14118" s="29"/>
      <c r="J14118" s="29"/>
      <c r="K14118" s="29"/>
    </row>
    <row r="14119" spans="6:11" x14ac:dyDescent="0.3">
      <c r="F14119" s="29"/>
      <c r="G14119" s="29"/>
      <c r="H14119" s="29"/>
      <c r="I14119" s="29"/>
      <c r="J14119" s="29"/>
      <c r="K14119" s="29"/>
    </row>
    <row r="14120" spans="6:11" x14ac:dyDescent="0.3">
      <c r="F14120" s="29"/>
      <c r="G14120" s="29"/>
      <c r="H14120" s="29"/>
      <c r="I14120" s="29"/>
      <c r="J14120" s="29"/>
      <c r="K14120" s="29"/>
    </row>
    <row r="14121" spans="6:11" x14ac:dyDescent="0.3">
      <c r="F14121" s="29"/>
      <c r="G14121" s="29"/>
      <c r="H14121" s="29"/>
      <c r="I14121" s="29"/>
      <c r="J14121" s="29"/>
      <c r="K14121" s="29"/>
    </row>
    <row r="14122" spans="6:11" x14ac:dyDescent="0.3">
      <c r="F14122" s="29"/>
      <c r="G14122" s="29"/>
      <c r="H14122" s="29"/>
      <c r="I14122" s="29"/>
      <c r="J14122" s="29"/>
      <c r="K14122" s="29"/>
    </row>
    <row r="14123" spans="6:11" x14ac:dyDescent="0.3">
      <c r="F14123" s="29"/>
      <c r="G14123" s="29"/>
      <c r="H14123" s="29"/>
      <c r="I14123" s="29"/>
      <c r="J14123" s="29"/>
      <c r="K14123" s="29"/>
    </row>
    <row r="14124" spans="6:11" x14ac:dyDescent="0.3">
      <c r="F14124" s="29"/>
      <c r="G14124" s="29"/>
      <c r="H14124" s="29"/>
      <c r="I14124" s="29"/>
      <c r="J14124" s="29"/>
      <c r="K14124" s="29"/>
    </row>
    <row r="14125" spans="6:11" x14ac:dyDescent="0.3">
      <c r="F14125" s="29"/>
      <c r="G14125" s="29"/>
      <c r="H14125" s="29"/>
      <c r="I14125" s="29"/>
      <c r="J14125" s="29"/>
      <c r="K14125" s="29"/>
    </row>
    <row r="14126" spans="6:11" x14ac:dyDescent="0.3">
      <c r="F14126" s="29"/>
      <c r="G14126" s="29"/>
      <c r="H14126" s="29"/>
      <c r="I14126" s="29"/>
      <c r="J14126" s="29"/>
      <c r="K14126" s="29"/>
    </row>
    <row r="14127" spans="6:11" x14ac:dyDescent="0.3">
      <c r="F14127" s="29"/>
      <c r="G14127" s="29"/>
      <c r="H14127" s="29"/>
      <c r="I14127" s="29"/>
      <c r="J14127" s="29"/>
      <c r="K14127" s="29"/>
    </row>
    <row r="14128" spans="6:11" x14ac:dyDescent="0.3">
      <c r="F14128" s="29"/>
      <c r="G14128" s="29"/>
      <c r="H14128" s="29"/>
      <c r="I14128" s="29"/>
      <c r="J14128" s="29"/>
      <c r="K14128" s="29"/>
    </row>
    <row r="14129" spans="6:11" x14ac:dyDescent="0.3">
      <c r="F14129" s="29"/>
      <c r="G14129" s="29"/>
      <c r="H14129" s="29"/>
      <c r="I14129" s="29"/>
      <c r="J14129" s="29"/>
      <c r="K14129" s="29"/>
    </row>
    <row r="14130" spans="6:11" x14ac:dyDescent="0.3">
      <c r="F14130" s="29"/>
      <c r="G14130" s="29"/>
      <c r="H14130" s="29"/>
      <c r="I14130" s="29"/>
      <c r="J14130" s="29"/>
      <c r="K14130" s="29"/>
    </row>
    <row r="14131" spans="6:11" x14ac:dyDescent="0.3">
      <c r="F14131" s="29"/>
      <c r="G14131" s="29"/>
      <c r="H14131" s="29"/>
      <c r="I14131" s="29"/>
      <c r="J14131" s="29"/>
      <c r="K14131" s="29"/>
    </row>
    <row r="14132" spans="6:11" x14ac:dyDescent="0.3">
      <c r="F14132" s="29"/>
      <c r="G14132" s="29"/>
      <c r="H14132" s="29"/>
      <c r="I14132" s="29"/>
      <c r="J14132" s="29"/>
      <c r="K14132" s="29"/>
    </row>
    <row r="14133" spans="6:11" x14ac:dyDescent="0.3">
      <c r="F14133" s="29"/>
      <c r="G14133" s="29"/>
      <c r="H14133" s="29"/>
      <c r="I14133" s="29"/>
      <c r="J14133" s="29"/>
      <c r="K14133" s="29"/>
    </row>
    <row r="14134" spans="6:11" x14ac:dyDescent="0.3">
      <c r="F14134" s="29"/>
      <c r="G14134" s="29"/>
      <c r="H14134" s="29"/>
      <c r="I14134" s="29"/>
      <c r="J14134" s="29"/>
      <c r="K14134" s="29"/>
    </row>
    <row r="14135" spans="6:11" x14ac:dyDescent="0.3">
      <c r="F14135" s="29"/>
      <c r="G14135" s="29"/>
      <c r="H14135" s="29"/>
      <c r="I14135" s="29"/>
      <c r="J14135" s="29"/>
      <c r="K14135" s="29"/>
    </row>
    <row r="14136" spans="6:11" x14ac:dyDescent="0.3">
      <c r="F14136" s="29"/>
      <c r="G14136" s="29"/>
      <c r="H14136" s="29"/>
      <c r="I14136" s="29"/>
      <c r="J14136" s="29"/>
      <c r="K14136" s="29"/>
    </row>
    <row r="14137" spans="6:11" x14ac:dyDescent="0.3">
      <c r="F14137" s="29"/>
      <c r="G14137" s="29"/>
      <c r="H14137" s="29"/>
      <c r="I14137" s="29"/>
      <c r="J14137" s="29"/>
      <c r="K14137" s="29"/>
    </row>
    <row r="14138" spans="6:11" x14ac:dyDescent="0.3">
      <c r="F14138" s="29"/>
      <c r="G14138" s="29"/>
      <c r="H14138" s="29"/>
      <c r="I14138" s="29"/>
      <c r="J14138" s="29"/>
      <c r="K14138" s="29"/>
    </row>
    <row r="14139" spans="6:11" x14ac:dyDescent="0.3">
      <c r="F14139" s="29"/>
      <c r="G14139" s="29"/>
      <c r="H14139" s="29"/>
      <c r="I14139" s="29"/>
      <c r="J14139" s="29"/>
      <c r="K14139" s="29"/>
    </row>
    <row r="14140" spans="6:11" x14ac:dyDescent="0.3">
      <c r="F14140" s="29"/>
      <c r="G14140" s="29"/>
      <c r="H14140" s="29"/>
      <c r="I14140" s="29"/>
      <c r="J14140" s="29"/>
      <c r="K14140" s="29"/>
    </row>
    <row r="14141" spans="6:11" x14ac:dyDescent="0.3">
      <c r="F14141" s="29"/>
      <c r="G14141" s="29"/>
      <c r="H14141" s="29"/>
      <c r="I14141" s="29"/>
      <c r="J14141" s="29"/>
      <c r="K14141" s="29"/>
    </row>
    <row r="14142" spans="6:11" x14ac:dyDescent="0.3">
      <c r="F14142" s="29"/>
      <c r="G14142" s="29"/>
      <c r="H14142" s="29"/>
      <c r="I14142" s="29"/>
      <c r="J14142" s="29"/>
      <c r="K14142" s="29"/>
    </row>
    <row r="14143" spans="6:11" x14ac:dyDescent="0.3">
      <c r="F14143" s="29"/>
      <c r="G14143" s="29"/>
      <c r="H14143" s="29"/>
      <c r="I14143" s="29"/>
      <c r="J14143" s="29"/>
      <c r="K14143" s="29"/>
    </row>
    <row r="14144" spans="6:11" x14ac:dyDescent="0.3">
      <c r="F14144" s="29"/>
      <c r="G14144" s="29"/>
      <c r="H14144" s="29"/>
      <c r="I14144" s="29"/>
      <c r="J14144" s="29"/>
      <c r="K14144" s="29"/>
    </row>
    <row r="14145" spans="6:11" x14ac:dyDescent="0.3">
      <c r="F14145" s="29"/>
      <c r="G14145" s="29"/>
      <c r="H14145" s="29"/>
      <c r="I14145" s="29"/>
      <c r="J14145" s="29"/>
      <c r="K14145" s="29"/>
    </row>
    <row r="14146" spans="6:11" x14ac:dyDescent="0.3">
      <c r="F14146" s="29"/>
      <c r="G14146" s="29"/>
      <c r="H14146" s="29"/>
      <c r="I14146" s="29"/>
      <c r="J14146" s="29"/>
      <c r="K14146" s="29"/>
    </row>
    <row r="14147" spans="6:11" x14ac:dyDescent="0.3">
      <c r="F14147" s="29"/>
      <c r="G14147" s="29"/>
      <c r="H14147" s="29"/>
      <c r="I14147" s="29"/>
      <c r="J14147" s="29"/>
      <c r="K14147" s="29"/>
    </row>
    <row r="14148" spans="6:11" x14ac:dyDescent="0.3">
      <c r="F14148" s="29"/>
      <c r="G14148" s="29"/>
      <c r="H14148" s="29"/>
      <c r="I14148" s="29"/>
      <c r="J14148" s="29"/>
      <c r="K14148" s="29"/>
    </row>
    <row r="14149" spans="6:11" x14ac:dyDescent="0.3">
      <c r="F14149" s="29"/>
      <c r="G14149" s="29"/>
      <c r="H14149" s="29"/>
      <c r="I14149" s="29"/>
      <c r="J14149" s="29"/>
      <c r="K14149" s="29"/>
    </row>
    <row r="14150" spans="6:11" x14ac:dyDescent="0.3">
      <c r="F14150" s="29"/>
      <c r="G14150" s="29"/>
      <c r="H14150" s="29"/>
      <c r="I14150" s="29"/>
      <c r="J14150" s="29"/>
      <c r="K14150" s="29"/>
    </row>
    <row r="14151" spans="6:11" x14ac:dyDescent="0.3">
      <c r="F14151" s="29"/>
      <c r="G14151" s="29"/>
      <c r="H14151" s="29"/>
      <c r="I14151" s="29"/>
      <c r="J14151" s="29"/>
      <c r="K14151" s="29"/>
    </row>
    <row r="14152" spans="6:11" x14ac:dyDescent="0.3">
      <c r="F14152" s="29"/>
      <c r="G14152" s="29"/>
      <c r="H14152" s="29"/>
      <c r="I14152" s="29"/>
      <c r="J14152" s="29"/>
      <c r="K14152" s="29"/>
    </row>
    <row r="14153" spans="6:11" x14ac:dyDescent="0.3">
      <c r="F14153" s="29"/>
      <c r="G14153" s="29"/>
      <c r="H14153" s="29"/>
      <c r="I14153" s="29"/>
      <c r="J14153" s="29"/>
      <c r="K14153" s="29"/>
    </row>
    <row r="14154" spans="6:11" x14ac:dyDescent="0.3">
      <c r="F14154" s="29"/>
      <c r="G14154" s="29"/>
      <c r="H14154" s="29"/>
      <c r="I14154" s="29"/>
      <c r="J14154" s="29"/>
      <c r="K14154" s="29"/>
    </row>
    <row r="14155" spans="6:11" x14ac:dyDescent="0.3">
      <c r="F14155" s="29"/>
      <c r="G14155" s="29"/>
      <c r="H14155" s="29"/>
      <c r="I14155" s="29"/>
      <c r="J14155" s="29"/>
      <c r="K14155" s="29"/>
    </row>
    <row r="14156" spans="6:11" x14ac:dyDescent="0.3">
      <c r="F14156" s="29"/>
      <c r="G14156" s="29"/>
      <c r="H14156" s="29"/>
      <c r="I14156" s="29"/>
      <c r="J14156" s="29"/>
      <c r="K14156" s="29"/>
    </row>
    <row r="14157" spans="6:11" x14ac:dyDescent="0.3">
      <c r="F14157" s="29"/>
      <c r="G14157" s="29"/>
      <c r="H14157" s="29"/>
      <c r="I14157" s="29"/>
      <c r="J14157" s="29"/>
      <c r="K14157" s="29"/>
    </row>
    <row r="14158" spans="6:11" x14ac:dyDescent="0.3">
      <c r="F14158" s="29"/>
      <c r="G14158" s="29"/>
      <c r="H14158" s="29"/>
      <c r="I14158" s="29"/>
      <c r="J14158" s="29"/>
      <c r="K14158" s="29"/>
    </row>
    <row r="14159" spans="6:11" x14ac:dyDescent="0.3">
      <c r="F14159" s="29"/>
      <c r="G14159" s="29"/>
      <c r="H14159" s="29"/>
      <c r="I14159" s="29"/>
      <c r="J14159" s="29"/>
      <c r="K14159" s="29"/>
    </row>
    <row r="14160" spans="6:11" x14ac:dyDescent="0.3">
      <c r="F14160" s="29"/>
      <c r="G14160" s="29"/>
      <c r="H14160" s="29"/>
      <c r="I14160" s="29"/>
      <c r="J14160" s="29"/>
      <c r="K14160" s="29"/>
    </row>
    <row r="14161" spans="6:11" x14ac:dyDescent="0.3">
      <c r="F14161" s="29"/>
      <c r="G14161" s="29"/>
      <c r="H14161" s="29"/>
      <c r="I14161" s="29"/>
      <c r="J14161" s="29"/>
      <c r="K14161" s="29"/>
    </row>
    <row r="14162" spans="6:11" x14ac:dyDescent="0.3">
      <c r="F14162" s="29"/>
      <c r="G14162" s="29"/>
      <c r="H14162" s="29"/>
      <c r="I14162" s="29"/>
      <c r="J14162" s="29"/>
      <c r="K14162" s="29"/>
    </row>
    <row r="14163" spans="6:11" x14ac:dyDescent="0.3">
      <c r="F14163" s="29"/>
      <c r="G14163" s="29"/>
      <c r="H14163" s="29"/>
      <c r="I14163" s="29"/>
      <c r="J14163" s="29"/>
      <c r="K14163" s="29"/>
    </row>
    <row r="14164" spans="6:11" x14ac:dyDescent="0.3">
      <c r="F14164" s="29"/>
      <c r="G14164" s="29"/>
      <c r="H14164" s="29"/>
      <c r="I14164" s="29"/>
      <c r="J14164" s="29"/>
      <c r="K14164" s="29"/>
    </row>
    <row r="14165" spans="6:11" x14ac:dyDescent="0.3">
      <c r="F14165" s="29"/>
      <c r="G14165" s="29"/>
      <c r="H14165" s="29"/>
      <c r="I14165" s="29"/>
      <c r="J14165" s="29"/>
      <c r="K14165" s="29"/>
    </row>
    <row r="14166" spans="6:11" x14ac:dyDescent="0.3">
      <c r="F14166" s="29"/>
      <c r="G14166" s="29"/>
      <c r="H14166" s="29"/>
      <c r="I14166" s="29"/>
      <c r="J14166" s="29"/>
      <c r="K14166" s="29"/>
    </row>
    <row r="14167" spans="6:11" x14ac:dyDescent="0.3">
      <c r="F14167" s="29"/>
      <c r="G14167" s="29"/>
      <c r="H14167" s="29"/>
      <c r="I14167" s="29"/>
      <c r="J14167" s="29"/>
      <c r="K14167" s="29"/>
    </row>
    <row r="14168" spans="6:11" x14ac:dyDescent="0.3">
      <c r="F14168" s="29"/>
      <c r="G14168" s="29"/>
      <c r="H14168" s="29"/>
      <c r="I14168" s="29"/>
      <c r="J14168" s="29"/>
      <c r="K14168" s="29"/>
    </row>
    <row r="14169" spans="6:11" x14ac:dyDescent="0.3">
      <c r="F14169" s="29"/>
      <c r="G14169" s="29"/>
      <c r="H14169" s="29"/>
      <c r="I14169" s="29"/>
      <c r="J14169" s="29"/>
      <c r="K14169" s="29"/>
    </row>
    <row r="14170" spans="6:11" x14ac:dyDescent="0.3">
      <c r="F14170" s="29"/>
      <c r="G14170" s="29"/>
      <c r="H14170" s="29"/>
      <c r="I14170" s="29"/>
      <c r="J14170" s="29"/>
      <c r="K14170" s="29"/>
    </row>
    <row r="14171" spans="6:11" x14ac:dyDescent="0.3">
      <c r="F14171" s="29"/>
      <c r="G14171" s="29"/>
      <c r="H14171" s="29"/>
      <c r="I14171" s="29"/>
      <c r="J14171" s="29"/>
      <c r="K14171" s="29"/>
    </row>
    <row r="14172" spans="6:11" x14ac:dyDescent="0.3">
      <c r="F14172" s="29"/>
      <c r="G14172" s="29"/>
      <c r="H14172" s="29"/>
      <c r="I14172" s="29"/>
      <c r="J14172" s="29"/>
      <c r="K14172" s="29"/>
    </row>
    <row r="14173" spans="6:11" x14ac:dyDescent="0.3">
      <c r="F14173" s="29"/>
      <c r="G14173" s="29"/>
      <c r="H14173" s="29"/>
      <c r="I14173" s="29"/>
      <c r="J14173" s="29"/>
      <c r="K14173" s="29"/>
    </row>
    <row r="14174" spans="6:11" x14ac:dyDescent="0.3">
      <c r="F14174" s="29"/>
      <c r="G14174" s="29"/>
      <c r="H14174" s="29"/>
      <c r="I14174" s="29"/>
      <c r="J14174" s="29"/>
      <c r="K14174" s="29"/>
    </row>
    <row r="14175" spans="6:11" x14ac:dyDescent="0.3">
      <c r="F14175" s="29"/>
      <c r="G14175" s="29"/>
      <c r="H14175" s="29"/>
      <c r="I14175" s="29"/>
      <c r="J14175" s="29"/>
      <c r="K14175" s="29"/>
    </row>
    <row r="14176" spans="6:11" x14ac:dyDescent="0.3">
      <c r="F14176" s="29"/>
      <c r="G14176" s="29"/>
      <c r="H14176" s="29"/>
      <c r="I14176" s="29"/>
      <c r="J14176" s="29"/>
      <c r="K14176" s="29"/>
    </row>
    <row r="14177" spans="6:11" x14ac:dyDescent="0.3">
      <c r="F14177" s="29"/>
      <c r="G14177" s="29"/>
      <c r="H14177" s="29"/>
      <c r="I14177" s="29"/>
      <c r="J14177" s="29"/>
      <c r="K14177" s="29"/>
    </row>
    <row r="14178" spans="6:11" x14ac:dyDescent="0.3">
      <c r="F14178" s="29"/>
      <c r="G14178" s="29"/>
      <c r="H14178" s="29"/>
      <c r="I14178" s="29"/>
      <c r="J14178" s="29"/>
      <c r="K14178" s="29"/>
    </row>
    <row r="14179" spans="6:11" x14ac:dyDescent="0.3">
      <c r="F14179" s="29"/>
      <c r="G14179" s="29"/>
      <c r="H14179" s="29"/>
      <c r="I14179" s="29"/>
      <c r="J14179" s="29"/>
      <c r="K14179" s="29"/>
    </row>
    <row r="14180" spans="6:11" x14ac:dyDescent="0.3">
      <c r="F14180" s="29"/>
      <c r="G14180" s="29"/>
      <c r="H14180" s="29"/>
      <c r="I14180" s="29"/>
      <c r="J14180" s="29"/>
      <c r="K14180" s="29"/>
    </row>
    <row r="14181" spans="6:11" x14ac:dyDescent="0.3">
      <c r="F14181" s="29"/>
      <c r="G14181" s="29"/>
      <c r="H14181" s="29"/>
      <c r="I14181" s="29"/>
      <c r="J14181" s="29"/>
      <c r="K14181" s="29"/>
    </row>
    <row r="14182" spans="6:11" x14ac:dyDescent="0.3">
      <c r="F14182" s="29"/>
      <c r="G14182" s="29"/>
      <c r="H14182" s="29"/>
      <c r="I14182" s="29"/>
      <c r="J14182" s="29"/>
      <c r="K14182" s="29"/>
    </row>
    <row r="14183" spans="6:11" x14ac:dyDescent="0.3">
      <c r="F14183" s="29"/>
      <c r="G14183" s="29"/>
      <c r="H14183" s="29"/>
      <c r="I14183" s="29"/>
      <c r="J14183" s="29"/>
      <c r="K14183" s="29"/>
    </row>
    <row r="14184" spans="6:11" x14ac:dyDescent="0.3">
      <c r="F14184" s="29"/>
      <c r="G14184" s="29"/>
      <c r="H14184" s="29"/>
      <c r="I14184" s="29"/>
      <c r="J14184" s="29"/>
      <c r="K14184" s="29"/>
    </row>
    <row r="14185" spans="6:11" x14ac:dyDescent="0.3">
      <c r="F14185" s="29"/>
      <c r="G14185" s="29"/>
      <c r="H14185" s="29"/>
      <c r="I14185" s="29"/>
      <c r="J14185" s="29"/>
      <c r="K14185" s="29"/>
    </row>
    <row r="14186" spans="6:11" x14ac:dyDescent="0.3">
      <c r="F14186" s="29"/>
      <c r="G14186" s="29"/>
      <c r="H14186" s="29"/>
      <c r="I14186" s="29"/>
      <c r="J14186" s="29"/>
      <c r="K14186" s="29"/>
    </row>
    <row r="14187" spans="6:11" x14ac:dyDescent="0.3">
      <c r="F14187" s="29"/>
      <c r="G14187" s="29"/>
      <c r="H14187" s="29"/>
      <c r="I14187" s="29"/>
      <c r="J14187" s="29"/>
      <c r="K14187" s="29"/>
    </row>
    <row r="14188" spans="6:11" x14ac:dyDescent="0.3">
      <c r="F14188" s="29"/>
      <c r="G14188" s="29"/>
      <c r="H14188" s="29"/>
      <c r="I14188" s="29"/>
      <c r="J14188" s="29"/>
      <c r="K14188" s="29"/>
    </row>
    <row r="14189" spans="6:11" x14ac:dyDescent="0.3">
      <c r="F14189" s="29"/>
      <c r="G14189" s="29"/>
      <c r="H14189" s="29"/>
      <c r="I14189" s="29"/>
      <c r="J14189" s="29"/>
      <c r="K14189" s="29"/>
    </row>
    <row r="14190" spans="6:11" x14ac:dyDescent="0.3">
      <c r="F14190" s="29"/>
      <c r="G14190" s="29"/>
      <c r="H14190" s="29"/>
      <c r="I14190" s="29"/>
      <c r="J14190" s="29"/>
      <c r="K14190" s="29"/>
    </row>
    <row r="14191" spans="6:11" x14ac:dyDescent="0.3">
      <c r="F14191" s="29"/>
      <c r="G14191" s="29"/>
      <c r="H14191" s="29"/>
      <c r="I14191" s="29"/>
      <c r="J14191" s="29"/>
      <c r="K14191" s="29"/>
    </row>
    <row r="14192" spans="6:11" x14ac:dyDescent="0.3">
      <c r="F14192" s="29"/>
      <c r="G14192" s="29"/>
      <c r="H14192" s="29"/>
      <c r="I14192" s="29"/>
      <c r="J14192" s="29"/>
      <c r="K14192" s="29"/>
    </row>
    <row r="14193" spans="6:11" x14ac:dyDescent="0.3">
      <c r="F14193" s="29"/>
      <c r="G14193" s="29"/>
      <c r="H14193" s="29"/>
      <c r="I14193" s="29"/>
      <c r="J14193" s="29"/>
      <c r="K14193" s="29"/>
    </row>
    <row r="14194" spans="6:11" x14ac:dyDescent="0.3">
      <c r="F14194" s="29"/>
      <c r="G14194" s="29"/>
      <c r="H14194" s="29"/>
      <c r="I14194" s="29"/>
      <c r="J14194" s="29"/>
      <c r="K14194" s="29"/>
    </row>
    <row r="14195" spans="6:11" x14ac:dyDescent="0.3">
      <c r="F14195" s="29"/>
      <c r="G14195" s="29"/>
      <c r="H14195" s="29"/>
      <c r="I14195" s="29"/>
      <c r="J14195" s="29"/>
      <c r="K14195" s="29"/>
    </row>
    <row r="14196" spans="6:11" x14ac:dyDescent="0.3">
      <c r="F14196" s="29"/>
      <c r="G14196" s="29"/>
      <c r="H14196" s="29"/>
      <c r="I14196" s="29"/>
      <c r="J14196" s="29"/>
      <c r="K14196" s="29"/>
    </row>
    <row r="14197" spans="6:11" x14ac:dyDescent="0.3">
      <c r="F14197" s="29"/>
      <c r="G14197" s="29"/>
      <c r="H14197" s="29"/>
      <c r="I14197" s="29"/>
      <c r="J14197" s="29"/>
      <c r="K14197" s="29"/>
    </row>
    <row r="14198" spans="6:11" x14ac:dyDescent="0.3">
      <c r="F14198" s="29"/>
      <c r="G14198" s="29"/>
      <c r="H14198" s="29"/>
      <c r="I14198" s="29"/>
      <c r="J14198" s="29"/>
      <c r="K14198" s="29"/>
    </row>
    <row r="14199" spans="6:11" x14ac:dyDescent="0.3">
      <c r="F14199" s="29"/>
      <c r="G14199" s="29"/>
      <c r="H14199" s="29"/>
      <c r="I14199" s="29"/>
      <c r="J14199" s="29"/>
      <c r="K14199" s="29"/>
    </row>
    <row r="14200" spans="6:11" x14ac:dyDescent="0.3">
      <c r="F14200" s="29"/>
      <c r="G14200" s="29"/>
      <c r="H14200" s="29"/>
      <c r="I14200" s="29"/>
      <c r="J14200" s="29"/>
      <c r="K14200" s="29"/>
    </row>
    <row r="14201" spans="6:11" x14ac:dyDescent="0.3">
      <c r="F14201" s="29"/>
      <c r="G14201" s="29"/>
      <c r="H14201" s="29"/>
      <c r="I14201" s="29"/>
      <c r="J14201" s="29"/>
      <c r="K14201" s="29"/>
    </row>
    <row r="14202" spans="6:11" x14ac:dyDescent="0.3">
      <c r="F14202" s="29"/>
      <c r="G14202" s="29"/>
      <c r="H14202" s="29"/>
      <c r="I14202" s="29"/>
      <c r="J14202" s="29"/>
      <c r="K14202" s="29"/>
    </row>
    <row r="14203" spans="6:11" x14ac:dyDescent="0.3">
      <c r="F14203" s="29"/>
      <c r="G14203" s="29"/>
      <c r="H14203" s="29"/>
      <c r="I14203" s="29"/>
      <c r="J14203" s="29"/>
      <c r="K14203" s="29"/>
    </row>
    <row r="14204" spans="6:11" x14ac:dyDescent="0.3">
      <c r="F14204" s="29"/>
      <c r="G14204" s="29"/>
      <c r="H14204" s="29"/>
      <c r="I14204" s="29"/>
      <c r="J14204" s="29"/>
      <c r="K14204" s="29"/>
    </row>
    <row r="14205" spans="6:11" x14ac:dyDescent="0.3">
      <c r="F14205" s="29"/>
      <c r="G14205" s="29"/>
      <c r="H14205" s="29"/>
      <c r="I14205" s="29"/>
      <c r="J14205" s="29"/>
      <c r="K14205" s="29"/>
    </row>
    <row r="14206" spans="6:11" x14ac:dyDescent="0.3">
      <c r="F14206" s="29"/>
      <c r="G14206" s="29"/>
      <c r="H14206" s="29"/>
      <c r="I14206" s="29"/>
      <c r="J14206" s="29"/>
      <c r="K14206" s="29"/>
    </row>
    <row r="14207" spans="6:11" x14ac:dyDescent="0.3">
      <c r="F14207" s="29"/>
      <c r="G14207" s="29"/>
      <c r="H14207" s="29"/>
      <c r="I14207" s="29"/>
      <c r="J14207" s="29"/>
      <c r="K14207" s="29"/>
    </row>
    <row r="14208" spans="6:11" x14ac:dyDescent="0.3">
      <c r="F14208" s="29"/>
      <c r="G14208" s="29"/>
      <c r="H14208" s="29"/>
      <c r="I14208" s="29"/>
      <c r="J14208" s="29"/>
      <c r="K14208" s="29"/>
    </row>
    <row r="14209" spans="6:11" x14ac:dyDescent="0.3">
      <c r="F14209" s="29"/>
      <c r="G14209" s="29"/>
      <c r="H14209" s="29"/>
      <c r="I14209" s="29"/>
      <c r="J14209" s="29"/>
      <c r="K14209" s="29"/>
    </row>
    <row r="14210" spans="6:11" x14ac:dyDescent="0.3">
      <c r="F14210" s="29"/>
      <c r="G14210" s="29"/>
      <c r="H14210" s="29"/>
      <c r="I14210" s="29"/>
      <c r="J14210" s="29"/>
      <c r="K14210" s="29"/>
    </row>
    <row r="14211" spans="6:11" x14ac:dyDescent="0.3">
      <c r="F14211" s="29"/>
      <c r="G14211" s="29"/>
      <c r="H14211" s="29"/>
      <c r="I14211" s="29"/>
      <c r="J14211" s="29"/>
      <c r="K14211" s="29"/>
    </row>
    <row r="14212" spans="6:11" x14ac:dyDescent="0.3">
      <c r="F14212" s="29"/>
      <c r="G14212" s="29"/>
      <c r="H14212" s="29"/>
      <c r="I14212" s="29"/>
      <c r="J14212" s="29"/>
      <c r="K14212" s="29"/>
    </row>
    <row r="14213" spans="6:11" x14ac:dyDescent="0.3">
      <c r="F14213" s="29"/>
      <c r="G14213" s="29"/>
      <c r="H14213" s="29"/>
      <c r="I14213" s="29"/>
      <c r="J14213" s="29"/>
      <c r="K14213" s="29"/>
    </row>
    <row r="14214" spans="6:11" x14ac:dyDescent="0.3">
      <c r="F14214" s="29"/>
      <c r="G14214" s="29"/>
      <c r="H14214" s="29"/>
      <c r="I14214" s="29"/>
      <c r="J14214" s="29"/>
      <c r="K14214" s="29"/>
    </row>
    <row r="14215" spans="6:11" x14ac:dyDescent="0.3">
      <c r="F14215" s="29"/>
      <c r="G14215" s="29"/>
      <c r="H14215" s="29"/>
      <c r="I14215" s="29"/>
      <c r="J14215" s="29"/>
      <c r="K14215" s="29"/>
    </row>
    <row r="14216" spans="6:11" x14ac:dyDescent="0.3">
      <c r="F14216" s="29"/>
      <c r="G14216" s="29"/>
      <c r="H14216" s="29"/>
      <c r="I14216" s="29"/>
      <c r="J14216" s="29"/>
      <c r="K14216" s="29"/>
    </row>
    <row r="14217" spans="6:11" x14ac:dyDescent="0.3">
      <c r="F14217" s="29"/>
      <c r="G14217" s="29"/>
      <c r="H14217" s="29"/>
      <c r="I14217" s="29"/>
      <c r="J14217" s="29"/>
      <c r="K14217" s="29"/>
    </row>
    <row r="14218" spans="6:11" x14ac:dyDescent="0.3">
      <c r="F14218" s="29"/>
      <c r="G14218" s="29"/>
      <c r="H14218" s="29"/>
      <c r="I14218" s="29"/>
      <c r="J14218" s="29"/>
      <c r="K14218" s="29"/>
    </row>
    <row r="14219" spans="6:11" x14ac:dyDescent="0.3">
      <c r="F14219" s="29"/>
      <c r="G14219" s="29"/>
      <c r="H14219" s="29"/>
      <c r="I14219" s="29"/>
      <c r="J14219" s="29"/>
      <c r="K14219" s="29"/>
    </row>
    <row r="14220" spans="6:11" x14ac:dyDescent="0.3">
      <c r="F14220" s="29"/>
      <c r="G14220" s="29"/>
      <c r="H14220" s="29"/>
      <c r="I14220" s="29"/>
      <c r="J14220" s="29"/>
      <c r="K14220" s="29"/>
    </row>
    <row r="14221" spans="6:11" x14ac:dyDescent="0.3">
      <c r="F14221" s="29"/>
      <c r="G14221" s="29"/>
      <c r="H14221" s="29"/>
      <c r="I14221" s="29"/>
      <c r="J14221" s="29"/>
      <c r="K14221" s="29"/>
    </row>
    <row r="14222" spans="6:11" x14ac:dyDescent="0.3">
      <c r="F14222" s="29"/>
      <c r="G14222" s="29"/>
      <c r="H14222" s="29"/>
      <c r="I14222" s="29"/>
      <c r="J14222" s="29"/>
      <c r="K14222" s="29"/>
    </row>
    <row r="14223" spans="6:11" x14ac:dyDescent="0.3">
      <c r="F14223" s="29"/>
      <c r="G14223" s="29"/>
      <c r="H14223" s="29"/>
      <c r="I14223" s="29"/>
      <c r="J14223" s="29"/>
      <c r="K14223" s="29"/>
    </row>
    <row r="14224" spans="6:11" x14ac:dyDescent="0.3">
      <c r="F14224" s="29"/>
      <c r="G14224" s="29"/>
      <c r="H14224" s="29"/>
      <c r="I14224" s="29"/>
      <c r="J14224" s="29"/>
      <c r="K14224" s="29"/>
    </row>
    <row r="14225" spans="6:11" x14ac:dyDescent="0.3">
      <c r="F14225" s="29"/>
      <c r="G14225" s="29"/>
      <c r="H14225" s="29"/>
      <c r="I14225" s="29"/>
      <c r="J14225" s="29"/>
      <c r="K14225" s="29"/>
    </row>
    <row r="14226" spans="6:11" x14ac:dyDescent="0.3">
      <c r="F14226" s="29"/>
      <c r="G14226" s="29"/>
      <c r="H14226" s="29"/>
      <c r="I14226" s="29"/>
      <c r="J14226" s="29"/>
      <c r="K14226" s="29"/>
    </row>
    <row r="14227" spans="6:11" x14ac:dyDescent="0.3">
      <c r="F14227" s="29"/>
      <c r="G14227" s="29"/>
      <c r="H14227" s="29"/>
      <c r="I14227" s="29"/>
      <c r="J14227" s="29"/>
      <c r="K14227" s="29"/>
    </row>
    <row r="14228" spans="6:11" x14ac:dyDescent="0.3">
      <c r="F14228" s="29"/>
      <c r="G14228" s="29"/>
      <c r="H14228" s="29"/>
      <c r="I14228" s="29"/>
      <c r="J14228" s="29"/>
      <c r="K14228" s="29"/>
    </row>
    <row r="14229" spans="6:11" x14ac:dyDescent="0.3">
      <c r="F14229" s="29"/>
      <c r="G14229" s="29"/>
      <c r="H14229" s="29"/>
      <c r="I14229" s="29"/>
      <c r="J14229" s="29"/>
      <c r="K14229" s="29"/>
    </row>
    <row r="14230" spans="6:11" x14ac:dyDescent="0.3">
      <c r="F14230" s="29"/>
      <c r="G14230" s="29"/>
      <c r="H14230" s="29"/>
      <c r="I14230" s="29"/>
      <c r="J14230" s="29"/>
      <c r="K14230" s="29"/>
    </row>
    <row r="14231" spans="6:11" x14ac:dyDescent="0.3">
      <c r="F14231" s="29"/>
      <c r="G14231" s="29"/>
      <c r="H14231" s="29"/>
      <c r="I14231" s="29"/>
      <c r="J14231" s="29"/>
      <c r="K14231" s="29"/>
    </row>
    <row r="14232" spans="6:11" x14ac:dyDescent="0.3">
      <c r="F14232" s="29"/>
      <c r="G14232" s="29"/>
      <c r="H14232" s="29"/>
      <c r="I14232" s="29"/>
      <c r="J14232" s="29"/>
      <c r="K14232" s="29"/>
    </row>
    <row r="14233" spans="6:11" x14ac:dyDescent="0.3">
      <c r="F14233" s="29"/>
      <c r="G14233" s="29"/>
      <c r="H14233" s="29"/>
      <c r="I14233" s="29"/>
      <c r="J14233" s="29"/>
      <c r="K14233" s="29"/>
    </row>
    <row r="14234" spans="6:11" x14ac:dyDescent="0.3">
      <c r="F14234" s="29"/>
      <c r="G14234" s="29"/>
      <c r="H14234" s="29"/>
      <c r="I14234" s="29"/>
      <c r="J14234" s="29"/>
      <c r="K14234" s="29"/>
    </row>
    <row r="14235" spans="6:11" x14ac:dyDescent="0.3">
      <c r="F14235" s="29"/>
      <c r="G14235" s="29"/>
      <c r="H14235" s="29"/>
      <c r="I14235" s="29"/>
      <c r="J14235" s="29"/>
      <c r="K14235" s="29"/>
    </row>
    <row r="14236" spans="6:11" x14ac:dyDescent="0.3">
      <c r="F14236" s="29"/>
      <c r="G14236" s="29"/>
      <c r="H14236" s="29"/>
      <c r="I14236" s="29"/>
      <c r="J14236" s="29"/>
      <c r="K14236" s="29"/>
    </row>
    <row r="14237" spans="6:11" x14ac:dyDescent="0.3">
      <c r="F14237" s="29"/>
      <c r="G14237" s="29"/>
      <c r="H14237" s="29"/>
      <c r="I14237" s="29"/>
      <c r="J14237" s="29"/>
      <c r="K14237" s="29"/>
    </row>
    <row r="14238" spans="6:11" x14ac:dyDescent="0.3">
      <c r="F14238" s="29"/>
      <c r="G14238" s="29"/>
      <c r="H14238" s="29"/>
      <c r="I14238" s="29"/>
      <c r="J14238" s="29"/>
      <c r="K14238" s="29"/>
    </row>
    <row r="14239" spans="6:11" x14ac:dyDescent="0.3">
      <c r="F14239" s="29"/>
      <c r="G14239" s="29"/>
      <c r="H14239" s="29"/>
      <c r="I14239" s="29"/>
      <c r="J14239" s="29"/>
      <c r="K14239" s="29"/>
    </row>
    <row r="14240" spans="6:11" x14ac:dyDescent="0.3">
      <c r="F14240" s="29"/>
      <c r="G14240" s="29"/>
      <c r="H14240" s="29"/>
      <c r="I14240" s="29"/>
      <c r="J14240" s="29"/>
      <c r="K14240" s="29"/>
    </row>
    <row r="14241" spans="6:11" x14ac:dyDescent="0.3">
      <c r="F14241" s="29"/>
      <c r="G14241" s="29"/>
      <c r="H14241" s="29"/>
      <c r="I14241" s="29"/>
      <c r="J14241" s="29"/>
      <c r="K14241" s="29"/>
    </row>
    <row r="14242" spans="6:11" x14ac:dyDescent="0.3">
      <c r="F14242" s="29"/>
      <c r="G14242" s="29"/>
      <c r="H14242" s="29"/>
      <c r="I14242" s="29"/>
      <c r="J14242" s="29"/>
      <c r="K14242" s="29"/>
    </row>
    <row r="14243" spans="6:11" x14ac:dyDescent="0.3">
      <c r="F14243" s="29"/>
      <c r="G14243" s="29"/>
      <c r="H14243" s="29"/>
      <c r="I14243" s="29"/>
      <c r="J14243" s="29"/>
      <c r="K14243" s="29"/>
    </row>
    <row r="14244" spans="6:11" x14ac:dyDescent="0.3">
      <c r="F14244" s="29"/>
      <c r="G14244" s="29"/>
      <c r="H14244" s="29"/>
      <c r="I14244" s="29"/>
      <c r="J14244" s="29"/>
      <c r="K14244" s="29"/>
    </row>
    <row r="14245" spans="6:11" x14ac:dyDescent="0.3">
      <c r="F14245" s="29"/>
      <c r="G14245" s="29"/>
      <c r="H14245" s="29"/>
      <c r="I14245" s="29"/>
      <c r="J14245" s="29"/>
      <c r="K14245" s="29"/>
    </row>
    <row r="14246" spans="6:11" x14ac:dyDescent="0.3">
      <c r="F14246" s="29"/>
      <c r="G14246" s="29"/>
      <c r="H14246" s="29"/>
      <c r="I14246" s="29"/>
      <c r="J14246" s="29"/>
      <c r="K14246" s="29"/>
    </row>
    <row r="14247" spans="6:11" x14ac:dyDescent="0.3">
      <c r="F14247" s="29"/>
      <c r="G14247" s="29"/>
      <c r="H14247" s="29"/>
      <c r="I14247" s="29"/>
      <c r="J14247" s="29"/>
      <c r="K14247" s="29"/>
    </row>
    <row r="14248" spans="6:11" x14ac:dyDescent="0.3">
      <c r="F14248" s="29"/>
      <c r="G14248" s="29"/>
      <c r="H14248" s="29"/>
      <c r="I14248" s="29"/>
      <c r="J14248" s="29"/>
      <c r="K14248" s="29"/>
    </row>
    <row r="14249" spans="6:11" x14ac:dyDescent="0.3">
      <c r="F14249" s="29"/>
      <c r="G14249" s="29"/>
      <c r="H14249" s="29"/>
      <c r="I14249" s="29"/>
      <c r="J14249" s="29"/>
      <c r="K14249" s="29"/>
    </row>
    <row r="14250" spans="6:11" x14ac:dyDescent="0.3">
      <c r="F14250" s="29"/>
      <c r="G14250" s="29"/>
      <c r="H14250" s="29"/>
      <c r="I14250" s="29"/>
      <c r="J14250" s="29"/>
      <c r="K14250" s="29"/>
    </row>
    <row r="14251" spans="6:11" x14ac:dyDescent="0.3">
      <c r="F14251" s="29"/>
      <c r="G14251" s="29"/>
      <c r="H14251" s="29"/>
      <c r="I14251" s="29"/>
      <c r="J14251" s="29"/>
      <c r="K14251" s="29"/>
    </row>
    <row r="14252" spans="6:11" x14ac:dyDescent="0.3">
      <c r="F14252" s="29"/>
      <c r="G14252" s="29"/>
      <c r="H14252" s="29"/>
      <c r="I14252" s="29"/>
      <c r="J14252" s="29"/>
      <c r="K14252" s="29"/>
    </row>
    <row r="14253" spans="6:11" x14ac:dyDescent="0.3">
      <c r="F14253" s="29"/>
      <c r="G14253" s="29"/>
      <c r="H14253" s="29"/>
      <c r="I14253" s="29"/>
      <c r="J14253" s="29"/>
      <c r="K14253" s="29"/>
    </row>
    <row r="14254" spans="6:11" x14ac:dyDescent="0.3">
      <c r="F14254" s="29"/>
      <c r="G14254" s="29"/>
      <c r="H14254" s="29"/>
      <c r="I14254" s="29"/>
      <c r="J14254" s="29"/>
      <c r="K14254" s="29"/>
    </row>
    <row r="14255" spans="6:11" x14ac:dyDescent="0.3">
      <c r="F14255" s="29"/>
      <c r="G14255" s="29"/>
      <c r="H14255" s="29"/>
      <c r="I14255" s="29"/>
      <c r="J14255" s="29"/>
      <c r="K14255" s="29"/>
    </row>
    <row r="14256" spans="6:11" x14ac:dyDescent="0.3">
      <c r="F14256" s="29"/>
      <c r="G14256" s="29"/>
      <c r="H14256" s="29"/>
      <c r="I14256" s="29"/>
      <c r="J14256" s="29"/>
      <c r="K14256" s="29"/>
    </row>
    <row r="14257" spans="6:11" x14ac:dyDescent="0.3">
      <c r="F14257" s="29"/>
      <c r="G14257" s="29"/>
      <c r="H14257" s="29"/>
      <c r="I14257" s="29"/>
      <c r="J14257" s="29"/>
      <c r="K14257" s="29"/>
    </row>
    <row r="14258" spans="6:11" x14ac:dyDescent="0.3">
      <c r="F14258" s="29"/>
      <c r="G14258" s="29"/>
      <c r="H14258" s="29"/>
      <c r="I14258" s="29"/>
      <c r="J14258" s="29"/>
      <c r="K14258" s="29"/>
    </row>
    <row r="14259" spans="6:11" x14ac:dyDescent="0.3">
      <c r="F14259" s="29"/>
      <c r="G14259" s="29"/>
      <c r="H14259" s="29"/>
      <c r="I14259" s="29"/>
      <c r="J14259" s="29"/>
      <c r="K14259" s="29"/>
    </row>
    <row r="14260" spans="6:11" x14ac:dyDescent="0.3">
      <c r="F14260" s="29"/>
      <c r="G14260" s="29"/>
      <c r="H14260" s="29"/>
      <c r="I14260" s="29"/>
      <c r="J14260" s="29"/>
      <c r="K14260" s="29"/>
    </row>
    <row r="14261" spans="6:11" x14ac:dyDescent="0.3">
      <c r="F14261" s="29"/>
      <c r="G14261" s="29"/>
      <c r="H14261" s="29"/>
      <c r="I14261" s="29"/>
      <c r="J14261" s="29"/>
      <c r="K14261" s="29"/>
    </row>
    <row r="14262" spans="6:11" x14ac:dyDescent="0.3">
      <c r="F14262" s="29"/>
      <c r="G14262" s="29"/>
      <c r="H14262" s="29"/>
      <c r="I14262" s="29"/>
      <c r="J14262" s="29"/>
      <c r="K14262" s="29"/>
    </row>
    <row r="14263" spans="6:11" x14ac:dyDescent="0.3">
      <c r="F14263" s="29"/>
      <c r="G14263" s="29"/>
      <c r="H14263" s="29"/>
      <c r="I14263" s="29"/>
      <c r="J14263" s="29"/>
      <c r="K14263" s="29"/>
    </row>
    <row r="14264" spans="6:11" x14ac:dyDescent="0.3">
      <c r="F14264" s="29"/>
      <c r="G14264" s="29"/>
      <c r="H14264" s="29"/>
      <c r="I14264" s="29"/>
      <c r="J14264" s="29"/>
      <c r="K14264" s="29"/>
    </row>
    <row r="14265" spans="6:11" x14ac:dyDescent="0.3">
      <c r="F14265" s="29"/>
      <c r="G14265" s="29"/>
      <c r="H14265" s="29"/>
      <c r="I14265" s="29"/>
      <c r="J14265" s="29"/>
      <c r="K14265" s="29"/>
    </row>
    <row r="14266" spans="6:11" x14ac:dyDescent="0.3">
      <c r="F14266" s="29"/>
      <c r="G14266" s="29"/>
      <c r="H14266" s="29"/>
      <c r="I14266" s="29"/>
      <c r="J14266" s="29"/>
      <c r="K14266" s="29"/>
    </row>
    <row r="14267" spans="6:11" x14ac:dyDescent="0.3">
      <c r="F14267" s="29"/>
      <c r="G14267" s="29"/>
      <c r="H14267" s="29"/>
      <c r="I14267" s="29"/>
      <c r="J14267" s="29"/>
      <c r="K14267" s="29"/>
    </row>
    <row r="14268" spans="6:11" x14ac:dyDescent="0.3">
      <c r="F14268" s="29"/>
      <c r="G14268" s="29"/>
      <c r="H14268" s="29"/>
      <c r="I14268" s="29"/>
      <c r="J14268" s="29"/>
      <c r="K14268" s="29"/>
    </row>
    <row r="14269" spans="6:11" x14ac:dyDescent="0.3">
      <c r="F14269" s="29"/>
      <c r="G14269" s="29"/>
      <c r="H14269" s="29"/>
      <c r="I14269" s="29"/>
      <c r="J14269" s="29"/>
      <c r="K14269" s="29"/>
    </row>
    <row r="14270" spans="6:11" x14ac:dyDescent="0.3">
      <c r="F14270" s="29"/>
      <c r="G14270" s="29"/>
      <c r="H14270" s="29"/>
      <c r="I14270" s="29"/>
      <c r="J14270" s="29"/>
      <c r="K14270" s="29"/>
    </row>
    <row r="14271" spans="6:11" x14ac:dyDescent="0.3">
      <c r="F14271" s="29"/>
      <c r="G14271" s="29"/>
      <c r="H14271" s="29"/>
      <c r="I14271" s="29"/>
      <c r="J14271" s="29"/>
      <c r="K14271" s="29"/>
    </row>
    <row r="14272" spans="6:11" x14ac:dyDescent="0.3">
      <c r="F14272" s="29"/>
      <c r="G14272" s="29"/>
      <c r="H14272" s="29"/>
      <c r="I14272" s="29"/>
      <c r="J14272" s="29"/>
      <c r="K14272" s="29"/>
    </row>
    <row r="14273" spans="6:11" x14ac:dyDescent="0.3">
      <c r="F14273" s="29"/>
      <c r="G14273" s="29"/>
      <c r="H14273" s="29"/>
      <c r="I14273" s="29"/>
      <c r="J14273" s="29"/>
      <c r="K14273" s="29"/>
    </row>
    <row r="14274" spans="6:11" x14ac:dyDescent="0.3">
      <c r="F14274" s="29"/>
      <c r="G14274" s="29"/>
      <c r="H14274" s="29"/>
      <c r="I14274" s="29"/>
      <c r="J14274" s="29"/>
      <c r="K14274" s="29"/>
    </row>
    <row r="14275" spans="6:11" x14ac:dyDescent="0.3">
      <c r="F14275" s="29"/>
      <c r="G14275" s="29"/>
      <c r="H14275" s="29"/>
      <c r="I14275" s="29"/>
      <c r="J14275" s="29"/>
      <c r="K14275" s="29"/>
    </row>
    <row r="14276" spans="6:11" x14ac:dyDescent="0.3">
      <c r="F14276" s="29"/>
      <c r="G14276" s="29"/>
      <c r="H14276" s="29"/>
      <c r="I14276" s="29"/>
      <c r="J14276" s="29"/>
      <c r="K14276" s="29"/>
    </row>
    <row r="14277" spans="6:11" x14ac:dyDescent="0.3">
      <c r="F14277" s="29"/>
      <c r="G14277" s="29"/>
      <c r="H14277" s="29"/>
      <c r="I14277" s="29"/>
      <c r="J14277" s="29"/>
      <c r="K14277" s="29"/>
    </row>
    <row r="14278" spans="6:11" x14ac:dyDescent="0.3">
      <c r="F14278" s="29"/>
      <c r="G14278" s="29"/>
      <c r="H14278" s="29"/>
      <c r="I14278" s="29"/>
      <c r="J14278" s="29"/>
      <c r="K14278" s="29"/>
    </row>
    <row r="14279" spans="6:11" x14ac:dyDescent="0.3">
      <c r="F14279" s="29"/>
      <c r="G14279" s="29"/>
      <c r="H14279" s="29"/>
      <c r="I14279" s="29"/>
      <c r="J14279" s="29"/>
      <c r="K14279" s="29"/>
    </row>
    <row r="14280" spans="6:11" x14ac:dyDescent="0.3">
      <c r="F14280" s="29"/>
      <c r="G14280" s="29"/>
      <c r="H14280" s="29"/>
      <c r="I14280" s="29"/>
      <c r="J14280" s="29"/>
      <c r="K14280" s="29"/>
    </row>
    <row r="14281" spans="6:11" x14ac:dyDescent="0.3">
      <c r="F14281" s="29"/>
      <c r="G14281" s="29"/>
      <c r="H14281" s="29"/>
      <c r="I14281" s="29"/>
      <c r="J14281" s="29"/>
      <c r="K14281" s="29"/>
    </row>
    <row r="14282" spans="6:11" x14ac:dyDescent="0.3">
      <c r="F14282" s="29"/>
      <c r="G14282" s="29"/>
      <c r="H14282" s="29"/>
      <c r="I14282" s="29"/>
      <c r="J14282" s="29"/>
      <c r="K14282" s="29"/>
    </row>
    <row r="14283" spans="6:11" x14ac:dyDescent="0.3">
      <c r="F14283" s="29"/>
      <c r="G14283" s="29"/>
      <c r="H14283" s="29"/>
      <c r="I14283" s="29"/>
      <c r="J14283" s="29"/>
      <c r="K14283" s="29"/>
    </row>
    <row r="14284" spans="6:11" x14ac:dyDescent="0.3">
      <c r="F14284" s="29"/>
      <c r="G14284" s="29"/>
      <c r="H14284" s="29"/>
      <c r="I14284" s="29"/>
      <c r="J14284" s="29"/>
      <c r="K14284" s="29"/>
    </row>
    <row r="14285" spans="6:11" x14ac:dyDescent="0.3">
      <c r="F14285" s="29"/>
      <c r="G14285" s="29"/>
      <c r="H14285" s="29"/>
      <c r="I14285" s="29"/>
      <c r="J14285" s="29"/>
      <c r="K14285" s="29"/>
    </row>
    <row r="14286" spans="6:11" x14ac:dyDescent="0.3">
      <c r="F14286" s="29"/>
      <c r="G14286" s="29"/>
      <c r="H14286" s="29"/>
      <c r="I14286" s="29"/>
      <c r="J14286" s="29"/>
      <c r="K14286" s="29"/>
    </row>
    <row r="14287" spans="6:11" x14ac:dyDescent="0.3">
      <c r="F14287" s="29"/>
      <c r="G14287" s="29"/>
      <c r="H14287" s="29"/>
      <c r="I14287" s="29"/>
      <c r="J14287" s="29"/>
      <c r="K14287" s="29"/>
    </row>
    <row r="14288" spans="6:11" x14ac:dyDescent="0.3">
      <c r="F14288" s="29"/>
      <c r="G14288" s="29"/>
      <c r="H14288" s="29"/>
      <c r="I14288" s="29"/>
      <c r="J14288" s="29"/>
      <c r="K14288" s="29"/>
    </row>
    <row r="14289" spans="6:11" x14ac:dyDescent="0.3">
      <c r="F14289" s="29"/>
      <c r="G14289" s="29"/>
      <c r="H14289" s="29"/>
      <c r="I14289" s="29"/>
      <c r="J14289" s="29"/>
      <c r="K14289" s="29"/>
    </row>
    <row r="14290" spans="6:11" x14ac:dyDescent="0.3">
      <c r="F14290" s="29"/>
      <c r="G14290" s="29"/>
      <c r="H14290" s="29"/>
      <c r="I14290" s="29"/>
      <c r="J14290" s="29"/>
      <c r="K14290" s="29"/>
    </row>
    <row r="14291" spans="6:11" x14ac:dyDescent="0.3">
      <c r="F14291" s="29"/>
      <c r="G14291" s="29"/>
      <c r="H14291" s="29"/>
      <c r="I14291" s="29"/>
      <c r="J14291" s="29"/>
      <c r="K14291" s="29"/>
    </row>
    <row r="14292" spans="6:11" x14ac:dyDescent="0.3">
      <c r="F14292" s="29"/>
      <c r="G14292" s="29"/>
      <c r="H14292" s="29"/>
      <c r="I14292" s="29"/>
      <c r="J14292" s="29"/>
      <c r="K14292" s="29"/>
    </row>
    <row r="14293" spans="6:11" x14ac:dyDescent="0.3">
      <c r="F14293" s="29"/>
      <c r="G14293" s="29"/>
      <c r="H14293" s="29"/>
      <c r="I14293" s="29"/>
      <c r="J14293" s="29"/>
      <c r="K14293" s="29"/>
    </row>
    <row r="14294" spans="6:11" x14ac:dyDescent="0.3">
      <c r="F14294" s="29"/>
      <c r="G14294" s="29"/>
      <c r="H14294" s="29"/>
      <c r="I14294" s="29"/>
      <c r="J14294" s="29"/>
      <c r="K14294" s="29"/>
    </row>
    <row r="14295" spans="6:11" x14ac:dyDescent="0.3">
      <c r="F14295" s="29"/>
      <c r="G14295" s="29"/>
      <c r="H14295" s="29"/>
      <c r="I14295" s="29"/>
      <c r="J14295" s="29"/>
      <c r="K14295" s="29"/>
    </row>
    <row r="14296" spans="6:11" x14ac:dyDescent="0.3">
      <c r="F14296" s="29"/>
      <c r="G14296" s="29"/>
      <c r="H14296" s="29"/>
      <c r="I14296" s="29"/>
      <c r="J14296" s="29"/>
      <c r="K14296" s="29"/>
    </row>
    <row r="14297" spans="6:11" x14ac:dyDescent="0.3">
      <c r="F14297" s="29"/>
      <c r="G14297" s="29"/>
      <c r="H14297" s="29"/>
      <c r="I14297" s="29"/>
      <c r="J14297" s="29"/>
      <c r="K14297" s="29"/>
    </row>
    <row r="14298" spans="6:11" x14ac:dyDescent="0.3">
      <c r="F14298" s="29"/>
      <c r="G14298" s="29"/>
      <c r="H14298" s="29"/>
      <c r="I14298" s="29"/>
      <c r="J14298" s="29"/>
      <c r="K14298" s="29"/>
    </row>
    <row r="14299" spans="6:11" x14ac:dyDescent="0.3">
      <c r="F14299" s="29"/>
      <c r="G14299" s="29"/>
      <c r="H14299" s="29"/>
      <c r="I14299" s="29"/>
      <c r="J14299" s="29"/>
      <c r="K14299" s="29"/>
    </row>
    <row r="14300" spans="6:11" x14ac:dyDescent="0.3">
      <c r="F14300" s="29"/>
      <c r="G14300" s="29"/>
      <c r="H14300" s="29"/>
      <c r="I14300" s="29"/>
      <c r="J14300" s="29"/>
      <c r="K14300" s="29"/>
    </row>
    <row r="14301" spans="6:11" x14ac:dyDescent="0.3">
      <c r="F14301" s="29"/>
      <c r="G14301" s="29"/>
      <c r="H14301" s="29"/>
      <c r="I14301" s="29"/>
      <c r="J14301" s="29"/>
      <c r="K14301" s="29"/>
    </row>
    <row r="14302" spans="6:11" x14ac:dyDescent="0.3">
      <c r="F14302" s="29"/>
      <c r="G14302" s="29"/>
      <c r="H14302" s="29"/>
      <c r="I14302" s="29"/>
      <c r="J14302" s="29"/>
      <c r="K14302" s="29"/>
    </row>
    <row r="14303" spans="6:11" x14ac:dyDescent="0.3">
      <c r="F14303" s="29"/>
      <c r="G14303" s="29"/>
      <c r="H14303" s="29"/>
      <c r="I14303" s="29"/>
      <c r="J14303" s="29"/>
      <c r="K14303" s="29"/>
    </row>
    <row r="14304" spans="6:11" x14ac:dyDescent="0.3">
      <c r="F14304" s="29"/>
      <c r="G14304" s="29"/>
      <c r="H14304" s="29"/>
      <c r="I14304" s="29"/>
      <c r="J14304" s="29"/>
      <c r="K14304" s="29"/>
    </row>
    <row r="14305" spans="6:11" x14ac:dyDescent="0.3">
      <c r="F14305" s="29"/>
      <c r="G14305" s="29"/>
      <c r="H14305" s="29"/>
      <c r="I14305" s="29"/>
      <c r="J14305" s="29"/>
      <c r="K14305" s="29"/>
    </row>
    <row r="14306" spans="6:11" x14ac:dyDescent="0.3">
      <c r="F14306" s="29"/>
      <c r="G14306" s="29"/>
      <c r="H14306" s="29"/>
      <c r="I14306" s="29"/>
      <c r="J14306" s="29"/>
      <c r="K14306" s="29"/>
    </row>
    <row r="14307" spans="6:11" x14ac:dyDescent="0.3">
      <c r="F14307" s="29"/>
      <c r="G14307" s="29"/>
      <c r="H14307" s="29"/>
      <c r="I14307" s="29"/>
      <c r="J14307" s="29"/>
      <c r="K14307" s="29"/>
    </row>
    <row r="14308" spans="6:11" x14ac:dyDescent="0.3">
      <c r="F14308" s="29"/>
      <c r="G14308" s="29"/>
      <c r="H14308" s="29"/>
      <c r="I14308" s="29"/>
      <c r="J14308" s="29"/>
      <c r="K14308" s="29"/>
    </row>
    <row r="14309" spans="6:11" x14ac:dyDescent="0.3">
      <c r="F14309" s="29"/>
      <c r="G14309" s="29"/>
      <c r="H14309" s="29"/>
      <c r="I14309" s="29"/>
      <c r="J14309" s="29"/>
      <c r="K14309" s="29"/>
    </row>
    <row r="14310" spans="6:11" x14ac:dyDescent="0.3">
      <c r="F14310" s="29"/>
      <c r="G14310" s="29"/>
      <c r="H14310" s="29"/>
      <c r="I14310" s="29"/>
      <c r="J14310" s="29"/>
      <c r="K14310" s="29"/>
    </row>
    <row r="14311" spans="6:11" x14ac:dyDescent="0.3">
      <c r="F14311" s="29"/>
      <c r="G14311" s="29"/>
      <c r="H14311" s="29"/>
      <c r="I14311" s="29"/>
      <c r="J14311" s="29"/>
      <c r="K14311" s="29"/>
    </row>
    <row r="14312" spans="6:11" x14ac:dyDescent="0.3">
      <c r="F14312" s="29"/>
      <c r="G14312" s="29"/>
      <c r="H14312" s="29"/>
      <c r="I14312" s="29"/>
      <c r="J14312" s="29"/>
      <c r="K14312" s="29"/>
    </row>
    <row r="14313" spans="6:11" x14ac:dyDescent="0.3">
      <c r="F14313" s="29"/>
      <c r="G14313" s="29"/>
      <c r="H14313" s="29"/>
      <c r="I14313" s="29"/>
      <c r="J14313" s="29"/>
      <c r="K14313" s="29"/>
    </row>
    <row r="14314" spans="6:11" x14ac:dyDescent="0.3">
      <c r="F14314" s="29"/>
      <c r="G14314" s="29"/>
      <c r="H14314" s="29"/>
      <c r="I14314" s="29"/>
      <c r="J14314" s="29"/>
      <c r="K14314" s="29"/>
    </row>
    <row r="14315" spans="6:11" x14ac:dyDescent="0.3">
      <c r="F14315" s="29"/>
      <c r="G14315" s="29"/>
      <c r="H14315" s="29"/>
      <c r="I14315" s="29"/>
      <c r="J14315" s="29"/>
      <c r="K14315" s="29"/>
    </row>
    <row r="14316" spans="6:11" x14ac:dyDescent="0.3">
      <c r="F14316" s="29"/>
      <c r="G14316" s="29"/>
      <c r="H14316" s="29"/>
      <c r="I14316" s="29"/>
      <c r="J14316" s="29"/>
      <c r="K14316" s="29"/>
    </row>
    <row r="14317" spans="6:11" x14ac:dyDescent="0.3">
      <c r="F14317" s="29"/>
      <c r="G14317" s="29"/>
      <c r="H14317" s="29"/>
      <c r="I14317" s="29"/>
      <c r="J14317" s="29"/>
      <c r="K14317" s="29"/>
    </row>
    <row r="14318" spans="6:11" x14ac:dyDescent="0.3">
      <c r="F14318" s="29"/>
      <c r="G14318" s="29"/>
      <c r="H14318" s="29"/>
      <c r="I14318" s="29"/>
      <c r="J14318" s="29"/>
      <c r="K14318" s="29"/>
    </row>
    <row r="14319" spans="6:11" x14ac:dyDescent="0.3">
      <c r="F14319" s="29"/>
      <c r="G14319" s="29"/>
      <c r="H14319" s="29"/>
      <c r="I14319" s="29"/>
      <c r="J14319" s="29"/>
      <c r="K14319" s="29"/>
    </row>
    <row r="14320" spans="6:11" x14ac:dyDescent="0.3">
      <c r="F14320" s="29"/>
      <c r="G14320" s="29"/>
      <c r="H14320" s="29"/>
      <c r="I14320" s="29"/>
      <c r="J14320" s="29"/>
      <c r="K14320" s="29"/>
    </row>
    <row r="14321" spans="6:11" x14ac:dyDescent="0.3">
      <c r="F14321" s="29"/>
      <c r="G14321" s="29"/>
      <c r="H14321" s="29"/>
      <c r="I14321" s="29"/>
      <c r="J14321" s="29"/>
      <c r="K14321" s="29"/>
    </row>
    <row r="14322" spans="6:11" x14ac:dyDescent="0.3">
      <c r="F14322" s="29"/>
      <c r="G14322" s="29"/>
      <c r="H14322" s="29"/>
      <c r="I14322" s="29"/>
      <c r="J14322" s="29"/>
      <c r="K14322" s="29"/>
    </row>
    <row r="14323" spans="6:11" x14ac:dyDescent="0.3">
      <c r="F14323" s="29"/>
      <c r="G14323" s="29"/>
      <c r="H14323" s="29"/>
      <c r="I14323" s="29"/>
      <c r="J14323" s="29"/>
      <c r="K14323" s="29"/>
    </row>
    <row r="14324" spans="6:11" x14ac:dyDescent="0.3">
      <c r="F14324" s="29"/>
      <c r="G14324" s="29"/>
      <c r="H14324" s="29"/>
      <c r="I14324" s="29"/>
      <c r="J14324" s="29"/>
      <c r="K14324" s="29"/>
    </row>
    <row r="14325" spans="6:11" x14ac:dyDescent="0.3">
      <c r="F14325" s="29"/>
      <c r="G14325" s="29"/>
      <c r="H14325" s="29"/>
      <c r="I14325" s="29"/>
      <c r="J14325" s="29"/>
      <c r="K14325" s="29"/>
    </row>
    <row r="14326" spans="6:11" x14ac:dyDescent="0.3">
      <c r="F14326" s="29"/>
      <c r="G14326" s="29"/>
      <c r="H14326" s="29"/>
      <c r="I14326" s="29"/>
      <c r="J14326" s="29"/>
      <c r="K14326" s="29"/>
    </row>
    <row r="14327" spans="6:11" x14ac:dyDescent="0.3">
      <c r="F14327" s="29"/>
      <c r="G14327" s="29"/>
      <c r="H14327" s="29"/>
      <c r="I14327" s="29"/>
      <c r="J14327" s="29"/>
      <c r="K14327" s="29"/>
    </row>
    <row r="14328" spans="6:11" x14ac:dyDescent="0.3">
      <c r="F14328" s="29"/>
      <c r="G14328" s="29"/>
      <c r="H14328" s="29"/>
      <c r="I14328" s="29"/>
      <c r="J14328" s="29"/>
      <c r="K14328" s="29"/>
    </row>
    <row r="14329" spans="6:11" x14ac:dyDescent="0.3">
      <c r="F14329" s="29"/>
      <c r="G14329" s="29"/>
      <c r="H14329" s="29"/>
      <c r="I14329" s="29"/>
      <c r="J14329" s="29"/>
      <c r="K14329" s="29"/>
    </row>
    <row r="14330" spans="6:11" x14ac:dyDescent="0.3">
      <c r="F14330" s="29"/>
      <c r="G14330" s="29"/>
      <c r="H14330" s="29"/>
      <c r="I14330" s="29"/>
      <c r="J14330" s="29"/>
      <c r="K14330" s="29"/>
    </row>
    <row r="14331" spans="6:11" x14ac:dyDescent="0.3">
      <c r="F14331" s="29"/>
      <c r="G14331" s="29"/>
      <c r="H14331" s="29"/>
      <c r="I14331" s="29"/>
      <c r="J14331" s="29"/>
      <c r="K14331" s="29"/>
    </row>
    <row r="14332" spans="6:11" x14ac:dyDescent="0.3">
      <c r="F14332" s="29"/>
      <c r="G14332" s="29"/>
      <c r="H14332" s="29"/>
      <c r="I14332" s="29"/>
      <c r="J14332" s="29"/>
      <c r="K14332" s="29"/>
    </row>
    <row r="14333" spans="6:11" x14ac:dyDescent="0.3">
      <c r="F14333" s="29"/>
      <c r="G14333" s="29"/>
      <c r="H14333" s="29"/>
      <c r="I14333" s="29"/>
      <c r="J14333" s="29"/>
      <c r="K14333" s="29"/>
    </row>
    <row r="14334" spans="6:11" x14ac:dyDescent="0.3">
      <c r="F14334" s="29"/>
      <c r="G14334" s="29"/>
      <c r="H14334" s="29"/>
      <c r="I14334" s="29"/>
      <c r="J14334" s="29"/>
      <c r="K14334" s="29"/>
    </row>
    <row r="14335" spans="6:11" x14ac:dyDescent="0.3">
      <c r="F14335" s="29"/>
      <c r="G14335" s="29"/>
      <c r="H14335" s="29"/>
      <c r="I14335" s="29"/>
      <c r="J14335" s="29"/>
      <c r="K14335" s="29"/>
    </row>
    <row r="14336" spans="6:11" x14ac:dyDescent="0.3">
      <c r="F14336" s="29"/>
      <c r="G14336" s="29"/>
      <c r="H14336" s="29"/>
      <c r="I14336" s="29"/>
      <c r="J14336" s="29"/>
      <c r="K14336" s="29"/>
    </row>
    <row r="14337" spans="6:11" x14ac:dyDescent="0.3">
      <c r="F14337" s="29"/>
      <c r="G14337" s="29"/>
      <c r="H14337" s="29"/>
      <c r="I14337" s="29"/>
      <c r="J14337" s="29"/>
      <c r="K14337" s="29"/>
    </row>
    <row r="14338" spans="6:11" x14ac:dyDescent="0.3">
      <c r="F14338" s="29"/>
      <c r="G14338" s="29"/>
      <c r="H14338" s="29"/>
      <c r="I14338" s="29"/>
      <c r="J14338" s="29"/>
      <c r="K14338" s="29"/>
    </row>
    <row r="14339" spans="6:11" x14ac:dyDescent="0.3">
      <c r="F14339" s="29"/>
      <c r="G14339" s="29"/>
      <c r="H14339" s="29"/>
      <c r="I14339" s="29"/>
      <c r="J14339" s="29"/>
      <c r="K14339" s="29"/>
    </row>
    <row r="14340" spans="6:11" x14ac:dyDescent="0.3">
      <c r="F14340" s="29"/>
      <c r="G14340" s="29"/>
      <c r="H14340" s="29"/>
      <c r="I14340" s="29"/>
      <c r="J14340" s="29"/>
      <c r="K14340" s="29"/>
    </row>
    <row r="14341" spans="6:11" x14ac:dyDescent="0.3">
      <c r="F14341" s="29"/>
      <c r="G14341" s="29"/>
      <c r="H14341" s="29"/>
      <c r="I14341" s="29"/>
      <c r="J14341" s="29"/>
      <c r="K14341" s="29"/>
    </row>
    <row r="14342" spans="6:11" x14ac:dyDescent="0.3">
      <c r="F14342" s="29"/>
      <c r="G14342" s="29"/>
      <c r="H14342" s="29"/>
      <c r="I14342" s="29"/>
      <c r="J14342" s="29"/>
      <c r="K14342" s="29"/>
    </row>
    <row r="14343" spans="6:11" x14ac:dyDescent="0.3">
      <c r="F14343" s="29"/>
      <c r="G14343" s="29"/>
      <c r="H14343" s="29"/>
      <c r="I14343" s="29"/>
      <c r="J14343" s="29"/>
      <c r="K14343" s="29"/>
    </row>
    <row r="14344" spans="6:11" x14ac:dyDescent="0.3">
      <c r="F14344" s="29"/>
      <c r="G14344" s="29"/>
      <c r="H14344" s="29"/>
      <c r="I14344" s="29"/>
      <c r="J14344" s="29"/>
      <c r="K14344" s="29"/>
    </row>
    <row r="14345" spans="6:11" x14ac:dyDescent="0.3">
      <c r="F14345" s="29"/>
      <c r="G14345" s="29"/>
      <c r="H14345" s="29"/>
      <c r="I14345" s="29"/>
      <c r="J14345" s="29"/>
      <c r="K14345" s="29"/>
    </row>
    <row r="14346" spans="6:11" x14ac:dyDescent="0.3">
      <c r="F14346" s="29"/>
      <c r="G14346" s="29"/>
      <c r="H14346" s="29"/>
      <c r="I14346" s="29"/>
      <c r="J14346" s="29"/>
      <c r="K14346" s="29"/>
    </row>
    <row r="14347" spans="6:11" x14ac:dyDescent="0.3">
      <c r="F14347" s="29"/>
      <c r="G14347" s="29"/>
      <c r="H14347" s="29"/>
      <c r="I14347" s="29"/>
      <c r="J14347" s="29"/>
      <c r="K14347" s="29"/>
    </row>
    <row r="14348" spans="6:11" x14ac:dyDescent="0.3">
      <c r="F14348" s="29"/>
      <c r="G14348" s="29"/>
      <c r="H14348" s="29"/>
      <c r="I14348" s="29"/>
      <c r="J14348" s="29"/>
      <c r="K14348" s="29"/>
    </row>
    <row r="14349" spans="6:11" x14ac:dyDescent="0.3">
      <c r="F14349" s="29"/>
      <c r="G14349" s="29"/>
      <c r="H14349" s="29"/>
      <c r="I14349" s="29"/>
      <c r="J14349" s="29"/>
      <c r="K14349" s="29"/>
    </row>
    <row r="14350" spans="6:11" x14ac:dyDescent="0.3">
      <c r="F14350" s="29"/>
      <c r="G14350" s="29"/>
      <c r="H14350" s="29"/>
      <c r="I14350" s="29"/>
      <c r="J14350" s="29"/>
      <c r="K14350" s="29"/>
    </row>
    <row r="14351" spans="6:11" x14ac:dyDescent="0.3">
      <c r="F14351" s="29"/>
      <c r="G14351" s="29"/>
      <c r="H14351" s="29"/>
      <c r="I14351" s="29"/>
      <c r="J14351" s="29"/>
      <c r="K14351" s="29"/>
    </row>
    <row r="14352" spans="6:11" x14ac:dyDescent="0.3">
      <c r="F14352" s="29"/>
      <c r="G14352" s="29"/>
      <c r="H14352" s="29"/>
      <c r="I14352" s="29"/>
      <c r="J14352" s="29"/>
      <c r="K14352" s="29"/>
    </row>
    <row r="14353" spans="6:11" x14ac:dyDescent="0.3">
      <c r="F14353" s="29"/>
      <c r="G14353" s="29"/>
      <c r="H14353" s="29"/>
      <c r="I14353" s="29"/>
      <c r="J14353" s="29"/>
      <c r="K14353" s="29"/>
    </row>
    <row r="14354" spans="6:11" x14ac:dyDescent="0.3">
      <c r="F14354" s="29"/>
      <c r="G14354" s="29"/>
      <c r="H14354" s="29"/>
      <c r="I14354" s="29"/>
      <c r="J14354" s="29"/>
      <c r="K14354" s="29"/>
    </row>
    <row r="14355" spans="6:11" x14ac:dyDescent="0.3">
      <c r="F14355" s="29"/>
      <c r="G14355" s="29"/>
      <c r="H14355" s="29"/>
      <c r="I14355" s="29"/>
      <c r="J14355" s="29"/>
      <c r="K14355" s="29"/>
    </row>
    <row r="14356" spans="6:11" x14ac:dyDescent="0.3">
      <c r="F14356" s="29"/>
      <c r="G14356" s="29"/>
      <c r="H14356" s="29"/>
      <c r="I14356" s="29"/>
      <c r="J14356" s="29"/>
      <c r="K14356" s="29"/>
    </row>
    <row r="14357" spans="6:11" x14ac:dyDescent="0.3">
      <c r="F14357" s="29"/>
      <c r="G14357" s="29"/>
      <c r="H14357" s="29"/>
      <c r="I14357" s="29"/>
      <c r="J14357" s="29"/>
      <c r="K14357" s="29"/>
    </row>
    <row r="14358" spans="6:11" x14ac:dyDescent="0.3">
      <c r="F14358" s="29"/>
      <c r="G14358" s="29"/>
      <c r="H14358" s="29"/>
      <c r="I14358" s="29"/>
      <c r="J14358" s="29"/>
      <c r="K14358" s="29"/>
    </row>
    <row r="14359" spans="6:11" x14ac:dyDescent="0.3">
      <c r="F14359" s="29"/>
      <c r="G14359" s="29"/>
      <c r="H14359" s="29"/>
      <c r="I14359" s="29"/>
      <c r="J14359" s="29"/>
      <c r="K14359" s="29"/>
    </row>
    <row r="14360" spans="6:11" x14ac:dyDescent="0.3">
      <c r="F14360" s="29"/>
      <c r="G14360" s="29"/>
      <c r="H14360" s="29"/>
      <c r="I14360" s="29"/>
      <c r="J14360" s="29"/>
      <c r="K14360" s="29"/>
    </row>
    <row r="14361" spans="6:11" x14ac:dyDescent="0.3">
      <c r="F14361" s="29"/>
      <c r="G14361" s="29"/>
      <c r="H14361" s="29"/>
      <c r="I14361" s="29"/>
      <c r="J14361" s="29"/>
      <c r="K14361" s="29"/>
    </row>
    <row r="14362" spans="6:11" x14ac:dyDescent="0.3">
      <c r="F14362" s="29"/>
      <c r="G14362" s="29"/>
      <c r="H14362" s="29"/>
      <c r="I14362" s="29"/>
      <c r="J14362" s="29"/>
      <c r="K14362" s="29"/>
    </row>
    <row r="14363" spans="6:11" x14ac:dyDescent="0.3">
      <c r="F14363" s="29"/>
      <c r="G14363" s="29"/>
      <c r="H14363" s="29"/>
      <c r="I14363" s="29"/>
      <c r="J14363" s="29"/>
      <c r="K14363" s="29"/>
    </row>
    <row r="14364" spans="6:11" x14ac:dyDescent="0.3">
      <c r="F14364" s="29"/>
      <c r="G14364" s="29"/>
      <c r="H14364" s="29"/>
      <c r="I14364" s="29"/>
      <c r="J14364" s="29"/>
      <c r="K14364" s="29"/>
    </row>
    <row r="14365" spans="6:11" x14ac:dyDescent="0.3">
      <c r="F14365" s="29"/>
      <c r="G14365" s="29"/>
      <c r="H14365" s="29"/>
      <c r="I14365" s="29"/>
      <c r="J14365" s="29"/>
      <c r="K14365" s="29"/>
    </row>
    <row r="14366" spans="6:11" x14ac:dyDescent="0.3">
      <c r="F14366" s="29"/>
      <c r="G14366" s="29"/>
      <c r="H14366" s="29"/>
      <c r="I14366" s="29"/>
      <c r="J14366" s="29"/>
      <c r="K14366" s="29"/>
    </row>
    <row r="14367" spans="6:11" x14ac:dyDescent="0.3">
      <c r="F14367" s="29"/>
      <c r="G14367" s="29"/>
      <c r="H14367" s="29"/>
      <c r="I14367" s="29"/>
      <c r="J14367" s="29"/>
      <c r="K14367" s="29"/>
    </row>
    <row r="14368" spans="6:11" x14ac:dyDescent="0.3">
      <c r="F14368" s="29"/>
      <c r="G14368" s="29"/>
      <c r="H14368" s="29"/>
      <c r="I14368" s="29"/>
      <c r="J14368" s="29"/>
      <c r="K14368" s="29"/>
    </row>
    <row r="14369" spans="6:11" x14ac:dyDescent="0.3">
      <c r="F14369" s="29"/>
      <c r="G14369" s="29"/>
      <c r="H14369" s="29"/>
      <c r="I14369" s="29"/>
      <c r="J14369" s="29"/>
      <c r="K14369" s="29"/>
    </row>
    <row r="14370" spans="6:11" x14ac:dyDescent="0.3">
      <c r="F14370" s="29"/>
      <c r="G14370" s="29"/>
      <c r="H14370" s="29"/>
      <c r="I14370" s="29"/>
      <c r="J14370" s="29"/>
      <c r="K14370" s="29"/>
    </row>
    <row r="14371" spans="6:11" x14ac:dyDescent="0.3">
      <c r="F14371" s="29"/>
      <c r="G14371" s="29"/>
      <c r="H14371" s="29"/>
      <c r="I14371" s="29"/>
      <c r="J14371" s="29"/>
      <c r="K14371" s="29"/>
    </row>
    <row r="14372" spans="6:11" x14ac:dyDescent="0.3">
      <c r="F14372" s="29"/>
      <c r="G14372" s="29"/>
      <c r="H14372" s="29"/>
      <c r="I14372" s="29"/>
      <c r="J14372" s="29"/>
      <c r="K14372" s="29"/>
    </row>
    <row r="14373" spans="6:11" x14ac:dyDescent="0.3">
      <c r="F14373" s="29"/>
      <c r="G14373" s="29"/>
      <c r="H14373" s="29"/>
      <c r="I14373" s="29"/>
      <c r="J14373" s="29"/>
      <c r="K14373" s="29"/>
    </row>
    <row r="14374" spans="6:11" x14ac:dyDescent="0.3">
      <c r="F14374" s="29"/>
      <c r="G14374" s="29"/>
      <c r="H14374" s="29"/>
      <c r="I14374" s="29"/>
      <c r="J14374" s="29"/>
      <c r="K14374" s="29"/>
    </row>
    <row r="14375" spans="6:11" x14ac:dyDescent="0.3">
      <c r="F14375" s="29"/>
      <c r="G14375" s="29"/>
      <c r="H14375" s="29"/>
      <c r="I14375" s="29"/>
      <c r="J14375" s="29"/>
      <c r="K14375" s="29"/>
    </row>
    <row r="14376" spans="6:11" x14ac:dyDescent="0.3">
      <c r="F14376" s="29"/>
      <c r="G14376" s="29"/>
      <c r="H14376" s="29"/>
      <c r="I14376" s="29"/>
      <c r="J14376" s="29"/>
      <c r="K14376" s="29"/>
    </row>
    <row r="14377" spans="6:11" x14ac:dyDescent="0.3">
      <c r="F14377" s="29"/>
      <c r="G14377" s="29"/>
      <c r="H14377" s="29"/>
      <c r="I14377" s="29"/>
      <c r="J14377" s="29"/>
      <c r="K14377" s="29"/>
    </row>
    <row r="14378" spans="6:11" x14ac:dyDescent="0.3">
      <c r="F14378" s="29"/>
      <c r="G14378" s="29"/>
      <c r="H14378" s="29"/>
      <c r="I14378" s="29"/>
      <c r="J14378" s="29"/>
      <c r="K14378" s="29"/>
    </row>
    <row r="14379" spans="6:11" x14ac:dyDescent="0.3">
      <c r="F14379" s="29"/>
      <c r="G14379" s="29"/>
      <c r="H14379" s="29"/>
      <c r="I14379" s="29"/>
      <c r="J14379" s="29"/>
      <c r="K14379" s="29"/>
    </row>
    <row r="14380" spans="6:11" x14ac:dyDescent="0.3">
      <c r="F14380" s="29"/>
      <c r="G14380" s="29"/>
      <c r="H14380" s="29"/>
      <c r="I14380" s="29"/>
      <c r="J14380" s="29"/>
      <c r="K14380" s="29"/>
    </row>
    <row r="14381" spans="6:11" x14ac:dyDescent="0.3">
      <c r="F14381" s="29"/>
      <c r="G14381" s="29"/>
      <c r="H14381" s="29"/>
      <c r="I14381" s="29"/>
      <c r="J14381" s="29"/>
      <c r="K14381" s="29"/>
    </row>
    <row r="14382" spans="6:11" x14ac:dyDescent="0.3">
      <c r="F14382" s="29"/>
      <c r="G14382" s="29"/>
      <c r="H14382" s="29"/>
      <c r="I14382" s="29"/>
      <c r="J14382" s="29"/>
      <c r="K14382" s="29"/>
    </row>
    <row r="14383" spans="6:11" x14ac:dyDescent="0.3">
      <c r="F14383" s="29"/>
      <c r="G14383" s="29"/>
      <c r="H14383" s="29"/>
      <c r="I14383" s="29"/>
      <c r="J14383" s="29"/>
      <c r="K14383" s="29"/>
    </row>
    <row r="14384" spans="6:11" x14ac:dyDescent="0.3">
      <c r="F14384" s="29"/>
      <c r="G14384" s="29"/>
      <c r="H14384" s="29"/>
      <c r="I14384" s="29"/>
      <c r="J14384" s="29"/>
      <c r="K14384" s="29"/>
    </row>
    <row r="14385" spans="6:11" x14ac:dyDescent="0.3">
      <c r="F14385" s="29"/>
      <c r="G14385" s="29"/>
      <c r="H14385" s="29"/>
      <c r="I14385" s="29"/>
      <c r="J14385" s="29"/>
      <c r="K14385" s="29"/>
    </row>
    <row r="14386" spans="6:11" x14ac:dyDescent="0.3">
      <c r="F14386" s="29"/>
      <c r="G14386" s="29"/>
      <c r="H14386" s="29"/>
      <c r="I14386" s="29"/>
      <c r="J14386" s="29"/>
      <c r="K14386" s="29"/>
    </row>
    <row r="14387" spans="6:11" x14ac:dyDescent="0.3">
      <c r="F14387" s="29"/>
      <c r="G14387" s="29"/>
      <c r="H14387" s="29"/>
      <c r="I14387" s="29"/>
      <c r="J14387" s="29"/>
      <c r="K14387" s="29"/>
    </row>
    <row r="14388" spans="6:11" x14ac:dyDescent="0.3">
      <c r="F14388" s="29"/>
      <c r="G14388" s="29"/>
      <c r="H14388" s="29"/>
      <c r="I14388" s="29"/>
      <c r="J14388" s="29"/>
      <c r="K14388" s="29"/>
    </row>
    <row r="14389" spans="6:11" x14ac:dyDescent="0.3">
      <c r="F14389" s="29"/>
      <c r="G14389" s="29"/>
      <c r="H14389" s="29"/>
      <c r="I14389" s="29"/>
      <c r="J14389" s="29"/>
      <c r="K14389" s="29"/>
    </row>
    <row r="14390" spans="6:11" x14ac:dyDescent="0.3">
      <c r="F14390" s="29"/>
      <c r="G14390" s="29"/>
      <c r="H14390" s="29"/>
      <c r="I14390" s="29"/>
      <c r="J14390" s="29"/>
      <c r="K14390" s="29"/>
    </row>
    <row r="14391" spans="6:11" x14ac:dyDescent="0.3">
      <c r="F14391" s="29"/>
      <c r="G14391" s="29"/>
      <c r="H14391" s="29"/>
      <c r="I14391" s="29"/>
      <c r="J14391" s="29"/>
      <c r="K14391" s="29"/>
    </row>
    <row r="14392" spans="6:11" x14ac:dyDescent="0.3">
      <c r="F14392" s="29"/>
      <c r="G14392" s="29"/>
      <c r="H14392" s="29"/>
      <c r="I14392" s="29"/>
      <c r="J14392" s="29"/>
      <c r="K14392" s="29"/>
    </row>
    <row r="14393" spans="6:11" x14ac:dyDescent="0.3">
      <c r="F14393" s="29"/>
      <c r="G14393" s="29"/>
      <c r="H14393" s="29"/>
      <c r="I14393" s="29"/>
      <c r="J14393" s="29"/>
      <c r="K14393" s="29"/>
    </row>
    <row r="14394" spans="6:11" x14ac:dyDescent="0.3">
      <c r="F14394" s="29"/>
      <c r="G14394" s="29"/>
      <c r="H14394" s="29"/>
      <c r="I14394" s="29"/>
      <c r="J14394" s="29"/>
      <c r="K14394" s="29"/>
    </row>
    <row r="14395" spans="6:11" x14ac:dyDescent="0.3">
      <c r="F14395" s="29"/>
      <c r="G14395" s="29"/>
      <c r="H14395" s="29"/>
      <c r="I14395" s="29"/>
      <c r="J14395" s="29"/>
      <c r="K14395" s="29"/>
    </row>
    <row r="14396" spans="6:11" x14ac:dyDescent="0.3">
      <c r="F14396" s="29"/>
      <c r="G14396" s="29"/>
      <c r="H14396" s="29"/>
      <c r="I14396" s="29"/>
      <c r="J14396" s="29"/>
      <c r="K14396" s="29"/>
    </row>
    <row r="14397" spans="6:11" x14ac:dyDescent="0.3">
      <c r="F14397" s="29"/>
      <c r="G14397" s="29"/>
      <c r="H14397" s="29"/>
      <c r="I14397" s="29"/>
      <c r="J14397" s="29"/>
      <c r="K14397" s="29"/>
    </row>
    <row r="14398" spans="6:11" x14ac:dyDescent="0.3">
      <c r="F14398" s="29"/>
      <c r="G14398" s="29"/>
      <c r="H14398" s="29"/>
      <c r="I14398" s="29"/>
      <c r="J14398" s="29"/>
      <c r="K14398" s="29"/>
    </row>
    <row r="14399" spans="6:11" x14ac:dyDescent="0.3">
      <c r="F14399" s="29"/>
      <c r="G14399" s="29"/>
      <c r="H14399" s="29"/>
      <c r="I14399" s="29"/>
      <c r="J14399" s="29"/>
      <c r="K14399" s="29"/>
    </row>
    <row r="14400" spans="6:11" x14ac:dyDescent="0.3">
      <c r="F14400" s="29"/>
      <c r="G14400" s="29"/>
      <c r="H14400" s="29"/>
      <c r="I14400" s="29"/>
      <c r="J14400" s="29"/>
      <c r="K14400" s="29"/>
    </row>
    <row r="14401" spans="6:11" x14ac:dyDescent="0.3">
      <c r="F14401" s="29"/>
      <c r="G14401" s="29"/>
      <c r="H14401" s="29"/>
      <c r="I14401" s="29"/>
      <c r="J14401" s="29"/>
      <c r="K14401" s="29"/>
    </row>
    <row r="14402" spans="6:11" x14ac:dyDescent="0.3">
      <c r="F14402" s="29"/>
      <c r="G14402" s="29"/>
      <c r="H14402" s="29"/>
      <c r="I14402" s="29"/>
      <c r="J14402" s="29"/>
      <c r="K14402" s="29"/>
    </row>
    <row r="14403" spans="6:11" x14ac:dyDescent="0.3">
      <c r="F14403" s="29"/>
      <c r="G14403" s="29"/>
      <c r="H14403" s="29"/>
      <c r="I14403" s="29"/>
      <c r="J14403" s="29"/>
      <c r="K14403" s="29"/>
    </row>
    <row r="14404" spans="6:11" x14ac:dyDescent="0.3">
      <c r="F14404" s="29"/>
      <c r="G14404" s="29"/>
      <c r="H14404" s="29"/>
      <c r="I14404" s="29"/>
      <c r="J14404" s="29"/>
      <c r="K14404" s="29"/>
    </row>
    <row r="14405" spans="6:11" x14ac:dyDescent="0.3">
      <c r="F14405" s="29"/>
      <c r="G14405" s="29"/>
      <c r="H14405" s="29"/>
      <c r="I14405" s="29"/>
      <c r="J14405" s="29"/>
      <c r="K14405" s="29"/>
    </row>
    <row r="14406" spans="6:11" x14ac:dyDescent="0.3">
      <c r="F14406" s="29"/>
      <c r="G14406" s="29"/>
      <c r="H14406" s="29"/>
      <c r="I14406" s="29"/>
      <c r="J14406" s="29"/>
      <c r="K14406" s="29"/>
    </row>
    <row r="14407" spans="6:11" x14ac:dyDescent="0.3">
      <c r="F14407" s="29"/>
      <c r="G14407" s="29"/>
      <c r="H14407" s="29"/>
      <c r="I14407" s="29"/>
      <c r="J14407" s="29"/>
      <c r="K14407" s="29"/>
    </row>
    <row r="14408" spans="6:11" x14ac:dyDescent="0.3">
      <c r="F14408" s="29"/>
      <c r="G14408" s="29"/>
      <c r="H14408" s="29"/>
      <c r="I14408" s="29"/>
      <c r="J14408" s="29"/>
      <c r="K14408" s="29"/>
    </row>
    <row r="14409" spans="6:11" x14ac:dyDescent="0.3">
      <c r="F14409" s="29"/>
      <c r="G14409" s="29"/>
      <c r="H14409" s="29"/>
      <c r="I14409" s="29"/>
      <c r="J14409" s="29"/>
      <c r="K14409" s="29"/>
    </row>
    <row r="14410" spans="6:11" x14ac:dyDescent="0.3">
      <c r="F14410" s="29"/>
      <c r="G14410" s="29"/>
      <c r="H14410" s="29"/>
      <c r="I14410" s="29"/>
      <c r="J14410" s="29"/>
      <c r="K14410" s="29"/>
    </row>
    <row r="14411" spans="6:11" x14ac:dyDescent="0.3">
      <c r="F14411" s="29"/>
      <c r="G14411" s="29"/>
      <c r="H14411" s="29"/>
      <c r="I14411" s="29"/>
      <c r="J14411" s="29"/>
      <c r="K14411" s="29"/>
    </row>
    <row r="14412" spans="6:11" x14ac:dyDescent="0.3">
      <c r="F14412" s="29"/>
      <c r="G14412" s="29"/>
      <c r="H14412" s="29"/>
      <c r="I14412" s="29"/>
      <c r="J14412" s="29"/>
      <c r="K14412" s="29"/>
    </row>
    <row r="14413" spans="6:11" x14ac:dyDescent="0.3">
      <c r="F14413" s="29"/>
      <c r="G14413" s="29"/>
      <c r="H14413" s="29"/>
      <c r="I14413" s="29"/>
      <c r="J14413" s="29"/>
      <c r="K14413" s="29"/>
    </row>
    <row r="14414" spans="6:11" x14ac:dyDescent="0.3">
      <c r="F14414" s="29"/>
      <c r="G14414" s="29"/>
      <c r="H14414" s="29"/>
      <c r="I14414" s="29"/>
      <c r="J14414" s="29"/>
      <c r="K14414" s="29"/>
    </row>
    <row r="14415" spans="6:11" x14ac:dyDescent="0.3">
      <c r="F14415" s="29"/>
      <c r="G14415" s="29"/>
      <c r="H14415" s="29"/>
      <c r="I14415" s="29"/>
      <c r="J14415" s="29"/>
      <c r="K14415" s="29"/>
    </row>
    <row r="14416" spans="6:11" x14ac:dyDescent="0.3">
      <c r="F14416" s="29"/>
      <c r="G14416" s="29"/>
      <c r="H14416" s="29"/>
      <c r="I14416" s="29"/>
      <c r="J14416" s="29"/>
      <c r="K14416" s="29"/>
    </row>
    <row r="14417" spans="6:11" x14ac:dyDescent="0.3">
      <c r="F14417" s="29"/>
      <c r="G14417" s="29"/>
      <c r="H14417" s="29"/>
      <c r="I14417" s="29"/>
      <c r="J14417" s="29"/>
      <c r="K14417" s="29"/>
    </row>
    <row r="14418" spans="6:11" x14ac:dyDescent="0.3">
      <c r="F14418" s="29"/>
      <c r="G14418" s="29"/>
      <c r="H14418" s="29"/>
      <c r="I14418" s="29"/>
      <c r="J14418" s="29"/>
      <c r="K14418" s="29"/>
    </row>
    <row r="14419" spans="6:11" x14ac:dyDescent="0.3">
      <c r="F14419" s="29"/>
      <c r="G14419" s="29"/>
      <c r="H14419" s="29"/>
      <c r="I14419" s="29"/>
      <c r="J14419" s="29"/>
      <c r="K14419" s="29"/>
    </row>
    <row r="14420" spans="6:11" x14ac:dyDescent="0.3">
      <c r="F14420" s="29"/>
      <c r="G14420" s="29"/>
      <c r="H14420" s="29"/>
      <c r="I14420" s="29"/>
      <c r="J14420" s="29"/>
      <c r="K14420" s="29"/>
    </row>
    <row r="14421" spans="6:11" x14ac:dyDescent="0.3">
      <c r="F14421" s="29"/>
      <c r="G14421" s="29"/>
      <c r="H14421" s="29"/>
      <c r="I14421" s="29"/>
      <c r="J14421" s="29"/>
      <c r="K14421" s="29"/>
    </row>
    <row r="14422" spans="6:11" x14ac:dyDescent="0.3">
      <c r="F14422" s="29"/>
      <c r="G14422" s="29"/>
      <c r="H14422" s="29"/>
      <c r="I14422" s="29"/>
      <c r="J14422" s="29"/>
      <c r="K14422" s="29"/>
    </row>
    <row r="14423" spans="6:11" x14ac:dyDescent="0.3">
      <c r="F14423" s="29"/>
      <c r="G14423" s="29"/>
      <c r="H14423" s="29"/>
      <c r="I14423" s="29"/>
      <c r="J14423" s="29"/>
      <c r="K14423" s="29"/>
    </row>
    <row r="14424" spans="6:11" x14ac:dyDescent="0.3">
      <c r="F14424" s="29"/>
      <c r="G14424" s="29"/>
      <c r="H14424" s="29"/>
      <c r="I14424" s="29"/>
      <c r="J14424" s="29"/>
      <c r="K14424" s="29"/>
    </row>
    <row r="14425" spans="6:11" x14ac:dyDescent="0.3">
      <c r="F14425" s="29"/>
      <c r="G14425" s="29"/>
      <c r="H14425" s="29"/>
      <c r="I14425" s="29"/>
      <c r="J14425" s="29"/>
      <c r="K14425" s="29"/>
    </row>
    <row r="14426" spans="6:11" x14ac:dyDescent="0.3">
      <c r="F14426" s="29"/>
      <c r="G14426" s="29"/>
      <c r="H14426" s="29"/>
      <c r="I14426" s="29"/>
      <c r="J14426" s="29"/>
      <c r="K14426" s="29"/>
    </row>
    <row r="14427" spans="6:11" x14ac:dyDescent="0.3">
      <c r="F14427" s="29"/>
      <c r="G14427" s="29"/>
      <c r="H14427" s="29"/>
      <c r="I14427" s="29"/>
      <c r="J14427" s="29"/>
      <c r="K14427" s="29"/>
    </row>
    <row r="14428" spans="6:11" x14ac:dyDescent="0.3">
      <c r="F14428" s="29"/>
      <c r="G14428" s="29"/>
      <c r="H14428" s="29"/>
      <c r="I14428" s="29"/>
      <c r="J14428" s="29"/>
      <c r="K14428" s="29"/>
    </row>
    <row r="14429" spans="6:11" x14ac:dyDescent="0.3">
      <c r="F14429" s="29"/>
      <c r="G14429" s="29"/>
      <c r="H14429" s="29"/>
      <c r="I14429" s="29"/>
      <c r="J14429" s="29"/>
      <c r="K14429" s="29"/>
    </row>
    <row r="14430" spans="6:11" x14ac:dyDescent="0.3">
      <c r="F14430" s="29"/>
      <c r="G14430" s="29"/>
      <c r="H14430" s="29"/>
      <c r="I14430" s="29"/>
      <c r="J14430" s="29"/>
      <c r="K14430" s="29"/>
    </row>
    <row r="14431" spans="6:11" x14ac:dyDescent="0.3">
      <c r="F14431" s="29"/>
      <c r="G14431" s="29"/>
      <c r="H14431" s="29"/>
      <c r="I14431" s="29"/>
      <c r="J14431" s="29"/>
      <c r="K14431" s="29"/>
    </row>
    <row r="14432" spans="6:11" x14ac:dyDescent="0.3">
      <c r="F14432" s="29"/>
      <c r="G14432" s="29"/>
      <c r="H14432" s="29"/>
      <c r="I14432" s="29"/>
      <c r="J14432" s="29"/>
      <c r="K14432" s="29"/>
    </row>
    <row r="14433" spans="6:11" x14ac:dyDescent="0.3">
      <c r="F14433" s="29"/>
      <c r="G14433" s="29"/>
      <c r="H14433" s="29"/>
      <c r="I14433" s="29"/>
      <c r="J14433" s="29"/>
      <c r="K14433" s="29"/>
    </row>
    <row r="14434" spans="6:11" x14ac:dyDescent="0.3">
      <c r="F14434" s="29"/>
      <c r="G14434" s="29"/>
      <c r="H14434" s="29"/>
      <c r="I14434" s="29"/>
      <c r="J14434" s="29"/>
      <c r="K14434" s="29"/>
    </row>
    <row r="14435" spans="6:11" x14ac:dyDescent="0.3">
      <c r="F14435" s="29"/>
      <c r="G14435" s="29"/>
      <c r="H14435" s="29"/>
      <c r="I14435" s="29"/>
      <c r="J14435" s="29"/>
      <c r="K14435" s="29"/>
    </row>
    <row r="14436" spans="6:11" x14ac:dyDescent="0.3">
      <c r="F14436" s="29"/>
      <c r="G14436" s="29"/>
      <c r="H14436" s="29"/>
      <c r="I14436" s="29"/>
      <c r="J14436" s="29"/>
      <c r="K14436" s="29"/>
    </row>
    <row r="14437" spans="6:11" x14ac:dyDescent="0.3">
      <c r="F14437" s="29"/>
      <c r="G14437" s="29"/>
      <c r="H14437" s="29"/>
      <c r="I14437" s="29"/>
      <c r="J14437" s="29"/>
      <c r="K14437" s="29"/>
    </row>
    <row r="14438" spans="6:11" x14ac:dyDescent="0.3">
      <c r="F14438" s="29"/>
      <c r="G14438" s="29"/>
      <c r="H14438" s="29"/>
      <c r="I14438" s="29"/>
      <c r="J14438" s="29"/>
      <c r="K14438" s="29"/>
    </row>
    <row r="14439" spans="6:11" x14ac:dyDescent="0.3">
      <c r="F14439" s="29"/>
      <c r="G14439" s="29"/>
      <c r="H14439" s="29"/>
      <c r="I14439" s="29"/>
      <c r="J14439" s="29"/>
      <c r="K14439" s="29"/>
    </row>
    <row r="14440" spans="6:11" x14ac:dyDescent="0.3">
      <c r="F14440" s="29"/>
      <c r="G14440" s="29"/>
      <c r="H14440" s="29"/>
      <c r="I14440" s="29"/>
      <c r="J14440" s="29"/>
      <c r="K14440" s="29"/>
    </row>
    <row r="14441" spans="6:11" x14ac:dyDescent="0.3">
      <c r="F14441" s="29"/>
      <c r="G14441" s="29"/>
      <c r="H14441" s="29"/>
      <c r="I14441" s="29"/>
      <c r="J14441" s="29"/>
      <c r="K14441" s="29"/>
    </row>
    <row r="14442" spans="6:11" x14ac:dyDescent="0.3">
      <c r="F14442" s="29"/>
      <c r="G14442" s="29"/>
      <c r="H14442" s="29"/>
      <c r="I14442" s="29"/>
      <c r="J14442" s="29"/>
      <c r="K14442" s="29"/>
    </row>
    <row r="14443" spans="6:11" x14ac:dyDescent="0.3">
      <c r="F14443" s="29"/>
      <c r="G14443" s="29"/>
      <c r="H14443" s="29"/>
      <c r="I14443" s="29"/>
      <c r="J14443" s="29"/>
      <c r="K14443" s="29"/>
    </row>
    <row r="14444" spans="6:11" x14ac:dyDescent="0.3">
      <c r="F14444" s="29"/>
      <c r="G14444" s="29"/>
      <c r="H14444" s="29"/>
      <c r="I14444" s="29"/>
      <c r="J14444" s="29"/>
      <c r="K14444" s="29"/>
    </row>
    <row r="14445" spans="6:11" x14ac:dyDescent="0.3">
      <c r="F14445" s="29"/>
      <c r="G14445" s="29"/>
      <c r="H14445" s="29"/>
      <c r="I14445" s="29"/>
      <c r="J14445" s="29"/>
      <c r="K14445" s="29"/>
    </row>
    <row r="14446" spans="6:11" x14ac:dyDescent="0.3">
      <c r="F14446" s="29"/>
      <c r="G14446" s="29"/>
      <c r="H14446" s="29"/>
      <c r="I14446" s="29"/>
      <c r="J14446" s="29"/>
      <c r="K14446" s="29"/>
    </row>
    <row r="14447" spans="6:11" x14ac:dyDescent="0.3">
      <c r="F14447" s="29"/>
      <c r="G14447" s="29"/>
      <c r="H14447" s="29"/>
      <c r="I14447" s="29"/>
      <c r="J14447" s="29"/>
      <c r="K14447" s="29"/>
    </row>
    <row r="14448" spans="6:11" x14ac:dyDescent="0.3">
      <c r="F14448" s="29"/>
      <c r="G14448" s="29"/>
      <c r="H14448" s="29"/>
      <c r="I14448" s="29"/>
      <c r="J14448" s="29"/>
      <c r="K14448" s="29"/>
    </row>
    <row r="14449" spans="6:11" x14ac:dyDescent="0.3">
      <c r="F14449" s="29"/>
      <c r="G14449" s="29"/>
      <c r="H14449" s="29"/>
      <c r="I14449" s="29"/>
      <c r="J14449" s="29"/>
      <c r="K14449" s="29"/>
    </row>
    <row r="14450" spans="6:11" x14ac:dyDescent="0.3">
      <c r="F14450" s="29"/>
      <c r="G14450" s="29"/>
      <c r="H14450" s="29"/>
      <c r="I14450" s="29"/>
      <c r="J14450" s="29"/>
      <c r="K14450" s="29"/>
    </row>
    <row r="14451" spans="6:11" x14ac:dyDescent="0.3">
      <c r="F14451" s="29"/>
      <c r="G14451" s="29"/>
      <c r="H14451" s="29"/>
      <c r="I14451" s="29"/>
      <c r="J14451" s="29"/>
      <c r="K14451" s="29"/>
    </row>
    <row r="14452" spans="6:11" x14ac:dyDescent="0.3">
      <c r="F14452" s="29"/>
      <c r="G14452" s="29"/>
      <c r="H14452" s="29"/>
      <c r="I14452" s="29"/>
      <c r="J14452" s="29"/>
      <c r="K14452" s="29"/>
    </row>
    <row r="14453" spans="6:11" x14ac:dyDescent="0.3">
      <c r="F14453" s="29"/>
      <c r="G14453" s="29"/>
      <c r="H14453" s="29"/>
      <c r="I14453" s="29"/>
      <c r="J14453" s="29"/>
      <c r="K14453" s="29"/>
    </row>
    <row r="14454" spans="6:11" x14ac:dyDescent="0.3">
      <c r="F14454" s="29"/>
      <c r="G14454" s="29"/>
      <c r="H14454" s="29"/>
      <c r="I14454" s="29"/>
      <c r="J14454" s="29"/>
      <c r="K14454" s="29"/>
    </row>
    <row r="14455" spans="6:11" x14ac:dyDescent="0.3">
      <c r="F14455" s="29"/>
      <c r="G14455" s="29"/>
      <c r="H14455" s="29"/>
      <c r="I14455" s="29"/>
      <c r="J14455" s="29"/>
      <c r="K14455" s="29"/>
    </row>
    <row r="14456" spans="6:11" x14ac:dyDescent="0.3">
      <c r="F14456" s="29"/>
      <c r="G14456" s="29"/>
      <c r="H14456" s="29"/>
      <c r="I14456" s="29"/>
      <c r="J14456" s="29"/>
      <c r="K14456" s="29"/>
    </row>
    <row r="14457" spans="6:11" x14ac:dyDescent="0.3">
      <c r="F14457" s="29"/>
      <c r="G14457" s="29"/>
      <c r="H14457" s="29"/>
      <c r="I14457" s="29"/>
      <c r="J14457" s="29"/>
      <c r="K14457" s="29"/>
    </row>
    <row r="14458" spans="6:11" x14ac:dyDescent="0.3">
      <c r="F14458" s="29"/>
      <c r="G14458" s="29"/>
      <c r="H14458" s="29"/>
      <c r="I14458" s="29"/>
      <c r="J14458" s="29"/>
      <c r="K14458" s="29"/>
    </row>
    <row r="14459" spans="6:11" x14ac:dyDescent="0.3">
      <c r="F14459" s="29"/>
      <c r="G14459" s="29"/>
      <c r="H14459" s="29"/>
      <c r="I14459" s="29"/>
      <c r="J14459" s="29"/>
      <c r="K14459" s="29"/>
    </row>
    <row r="14460" spans="6:11" x14ac:dyDescent="0.3">
      <c r="F14460" s="29"/>
      <c r="G14460" s="29"/>
      <c r="H14460" s="29"/>
      <c r="I14460" s="29"/>
      <c r="J14460" s="29"/>
      <c r="K14460" s="29"/>
    </row>
    <row r="14461" spans="6:11" x14ac:dyDescent="0.3">
      <c r="F14461" s="29"/>
      <c r="G14461" s="29"/>
      <c r="H14461" s="29"/>
      <c r="I14461" s="29"/>
      <c r="J14461" s="29"/>
      <c r="K14461" s="29"/>
    </row>
    <row r="14462" spans="6:11" x14ac:dyDescent="0.3">
      <c r="F14462" s="29"/>
      <c r="G14462" s="29"/>
      <c r="H14462" s="29"/>
      <c r="I14462" s="29"/>
      <c r="J14462" s="29"/>
      <c r="K14462" s="29"/>
    </row>
    <row r="14463" spans="6:11" x14ac:dyDescent="0.3">
      <c r="F14463" s="29"/>
      <c r="G14463" s="29"/>
      <c r="H14463" s="29"/>
      <c r="I14463" s="29"/>
      <c r="J14463" s="29"/>
      <c r="K14463" s="29"/>
    </row>
    <row r="14464" spans="6:11" x14ac:dyDescent="0.3">
      <c r="F14464" s="29"/>
      <c r="G14464" s="29"/>
      <c r="H14464" s="29"/>
      <c r="I14464" s="29"/>
      <c r="J14464" s="29"/>
      <c r="K14464" s="29"/>
    </row>
    <row r="14465" spans="6:11" x14ac:dyDescent="0.3">
      <c r="F14465" s="29"/>
      <c r="G14465" s="29"/>
      <c r="H14465" s="29"/>
      <c r="I14465" s="29"/>
      <c r="J14465" s="29"/>
      <c r="K14465" s="29"/>
    </row>
    <row r="14466" spans="6:11" x14ac:dyDescent="0.3">
      <c r="F14466" s="29"/>
      <c r="G14466" s="29"/>
      <c r="H14466" s="29"/>
      <c r="I14466" s="29"/>
      <c r="J14466" s="29"/>
      <c r="K14466" s="29"/>
    </row>
    <row r="14467" spans="6:11" x14ac:dyDescent="0.3">
      <c r="F14467" s="29"/>
      <c r="G14467" s="29"/>
      <c r="H14467" s="29"/>
      <c r="I14467" s="29"/>
      <c r="J14467" s="29"/>
      <c r="K14467" s="29"/>
    </row>
    <row r="14468" spans="6:11" x14ac:dyDescent="0.3">
      <c r="F14468" s="29"/>
      <c r="G14468" s="29"/>
      <c r="H14468" s="29"/>
      <c r="I14468" s="29"/>
      <c r="J14468" s="29"/>
      <c r="K14468" s="29"/>
    </row>
    <row r="14469" spans="6:11" x14ac:dyDescent="0.3">
      <c r="F14469" s="29"/>
      <c r="G14469" s="29"/>
      <c r="H14469" s="29"/>
      <c r="I14469" s="29"/>
      <c r="J14469" s="29"/>
      <c r="K14469" s="29"/>
    </row>
    <row r="14470" spans="6:11" x14ac:dyDescent="0.3">
      <c r="F14470" s="29"/>
      <c r="G14470" s="29"/>
      <c r="H14470" s="29"/>
      <c r="I14470" s="29"/>
      <c r="J14470" s="29"/>
      <c r="K14470" s="29"/>
    </row>
    <row r="14471" spans="6:11" x14ac:dyDescent="0.3">
      <c r="F14471" s="29"/>
      <c r="G14471" s="29"/>
      <c r="H14471" s="29"/>
      <c r="I14471" s="29"/>
      <c r="J14471" s="29"/>
      <c r="K14471" s="29"/>
    </row>
    <row r="14472" spans="6:11" x14ac:dyDescent="0.3">
      <c r="F14472" s="29"/>
      <c r="G14472" s="29"/>
      <c r="H14472" s="29"/>
      <c r="I14472" s="29"/>
      <c r="J14472" s="29"/>
      <c r="K14472" s="29"/>
    </row>
    <row r="14473" spans="6:11" x14ac:dyDescent="0.3">
      <c r="F14473" s="29"/>
      <c r="G14473" s="29"/>
      <c r="H14473" s="29"/>
      <c r="I14473" s="29"/>
      <c r="J14473" s="29"/>
      <c r="K14473" s="29"/>
    </row>
    <row r="14474" spans="6:11" x14ac:dyDescent="0.3">
      <c r="F14474" s="29"/>
      <c r="G14474" s="29"/>
      <c r="H14474" s="29"/>
      <c r="I14474" s="29"/>
      <c r="J14474" s="29"/>
      <c r="K14474" s="29"/>
    </row>
    <row r="14475" spans="6:11" x14ac:dyDescent="0.3">
      <c r="F14475" s="29"/>
      <c r="G14475" s="29"/>
      <c r="H14475" s="29"/>
      <c r="I14475" s="29"/>
      <c r="J14475" s="29"/>
      <c r="K14475" s="29"/>
    </row>
    <row r="14476" spans="6:11" x14ac:dyDescent="0.3">
      <c r="F14476" s="29"/>
      <c r="G14476" s="29"/>
      <c r="H14476" s="29"/>
      <c r="I14476" s="29"/>
      <c r="J14476" s="29"/>
      <c r="K14476" s="29"/>
    </row>
    <row r="14477" spans="6:11" x14ac:dyDescent="0.3">
      <c r="F14477" s="29"/>
      <c r="G14477" s="29"/>
      <c r="H14477" s="29"/>
      <c r="I14477" s="29"/>
      <c r="J14477" s="29"/>
      <c r="K14477" s="29"/>
    </row>
    <row r="14478" spans="6:11" x14ac:dyDescent="0.3">
      <c r="F14478" s="29"/>
      <c r="G14478" s="29"/>
      <c r="H14478" s="29"/>
      <c r="I14478" s="29"/>
      <c r="J14478" s="29"/>
      <c r="K14478" s="29"/>
    </row>
    <row r="14479" spans="6:11" x14ac:dyDescent="0.3">
      <c r="F14479" s="29"/>
      <c r="G14479" s="29"/>
      <c r="H14479" s="29"/>
      <c r="I14479" s="29"/>
      <c r="J14479" s="29"/>
      <c r="K14479" s="29"/>
    </row>
    <row r="14480" spans="6:11" x14ac:dyDescent="0.3">
      <c r="F14480" s="29"/>
      <c r="G14480" s="29"/>
      <c r="H14480" s="29"/>
      <c r="I14480" s="29"/>
      <c r="J14480" s="29"/>
      <c r="K14480" s="29"/>
    </row>
    <row r="14481" spans="6:11" x14ac:dyDescent="0.3">
      <c r="F14481" s="29"/>
      <c r="G14481" s="29"/>
      <c r="H14481" s="29"/>
      <c r="I14481" s="29"/>
      <c r="J14481" s="29"/>
      <c r="K14481" s="29"/>
    </row>
    <row r="14482" spans="6:11" x14ac:dyDescent="0.3">
      <c r="F14482" s="29"/>
      <c r="G14482" s="29"/>
      <c r="H14482" s="29"/>
      <c r="I14482" s="29"/>
      <c r="J14482" s="29"/>
      <c r="K14482" s="29"/>
    </row>
    <row r="14483" spans="6:11" x14ac:dyDescent="0.3">
      <c r="F14483" s="29"/>
      <c r="G14483" s="29"/>
      <c r="H14483" s="29"/>
      <c r="I14483" s="29"/>
      <c r="J14483" s="29"/>
      <c r="K14483" s="29"/>
    </row>
    <row r="14484" spans="6:11" x14ac:dyDescent="0.3">
      <c r="F14484" s="29"/>
      <c r="G14484" s="29"/>
      <c r="H14484" s="29"/>
      <c r="I14484" s="29"/>
      <c r="J14484" s="29"/>
      <c r="K14484" s="29"/>
    </row>
    <row r="14485" spans="6:11" x14ac:dyDescent="0.3">
      <c r="F14485" s="29"/>
      <c r="G14485" s="29"/>
      <c r="H14485" s="29"/>
      <c r="I14485" s="29"/>
      <c r="J14485" s="29"/>
      <c r="K14485" s="29"/>
    </row>
    <row r="14486" spans="6:11" x14ac:dyDescent="0.3">
      <c r="F14486" s="29"/>
      <c r="G14486" s="29"/>
      <c r="H14486" s="29"/>
      <c r="I14486" s="29"/>
      <c r="J14486" s="29"/>
      <c r="K14486" s="29"/>
    </row>
    <row r="14487" spans="6:11" x14ac:dyDescent="0.3">
      <c r="F14487" s="29"/>
      <c r="G14487" s="29"/>
      <c r="H14487" s="29"/>
      <c r="I14487" s="29"/>
      <c r="J14487" s="29"/>
      <c r="K14487" s="29"/>
    </row>
    <row r="14488" spans="6:11" x14ac:dyDescent="0.3">
      <c r="F14488" s="29"/>
      <c r="G14488" s="29"/>
      <c r="H14488" s="29"/>
      <c r="I14488" s="29"/>
      <c r="J14488" s="29"/>
      <c r="K14488" s="29"/>
    </row>
    <row r="14489" spans="6:11" x14ac:dyDescent="0.3">
      <c r="F14489" s="29"/>
      <c r="G14489" s="29"/>
      <c r="H14489" s="29"/>
      <c r="I14489" s="29"/>
      <c r="J14489" s="29"/>
      <c r="K14489" s="29"/>
    </row>
    <row r="14490" spans="6:11" x14ac:dyDescent="0.3">
      <c r="F14490" s="29"/>
      <c r="G14490" s="29"/>
      <c r="H14490" s="29"/>
      <c r="I14490" s="29"/>
      <c r="J14490" s="29"/>
      <c r="K14490" s="29"/>
    </row>
    <row r="14491" spans="6:11" x14ac:dyDescent="0.3">
      <c r="F14491" s="29"/>
      <c r="G14491" s="29"/>
      <c r="H14491" s="29"/>
      <c r="I14491" s="29"/>
      <c r="J14491" s="29"/>
      <c r="K14491" s="29"/>
    </row>
    <row r="14492" spans="6:11" x14ac:dyDescent="0.3">
      <c r="F14492" s="29"/>
      <c r="G14492" s="29"/>
      <c r="H14492" s="29"/>
      <c r="I14492" s="29"/>
      <c r="J14492" s="29"/>
      <c r="K14492" s="29"/>
    </row>
    <row r="14493" spans="6:11" x14ac:dyDescent="0.3">
      <c r="F14493" s="29"/>
      <c r="G14493" s="29"/>
      <c r="H14493" s="29"/>
      <c r="I14493" s="29"/>
      <c r="J14493" s="29"/>
      <c r="K14493" s="29"/>
    </row>
    <row r="14494" spans="6:11" x14ac:dyDescent="0.3">
      <c r="F14494" s="29"/>
      <c r="G14494" s="29"/>
      <c r="H14494" s="29"/>
      <c r="I14494" s="29"/>
      <c r="J14494" s="29"/>
      <c r="K14494" s="29"/>
    </row>
    <row r="14495" spans="6:11" x14ac:dyDescent="0.3">
      <c r="F14495" s="29"/>
      <c r="G14495" s="29"/>
      <c r="H14495" s="29"/>
      <c r="I14495" s="29"/>
      <c r="J14495" s="29"/>
      <c r="K14495" s="29"/>
    </row>
    <row r="14496" spans="6:11" x14ac:dyDescent="0.3">
      <c r="F14496" s="29"/>
      <c r="G14496" s="29"/>
      <c r="H14496" s="29"/>
      <c r="I14496" s="29"/>
      <c r="J14496" s="29"/>
      <c r="K14496" s="29"/>
    </row>
    <row r="14497" spans="6:11" x14ac:dyDescent="0.3">
      <c r="F14497" s="29"/>
      <c r="G14497" s="29"/>
      <c r="H14497" s="29"/>
      <c r="I14497" s="29"/>
      <c r="J14497" s="29"/>
      <c r="K14497" s="29"/>
    </row>
    <row r="14498" spans="6:11" x14ac:dyDescent="0.3">
      <c r="F14498" s="29"/>
      <c r="G14498" s="29"/>
      <c r="H14498" s="29"/>
      <c r="I14498" s="29"/>
      <c r="J14498" s="29"/>
      <c r="K14498" s="29"/>
    </row>
    <row r="14499" spans="6:11" x14ac:dyDescent="0.3">
      <c r="F14499" s="29"/>
      <c r="G14499" s="29"/>
      <c r="H14499" s="29"/>
      <c r="I14499" s="29"/>
      <c r="J14499" s="29"/>
      <c r="K14499" s="29"/>
    </row>
    <row r="14500" spans="6:11" x14ac:dyDescent="0.3">
      <c r="F14500" s="29"/>
      <c r="G14500" s="29"/>
      <c r="H14500" s="29"/>
      <c r="I14500" s="29"/>
      <c r="J14500" s="29"/>
      <c r="K14500" s="29"/>
    </row>
    <row r="14501" spans="6:11" x14ac:dyDescent="0.3">
      <c r="F14501" s="29"/>
      <c r="G14501" s="29"/>
      <c r="H14501" s="29"/>
      <c r="I14501" s="29"/>
      <c r="J14501" s="29"/>
      <c r="K14501" s="29"/>
    </row>
    <row r="14502" spans="6:11" x14ac:dyDescent="0.3">
      <c r="F14502" s="29"/>
      <c r="G14502" s="29"/>
      <c r="H14502" s="29"/>
      <c r="I14502" s="29"/>
      <c r="J14502" s="29"/>
      <c r="K14502" s="29"/>
    </row>
    <row r="14503" spans="6:11" x14ac:dyDescent="0.3">
      <c r="F14503" s="29"/>
      <c r="G14503" s="29"/>
      <c r="H14503" s="29"/>
      <c r="I14503" s="29"/>
      <c r="J14503" s="29"/>
      <c r="K14503" s="29"/>
    </row>
    <row r="14504" spans="6:11" x14ac:dyDescent="0.3">
      <c r="F14504" s="29"/>
      <c r="G14504" s="29"/>
      <c r="H14504" s="29"/>
      <c r="I14504" s="29"/>
      <c r="J14504" s="29"/>
      <c r="K14504" s="29"/>
    </row>
    <row r="14505" spans="6:11" x14ac:dyDescent="0.3">
      <c r="F14505" s="29"/>
      <c r="G14505" s="29"/>
      <c r="H14505" s="29"/>
      <c r="I14505" s="29"/>
      <c r="J14505" s="29"/>
      <c r="K14505" s="29"/>
    </row>
    <row r="14506" spans="6:11" x14ac:dyDescent="0.3">
      <c r="F14506" s="29"/>
      <c r="G14506" s="29"/>
      <c r="H14506" s="29"/>
      <c r="I14506" s="29"/>
      <c r="J14506" s="29"/>
      <c r="K14506" s="29"/>
    </row>
    <row r="14507" spans="6:11" x14ac:dyDescent="0.3">
      <c r="F14507" s="29"/>
      <c r="G14507" s="29"/>
      <c r="H14507" s="29"/>
      <c r="I14507" s="29"/>
      <c r="J14507" s="29"/>
      <c r="K14507" s="29"/>
    </row>
    <row r="14508" spans="6:11" x14ac:dyDescent="0.3">
      <c r="F14508" s="29"/>
      <c r="G14508" s="29"/>
      <c r="H14508" s="29"/>
      <c r="I14508" s="29"/>
      <c r="J14508" s="29"/>
      <c r="K14508" s="29"/>
    </row>
    <row r="14509" spans="6:11" x14ac:dyDescent="0.3">
      <c r="F14509" s="29"/>
      <c r="G14509" s="29"/>
      <c r="H14509" s="29"/>
      <c r="I14509" s="29"/>
      <c r="J14509" s="29"/>
      <c r="K14509" s="29"/>
    </row>
    <row r="14510" spans="6:11" x14ac:dyDescent="0.3">
      <c r="F14510" s="29"/>
      <c r="G14510" s="29"/>
      <c r="H14510" s="29"/>
      <c r="I14510" s="29"/>
      <c r="J14510" s="29"/>
      <c r="K14510" s="29"/>
    </row>
    <row r="14511" spans="6:11" x14ac:dyDescent="0.3">
      <c r="F14511" s="29"/>
      <c r="G14511" s="29"/>
      <c r="H14511" s="29"/>
      <c r="I14511" s="29"/>
      <c r="J14511" s="29"/>
      <c r="K14511" s="29"/>
    </row>
    <row r="14512" spans="6:11" x14ac:dyDescent="0.3">
      <c r="F14512" s="29"/>
      <c r="G14512" s="29"/>
      <c r="H14512" s="29"/>
      <c r="I14512" s="29"/>
      <c r="J14512" s="29"/>
      <c r="K14512" s="29"/>
    </row>
    <row r="14513" spans="6:11" x14ac:dyDescent="0.3">
      <c r="F14513" s="29"/>
      <c r="G14513" s="29"/>
      <c r="H14513" s="29"/>
      <c r="I14513" s="29"/>
      <c r="J14513" s="29"/>
      <c r="K14513" s="29"/>
    </row>
    <row r="14514" spans="6:11" x14ac:dyDescent="0.3">
      <c r="F14514" s="29"/>
      <c r="G14514" s="29"/>
      <c r="H14514" s="29"/>
      <c r="I14514" s="29"/>
      <c r="J14514" s="29"/>
      <c r="K14514" s="29"/>
    </row>
    <row r="14515" spans="6:11" x14ac:dyDescent="0.3">
      <c r="F14515" s="29"/>
      <c r="G14515" s="29"/>
      <c r="H14515" s="29"/>
      <c r="I14515" s="29"/>
      <c r="J14515" s="29"/>
      <c r="K14515" s="29"/>
    </row>
    <row r="14516" spans="6:11" x14ac:dyDescent="0.3">
      <c r="F14516" s="29"/>
      <c r="G14516" s="29"/>
      <c r="H14516" s="29"/>
      <c r="I14516" s="29"/>
      <c r="J14516" s="29"/>
      <c r="K14516" s="29"/>
    </row>
    <row r="14517" spans="6:11" x14ac:dyDescent="0.3">
      <c r="F14517" s="29"/>
      <c r="G14517" s="29"/>
      <c r="H14517" s="29"/>
      <c r="I14517" s="29"/>
      <c r="J14517" s="29"/>
      <c r="K14517" s="29"/>
    </row>
    <row r="14518" spans="6:11" x14ac:dyDescent="0.3">
      <c r="F14518" s="29"/>
      <c r="G14518" s="29"/>
      <c r="H14518" s="29"/>
      <c r="I14518" s="29"/>
      <c r="J14518" s="29"/>
      <c r="K14518" s="29"/>
    </row>
    <row r="14519" spans="6:11" x14ac:dyDescent="0.3">
      <c r="F14519" s="29"/>
      <c r="G14519" s="29"/>
      <c r="H14519" s="29"/>
      <c r="I14519" s="29"/>
      <c r="J14519" s="29"/>
      <c r="K14519" s="29"/>
    </row>
    <row r="14520" spans="6:11" x14ac:dyDescent="0.3">
      <c r="F14520" s="29"/>
      <c r="G14520" s="29"/>
      <c r="H14520" s="29"/>
      <c r="I14520" s="29"/>
      <c r="J14520" s="29"/>
      <c r="K14520" s="29"/>
    </row>
    <row r="14521" spans="6:11" x14ac:dyDescent="0.3">
      <c r="F14521" s="29"/>
      <c r="G14521" s="29"/>
      <c r="H14521" s="29"/>
      <c r="I14521" s="29"/>
      <c r="J14521" s="29"/>
      <c r="K14521" s="29"/>
    </row>
    <row r="14522" spans="6:11" x14ac:dyDescent="0.3">
      <c r="F14522" s="29"/>
      <c r="G14522" s="29"/>
      <c r="H14522" s="29"/>
      <c r="I14522" s="29"/>
      <c r="J14522" s="29"/>
      <c r="K14522" s="29"/>
    </row>
    <row r="14523" spans="6:11" x14ac:dyDescent="0.3">
      <c r="F14523" s="29"/>
      <c r="G14523" s="29"/>
      <c r="H14523" s="29"/>
      <c r="I14523" s="29"/>
      <c r="J14523" s="29"/>
      <c r="K14523" s="29"/>
    </row>
    <row r="14524" spans="6:11" x14ac:dyDescent="0.3">
      <c r="F14524" s="29"/>
      <c r="G14524" s="29"/>
      <c r="H14524" s="29"/>
      <c r="I14524" s="29"/>
      <c r="J14524" s="29"/>
      <c r="K14524" s="29"/>
    </row>
    <row r="14525" spans="6:11" x14ac:dyDescent="0.3">
      <c r="F14525" s="29"/>
      <c r="G14525" s="29"/>
      <c r="H14525" s="29"/>
      <c r="I14525" s="29"/>
      <c r="J14525" s="29"/>
      <c r="K14525" s="29"/>
    </row>
    <row r="14526" spans="6:11" x14ac:dyDescent="0.3">
      <c r="F14526" s="29"/>
      <c r="G14526" s="29"/>
      <c r="H14526" s="29"/>
      <c r="I14526" s="29"/>
      <c r="J14526" s="29"/>
      <c r="K14526" s="29"/>
    </row>
    <row r="14527" spans="6:11" x14ac:dyDescent="0.3">
      <c r="F14527" s="29"/>
      <c r="G14527" s="29"/>
      <c r="H14527" s="29"/>
      <c r="I14527" s="29"/>
      <c r="J14527" s="29"/>
      <c r="K14527" s="29"/>
    </row>
    <row r="14528" spans="6:11" x14ac:dyDescent="0.3">
      <c r="F14528" s="29"/>
      <c r="G14528" s="29"/>
      <c r="H14528" s="29"/>
      <c r="I14528" s="29"/>
      <c r="J14528" s="29"/>
      <c r="K14528" s="29"/>
    </row>
    <row r="14529" spans="6:11" x14ac:dyDescent="0.3">
      <c r="F14529" s="29"/>
      <c r="G14529" s="29"/>
      <c r="H14529" s="29"/>
      <c r="I14529" s="29"/>
      <c r="J14529" s="29"/>
      <c r="K14529" s="29"/>
    </row>
    <row r="14530" spans="6:11" x14ac:dyDescent="0.3">
      <c r="F14530" s="29"/>
      <c r="G14530" s="29"/>
      <c r="H14530" s="29"/>
      <c r="I14530" s="29"/>
      <c r="J14530" s="29"/>
      <c r="K14530" s="29"/>
    </row>
    <row r="14531" spans="6:11" x14ac:dyDescent="0.3">
      <c r="F14531" s="29"/>
      <c r="G14531" s="29"/>
      <c r="H14531" s="29"/>
      <c r="I14531" s="29"/>
      <c r="J14531" s="29"/>
      <c r="K14531" s="29"/>
    </row>
    <row r="14532" spans="6:11" x14ac:dyDescent="0.3">
      <c r="F14532" s="29"/>
      <c r="G14532" s="29"/>
      <c r="H14532" s="29"/>
      <c r="I14532" s="29"/>
      <c r="J14532" s="29"/>
      <c r="K14532" s="29"/>
    </row>
    <row r="14533" spans="6:11" x14ac:dyDescent="0.3">
      <c r="F14533" s="29"/>
      <c r="G14533" s="29"/>
      <c r="H14533" s="29"/>
      <c r="I14533" s="29"/>
      <c r="J14533" s="29"/>
      <c r="K14533" s="29"/>
    </row>
    <row r="14534" spans="6:11" x14ac:dyDescent="0.3">
      <c r="F14534" s="29"/>
      <c r="G14534" s="29"/>
      <c r="H14534" s="29"/>
      <c r="I14534" s="29"/>
      <c r="J14534" s="29"/>
      <c r="K14534" s="29"/>
    </row>
    <row r="14535" spans="6:11" x14ac:dyDescent="0.3">
      <c r="F14535" s="29"/>
      <c r="G14535" s="29"/>
      <c r="H14535" s="29"/>
      <c r="I14535" s="29"/>
      <c r="J14535" s="29"/>
      <c r="K14535" s="29"/>
    </row>
    <row r="14536" spans="6:11" x14ac:dyDescent="0.3">
      <c r="F14536" s="29"/>
      <c r="G14536" s="29"/>
      <c r="H14536" s="29"/>
      <c r="I14536" s="29"/>
      <c r="J14536" s="29"/>
      <c r="K14536" s="29"/>
    </row>
    <row r="14537" spans="6:11" x14ac:dyDescent="0.3">
      <c r="F14537" s="29"/>
      <c r="G14537" s="29"/>
      <c r="H14537" s="29"/>
      <c r="I14537" s="29"/>
      <c r="J14537" s="29"/>
      <c r="K14537" s="29"/>
    </row>
    <row r="14538" spans="6:11" x14ac:dyDescent="0.3">
      <c r="F14538" s="29"/>
      <c r="G14538" s="29"/>
      <c r="H14538" s="29"/>
      <c r="I14538" s="29"/>
      <c r="J14538" s="29"/>
      <c r="K14538" s="29"/>
    </row>
    <row r="14539" spans="6:11" x14ac:dyDescent="0.3">
      <c r="F14539" s="29"/>
      <c r="G14539" s="29"/>
      <c r="H14539" s="29"/>
      <c r="I14539" s="29"/>
      <c r="J14539" s="29"/>
      <c r="K14539" s="29"/>
    </row>
    <row r="14540" spans="6:11" x14ac:dyDescent="0.3">
      <c r="F14540" s="29"/>
      <c r="G14540" s="29"/>
      <c r="H14540" s="29"/>
      <c r="I14540" s="29"/>
      <c r="J14540" s="29"/>
      <c r="K14540" s="29"/>
    </row>
    <row r="14541" spans="6:11" x14ac:dyDescent="0.3">
      <c r="F14541" s="29"/>
      <c r="G14541" s="29"/>
      <c r="H14541" s="29"/>
      <c r="I14541" s="29"/>
      <c r="J14541" s="29"/>
      <c r="K14541" s="29"/>
    </row>
    <row r="14542" spans="6:11" x14ac:dyDescent="0.3">
      <c r="F14542" s="29"/>
      <c r="G14542" s="29"/>
      <c r="H14542" s="29"/>
      <c r="I14542" s="29"/>
      <c r="J14542" s="29"/>
      <c r="K14542" s="29"/>
    </row>
    <row r="14543" spans="6:11" x14ac:dyDescent="0.3">
      <c r="F14543" s="29"/>
      <c r="G14543" s="29"/>
      <c r="H14543" s="29"/>
      <c r="I14543" s="29"/>
      <c r="J14543" s="29"/>
      <c r="K14543" s="29"/>
    </row>
    <row r="14544" spans="6:11" x14ac:dyDescent="0.3">
      <c r="F14544" s="29"/>
      <c r="G14544" s="29"/>
      <c r="H14544" s="29"/>
      <c r="I14544" s="29"/>
      <c r="J14544" s="29"/>
      <c r="K14544" s="29"/>
    </row>
    <row r="14545" spans="6:11" x14ac:dyDescent="0.3">
      <c r="F14545" s="29"/>
      <c r="G14545" s="29"/>
      <c r="H14545" s="29"/>
      <c r="I14545" s="29"/>
      <c r="J14545" s="29"/>
      <c r="K14545" s="29"/>
    </row>
    <row r="14546" spans="6:11" x14ac:dyDescent="0.3">
      <c r="F14546" s="29"/>
      <c r="G14546" s="29"/>
      <c r="H14546" s="29"/>
      <c r="I14546" s="29"/>
      <c r="J14546" s="29"/>
      <c r="K14546" s="29"/>
    </row>
    <row r="14547" spans="6:11" x14ac:dyDescent="0.3">
      <c r="F14547" s="29"/>
      <c r="G14547" s="29"/>
      <c r="H14547" s="29"/>
      <c r="I14547" s="29"/>
      <c r="J14547" s="29"/>
      <c r="K14547" s="29"/>
    </row>
    <row r="14548" spans="6:11" x14ac:dyDescent="0.3">
      <c r="F14548" s="29"/>
      <c r="G14548" s="29"/>
      <c r="H14548" s="29"/>
      <c r="I14548" s="29"/>
      <c r="J14548" s="29"/>
      <c r="K14548" s="29"/>
    </row>
    <row r="14549" spans="6:11" x14ac:dyDescent="0.3">
      <c r="F14549" s="29"/>
      <c r="G14549" s="29"/>
      <c r="H14549" s="29"/>
      <c r="I14549" s="29"/>
      <c r="J14549" s="29"/>
      <c r="K14549" s="29"/>
    </row>
    <row r="14550" spans="6:11" x14ac:dyDescent="0.3">
      <c r="F14550" s="29"/>
      <c r="G14550" s="29"/>
      <c r="H14550" s="29"/>
      <c r="I14550" s="29"/>
      <c r="J14550" s="29"/>
      <c r="K14550" s="29"/>
    </row>
    <row r="14551" spans="6:11" x14ac:dyDescent="0.3">
      <c r="F14551" s="29"/>
      <c r="G14551" s="29"/>
      <c r="H14551" s="29"/>
      <c r="I14551" s="29"/>
      <c r="J14551" s="29"/>
      <c r="K14551" s="29"/>
    </row>
    <row r="14552" spans="6:11" x14ac:dyDescent="0.3">
      <c r="F14552" s="29"/>
      <c r="G14552" s="29"/>
      <c r="H14552" s="29"/>
      <c r="I14552" s="29"/>
      <c r="J14552" s="29"/>
      <c r="K14552" s="29"/>
    </row>
    <row r="14553" spans="6:11" x14ac:dyDescent="0.3">
      <c r="F14553" s="29"/>
      <c r="G14553" s="29"/>
      <c r="H14553" s="29"/>
      <c r="I14553" s="29"/>
      <c r="J14553" s="29"/>
      <c r="K14553" s="29"/>
    </row>
    <row r="14554" spans="6:11" x14ac:dyDescent="0.3">
      <c r="F14554" s="29"/>
      <c r="G14554" s="29"/>
      <c r="H14554" s="29"/>
      <c r="I14554" s="29"/>
      <c r="J14554" s="29"/>
      <c r="K14554" s="29"/>
    </row>
    <row r="14555" spans="6:11" x14ac:dyDescent="0.3">
      <c r="F14555" s="29"/>
      <c r="G14555" s="29"/>
      <c r="H14555" s="29"/>
      <c r="I14555" s="29"/>
      <c r="J14555" s="29"/>
      <c r="K14555" s="29"/>
    </row>
    <row r="14556" spans="6:11" x14ac:dyDescent="0.3">
      <c r="F14556" s="29"/>
      <c r="G14556" s="29"/>
      <c r="H14556" s="29"/>
      <c r="I14556" s="29"/>
      <c r="J14556" s="29"/>
      <c r="K14556" s="29"/>
    </row>
    <row r="14557" spans="6:11" x14ac:dyDescent="0.3">
      <c r="F14557" s="29"/>
      <c r="G14557" s="29"/>
      <c r="H14557" s="29"/>
      <c r="I14557" s="29"/>
      <c r="J14557" s="29"/>
      <c r="K14557" s="29"/>
    </row>
    <row r="14558" spans="6:11" x14ac:dyDescent="0.3">
      <c r="F14558" s="29"/>
      <c r="G14558" s="29"/>
      <c r="H14558" s="29"/>
      <c r="I14558" s="29"/>
      <c r="J14558" s="29"/>
      <c r="K14558" s="29"/>
    </row>
    <row r="14559" spans="6:11" x14ac:dyDescent="0.3">
      <c r="F14559" s="29"/>
      <c r="G14559" s="29"/>
      <c r="H14559" s="29"/>
      <c r="I14559" s="29"/>
      <c r="J14559" s="29"/>
      <c r="K14559" s="29"/>
    </row>
    <row r="14560" spans="6:11" x14ac:dyDescent="0.3">
      <c r="F14560" s="29"/>
      <c r="G14560" s="29"/>
      <c r="H14560" s="29"/>
      <c r="I14560" s="29"/>
      <c r="J14560" s="29"/>
      <c r="K14560" s="29"/>
    </row>
    <row r="14561" spans="6:11" x14ac:dyDescent="0.3">
      <c r="F14561" s="29"/>
      <c r="G14561" s="29"/>
      <c r="H14561" s="29"/>
      <c r="I14561" s="29"/>
      <c r="J14561" s="29"/>
      <c r="K14561" s="29"/>
    </row>
    <row r="14562" spans="6:11" x14ac:dyDescent="0.3">
      <c r="F14562" s="29"/>
      <c r="G14562" s="29"/>
      <c r="H14562" s="29"/>
      <c r="I14562" s="29"/>
      <c r="J14562" s="29"/>
      <c r="K14562" s="29"/>
    </row>
    <row r="14563" spans="6:11" x14ac:dyDescent="0.3">
      <c r="F14563" s="29"/>
      <c r="G14563" s="29"/>
      <c r="H14563" s="29"/>
      <c r="I14563" s="29"/>
      <c r="J14563" s="29"/>
      <c r="K14563" s="29"/>
    </row>
    <row r="14564" spans="6:11" x14ac:dyDescent="0.3">
      <c r="F14564" s="29"/>
      <c r="G14564" s="29"/>
      <c r="H14564" s="29"/>
      <c r="I14564" s="29"/>
      <c r="J14564" s="29"/>
      <c r="K14564" s="29"/>
    </row>
    <row r="14565" spans="6:11" x14ac:dyDescent="0.3">
      <c r="F14565" s="29"/>
      <c r="G14565" s="29"/>
      <c r="H14565" s="29"/>
      <c r="I14565" s="29"/>
      <c r="J14565" s="29"/>
      <c r="K14565" s="29"/>
    </row>
    <row r="14566" spans="6:11" x14ac:dyDescent="0.3">
      <c r="F14566" s="29"/>
      <c r="G14566" s="29"/>
      <c r="H14566" s="29"/>
      <c r="I14566" s="29"/>
      <c r="J14566" s="29"/>
      <c r="K14566" s="29"/>
    </row>
    <row r="14567" spans="6:11" x14ac:dyDescent="0.3">
      <c r="F14567" s="29"/>
      <c r="G14567" s="29"/>
      <c r="H14567" s="29"/>
      <c r="I14567" s="29"/>
      <c r="J14567" s="29"/>
      <c r="K14567" s="29"/>
    </row>
    <row r="14568" spans="6:11" x14ac:dyDescent="0.3">
      <c r="F14568" s="29"/>
      <c r="G14568" s="29"/>
      <c r="H14568" s="29"/>
      <c r="I14568" s="29"/>
      <c r="J14568" s="29"/>
      <c r="K14568" s="29"/>
    </row>
    <row r="14569" spans="6:11" x14ac:dyDescent="0.3">
      <c r="F14569" s="29"/>
      <c r="G14569" s="29"/>
      <c r="H14569" s="29"/>
      <c r="I14569" s="29"/>
      <c r="J14569" s="29"/>
      <c r="K14569" s="29"/>
    </row>
    <row r="14570" spans="6:11" x14ac:dyDescent="0.3">
      <c r="F14570" s="29"/>
      <c r="G14570" s="29"/>
      <c r="H14570" s="29"/>
      <c r="I14570" s="29"/>
      <c r="J14570" s="29"/>
      <c r="K14570" s="29"/>
    </row>
    <row r="14571" spans="6:11" x14ac:dyDescent="0.3">
      <c r="F14571" s="29"/>
      <c r="G14571" s="29"/>
      <c r="H14571" s="29"/>
      <c r="I14571" s="29"/>
      <c r="J14571" s="29"/>
      <c r="K14571" s="29"/>
    </row>
    <row r="14572" spans="6:11" x14ac:dyDescent="0.3">
      <c r="F14572" s="29"/>
      <c r="G14572" s="29"/>
      <c r="H14572" s="29"/>
      <c r="I14572" s="29"/>
      <c r="J14572" s="29"/>
      <c r="K14572" s="29"/>
    </row>
    <row r="14573" spans="6:11" x14ac:dyDescent="0.3">
      <c r="F14573" s="29"/>
      <c r="G14573" s="29"/>
      <c r="H14573" s="29"/>
      <c r="I14573" s="29"/>
      <c r="J14573" s="29"/>
      <c r="K14573" s="29"/>
    </row>
    <row r="14574" spans="6:11" x14ac:dyDescent="0.3">
      <c r="F14574" s="29"/>
      <c r="G14574" s="29"/>
      <c r="H14574" s="29"/>
      <c r="I14574" s="29"/>
      <c r="J14574" s="29"/>
      <c r="K14574" s="29"/>
    </row>
    <row r="14575" spans="6:11" x14ac:dyDescent="0.3">
      <c r="F14575" s="29"/>
      <c r="G14575" s="29"/>
      <c r="H14575" s="29"/>
      <c r="I14575" s="29"/>
      <c r="J14575" s="29"/>
      <c r="K14575" s="29"/>
    </row>
    <row r="14576" spans="6:11" x14ac:dyDescent="0.3">
      <c r="F14576" s="29"/>
      <c r="G14576" s="29"/>
      <c r="H14576" s="29"/>
      <c r="I14576" s="29"/>
      <c r="J14576" s="29"/>
      <c r="K14576" s="29"/>
    </row>
    <row r="14577" spans="6:11" x14ac:dyDescent="0.3">
      <c r="F14577" s="29"/>
      <c r="G14577" s="29"/>
      <c r="H14577" s="29"/>
      <c r="I14577" s="29"/>
      <c r="J14577" s="29"/>
      <c r="K14577" s="29"/>
    </row>
    <row r="14578" spans="6:11" x14ac:dyDescent="0.3">
      <c r="F14578" s="29"/>
      <c r="G14578" s="29"/>
      <c r="H14578" s="29"/>
      <c r="I14578" s="29"/>
      <c r="J14578" s="29"/>
      <c r="K14578" s="29"/>
    </row>
    <row r="14579" spans="6:11" x14ac:dyDescent="0.3">
      <c r="F14579" s="29"/>
      <c r="G14579" s="29"/>
      <c r="H14579" s="29"/>
      <c r="I14579" s="29"/>
      <c r="J14579" s="29"/>
      <c r="K14579" s="29"/>
    </row>
    <row r="14580" spans="6:11" x14ac:dyDescent="0.3">
      <c r="F14580" s="29"/>
      <c r="G14580" s="29"/>
      <c r="H14580" s="29"/>
      <c r="I14580" s="29"/>
      <c r="J14580" s="29"/>
      <c r="K14580" s="29"/>
    </row>
    <row r="14581" spans="6:11" x14ac:dyDescent="0.3">
      <c r="F14581" s="29"/>
      <c r="G14581" s="29"/>
      <c r="H14581" s="29"/>
      <c r="I14581" s="29"/>
      <c r="J14581" s="29"/>
      <c r="K14581" s="29"/>
    </row>
    <row r="14582" spans="6:11" x14ac:dyDescent="0.3">
      <c r="F14582" s="29"/>
      <c r="G14582" s="29"/>
      <c r="H14582" s="29"/>
      <c r="I14582" s="29"/>
      <c r="J14582" s="29"/>
      <c r="K14582" s="29"/>
    </row>
    <row r="14583" spans="6:11" x14ac:dyDescent="0.3">
      <c r="F14583" s="29"/>
      <c r="G14583" s="29"/>
      <c r="H14583" s="29"/>
      <c r="I14583" s="29"/>
      <c r="J14583" s="29"/>
      <c r="K14583" s="29"/>
    </row>
    <row r="14584" spans="6:11" x14ac:dyDescent="0.3">
      <c r="F14584" s="29"/>
      <c r="G14584" s="29"/>
      <c r="H14584" s="29"/>
      <c r="I14584" s="29"/>
      <c r="J14584" s="29"/>
      <c r="K14584" s="29"/>
    </row>
    <row r="14585" spans="6:11" x14ac:dyDescent="0.3">
      <c r="F14585" s="29"/>
      <c r="G14585" s="29"/>
      <c r="H14585" s="29"/>
      <c r="I14585" s="29"/>
      <c r="J14585" s="29"/>
      <c r="K14585" s="29"/>
    </row>
    <row r="14586" spans="6:11" x14ac:dyDescent="0.3">
      <c r="F14586" s="29"/>
      <c r="G14586" s="29"/>
      <c r="H14586" s="29"/>
      <c r="I14586" s="29"/>
      <c r="J14586" s="29"/>
      <c r="K14586" s="29"/>
    </row>
    <row r="14587" spans="6:11" x14ac:dyDescent="0.3">
      <c r="F14587" s="29"/>
      <c r="G14587" s="29"/>
      <c r="H14587" s="29"/>
      <c r="I14587" s="29"/>
      <c r="J14587" s="29"/>
      <c r="K14587" s="29"/>
    </row>
    <row r="14588" spans="6:11" x14ac:dyDescent="0.3">
      <c r="F14588" s="29"/>
      <c r="G14588" s="29"/>
      <c r="H14588" s="29"/>
      <c r="I14588" s="29"/>
      <c r="J14588" s="29"/>
      <c r="K14588" s="29"/>
    </row>
    <row r="14589" spans="6:11" x14ac:dyDescent="0.3">
      <c r="F14589" s="29"/>
      <c r="G14589" s="29"/>
      <c r="H14589" s="29"/>
      <c r="I14589" s="29"/>
      <c r="J14589" s="29"/>
      <c r="K14589" s="29"/>
    </row>
    <row r="14590" spans="6:11" x14ac:dyDescent="0.3">
      <c r="F14590" s="29"/>
      <c r="G14590" s="29"/>
      <c r="H14590" s="29"/>
      <c r="I14590" s="29"/>
      <c r="J14590" s="29"/>
      <c r="K14590" s="29"/>
    </row>
    <row r="14591" spans="6:11" x14ac:dyDescent="0.3">
      <c r="F14591" s="29"/>
      <c r="G14591" s="29"/>
      <c r="H14591" s="29"/>
      <c r="I14591" s="29"/>
      <c r="J14591" s="29"/>
      <c r="K14591" s="29"/>
    </row>
    <row r="14592" spans="6:11" x14ac:dyDescent="0.3">
      <c r="F14592" s="29"/>
      <c r="G14592" s="29"/>
      <c r="H14592" s="29"/>
      <c r="I14592" s="29"/>
      <c r="J14592" s="29"/>
      <c r="K14592" s="29"/>
    </row>
    <row r="14593" spans="6:11" x14ac:dyDescent="0.3">
      <c r="F14593" s="29"/>
      <c r="G14593" s="29"/>
      <c r="H14593" s="29"/>
      <c r="I14593" s="29"/>
      <c r="J14593" s="29"/>
      <c r="K14593" s="29"/>
    </row>
    <row r="14594" spans="6:11" x14ac:dyDescent="0.3">
      <c r="F14594" s="29"/>
      <c r="G14594" s="29"/>
      <c r="H14594" s="29"/>
      <c r="I14594" s="29"/>
      <c r="J14594" s="29"/>
      <c r="K14594" s="29"/>
    </row>
    <row r="14595" spans="6:11" x14ac:dyDescent="0.3">
      <c r="F14595" s="29"/>
      <c r="G14595" s="29"/>
      <c r="H14595" s="29"/>
      <c r="I14595" s="29"/>
      <c r="J14595" s="29"/>
      <c r="K14595" s="29"/>
    </row>
    <row r="14596" spans="6:11" x14ac:dyDescent="0.3">
      <c r="F14596" s="29"/>
      <c r="G14596" s="29"/>
      <c r="H14596" s="29"/>
      <c r="I14596" s="29"/>
      <c r="J14596" s="29"/>
      <c r="K14596" s="29"/>
    </row>
    <row r="14597" spans="6:11" x14ac:dyDescent="0.3">
      <c r="F14597" s="29"/>
      <c r="G14597" s="29"/>
      <c r="H14597" s="29"/>
      <c r="I14597" s="29"/>
      <c r="J14597" s="29"/>
      <c r="K14597" s="29"/>
    </row>
    <row r="14598" spans="6:11" x14ac:dyDescent="0.3">
      <c r="F14598" s="29"/>
      <c r="G14598" s="29"/>
      <c r="H14598" s="29"/>
      <c r="I14598" s="29"/>
      <c r="J14598" s="29"/>
      <c r="K14598" s="29"/>
    </row>
    <row r="14599" spans="6:11" x14ac:dyDescent="0.3">
      <c r="F14599" s="29"/>
      <c r="G14599" s="29"/>
      <c r="H14599" s="29"/>
      <c r="I14599" s="29"/>
      <c r="J14599" s="29"/>
      <c r="K14599" s="29"/>
    </row>
    <row r="14600" spans="6:11" x14ac:dyDescent="0.3">
      <c r="F14600" s="29"/>
      <c r="G14600" s="29"/>
      <c r="H14600" s="29"/>
      <c r="I14600" s="29"/>
      <c r="J14600" s="29"/>
      <c r="K14600" s="29"/>
    </row>
    <row r="14601" spans="6:11" x14ac:dyDescent="0.3">
      <c r="F14601" s="29"/>
      <c r="G14601" s="29"/>
      <c r="H14601" s="29"/>
      <c r="I14601" s="29"/>
      <c r="J14601" s="29"/>
      <c r="K14601" s="29"/>
    </row>
    <row r="14602" spans="6:11" x14ac:dyDescent="0.3">
      <c r="F14602" s="29"/>
      <c r="G14602" s="29"/>
      <c r="H14602" s="29"/>
      <c r="I14602" s="29"/>
      <c r="J14602" s="29"/>
      <c r="K14602" s="29"/>
    </row>
    <row r="14603" spans="6:11" x14ac:dyDescent="0.3">
      <c r="F14603" s="29"/>
      <c r="G14603" s="29"/>
      <c r="H14603" s="29"/>
      <c r="I14603" s="29"/>
      <c r="J14603" s="29"/>
      <c r="K14603" s="29"/>
    </row>
    <row r="14604" spans="6:11" x14ac:dyDescent="0.3">
      <c r="F14604" s="29"/>
      <c r="G14604" s="29"/>
      <c r="H14604" s="29"/>
      <c r="I14604" s="29"/>
      <c r="J14604" s="29"/>
      <c r="K14604" s="29"/>
    </row>
    <row r="14605" spans="6:11" x14ac:dyDescent="0.3">
      <c r="F14605" s="29"/>
      <c r="G14605" s="29"/>
      <c r="H14605" s="29"/>
      <c r="I14605" s="29"/>
      <c r="J14605" s="29"/>
      <c r="K14605" s="29"/>
    </row>
    <row r="14606" spans="6:11" x14ac:dyDescent="0.3">
      <c r="F14606" s="29"/>
      <c r="G14606" s="29"/>
      <c r="H14606" s="29"/>
      <c r="I14606" s="29"/>
      <c r="J14606" s="29"/>
      <c r="K14606" s="29"/>
    </row>
    <row r="14607" spans="6:11" x14ac:dyDescent="0.3">
      <c r="F14607" s="29"/>
      <c r="G14607" s="29"/>
      <c r="H14607" s="29"/>
      <c r="I14607" s="29"/>
      <c r="J14607" s="29"/>
      <c r="K14607" s="29"/>
    </row>
    <row r="14608" spans="6:11" x14ac:dyDescent="0.3">
      <c r="F14608" s="29"/>
      <c r="G14608" s="29"/>
      <c r="H14608" s="29"/>
      <c r="I14608" s="29"/>
      <c r="J14608" s="29"/>
      <c r="K14608" s="29"/>
    </row>
    <row r="14609" spans="6:11" x14ac:dyDescent="0.3">
      <c r="F14609" s="29"/>
      <c r="G14609" s="29"/>
      <c r="H14609" s="29"/>
      <c r="I14609" s="29"/>
      <c r="J14609" s="29"/>
      <c r="K14609" s="29"/>
    </row>
    <row r="14610" spans="6:11" x14ac:dyDescent="0.3">
      <c r="F14610" s="29"/>
      <c r="G14610" s="29"/>
      <c r="H14610" s="29"/>
      <c r="I14610" s="29"/>
      <c r="J14610" s="29"/>
      <c r="K14610" s="29"/>
    </row>
    <row r="14611" spans="6:11" x14ac:dyDescent="0.3">
      <c r="F14611" s="29"/>
      <c r="G14611" s="29"/>
      <c r="H14611" s="29"/>
      <c r="I14611" s="29"/>
      <c r="J14611" s="29"/>
      <c r="K14611" s="29"/>
    </row>
    <row r="14612" spans="6:11" x14ac:dyDescent="0.3">
      <c r="F14612" s="29"/>
      <c r="G14612" s="29"/>
      <c r="H14612" s="29"/>
      <c r="I14612" s="29"/>
      <c r="J14612" s="29"/>
      <c r="K14612" s="29"/>
    </row>
    <row r="14613" spans="6:11" x14ac:dyDescent="0.3">
      <c r="F14613" s="29"/>
      <c r="G14613" s="29"/>
      <c r="H14613" s="29"/>
      <c r="I14613" s="29"/>
      <c r="J14613" s="29"/>
      <c r="K14613" s="29"/>
    </row>
    <row r="14614" spans="6:11" x14ac:dyDescent="0.3">
      <c r="F14614" s="29"/>
      <c r="G14614" s="29"/>
      <c r="H14614" s="29"/>
      <c r="I14614" s="29"/>
      <c r="J14614" s="29"/>
      <c r="K14614" s="29"/>
    </row>
    <row r="14615" spans="6:11" x14ac:dyDescent="0.3">
      <c r="F14615" s="29"/>
      <c r="G14615" s="29"/>
      <c r="H14615" s="29"/>
      <c r="I14615" s="29"/>
      <c r="J14615" s="29"/>
      <c r="K14615" s="29"/>
    </row>
    <row r="14616" spans="6:11" x14ac:dyDescent="0.3">
      <c r="F14616" s="29"/>
      <c r="G14616" s="29"/>
      <c r="H14616" s="29"/>
      <c r="I14616" s="29"/>
      <c r="J14616" s="29"/>
      <c r="K14616" s="29"/>
    </row>
    <row r="14617" spans="6:11" x14ac:dyDescent="0.3">
      <c r="F14617" s="29"/>
      <c r="G14617" s="29"/>
      <c r="H14617" s="29"/>
      <c r="I14617" s="29"/>
      <c r="J14617" s="29"/>
      <c r="K14617" s="29"/>
    </row>
    <row r="14618" spans="6:11" x14ac:dyDescent="0.3">
      <c r="F14618" s="29"/>
      <c r="G14618" s="29"/>
      <c r="H14618" s="29"/>
      <c r="I14618" s="29"/>
      <c r="J14618" s="29"/>
      <c r="K14618" s="29"/>
    </row>
    <row r="14619" spans="6:11" x14ac:dyDescent="0.3">
      <c r="F14619" s="29"/>
      <c r="G14619" s="29"/>
      <c r="H14619" s="29"/>
      <c r="I14619" s="29"/>
      <c r="J14619" s="29"/>
      <c r="K14619" s="29"/>
    </row>
    <row r="14620" spans="6:11" x14ac:dyDescent="0.3">
      <c r="F14620" s="29"/>
      <c r="G14620" s="29"/>
      <c r="H14620" s="29"/>
      <c r="I14620" s="29"/>
      <c r="J14620" s="29"/>
      <c r="K14620" s="29"/>
    </row>
    <row r="14621" spans="6:11" x14ac:dyDescent="0.3">
      <c r="F14621" s="29"/>
      <c r="G14621" s="29"/>
      <c r="H14621" s="29"/>
      <c r="I14621" s="29"/>
      <c r="J14621" s="29"/>
      <c r="K14621" s="29"/>
    </row>
    <row r="14622" spans="6:11" x14ac:dyDescent="0.3">
      <c r="F14622" s="29"/>
      <c r="G14622" s="29"/>
      <c r="H14622" s="29"/>
      <c r="I14622" s="29"/>
      <c r="J14622" s="29"/>
      <c r="K14622" s="29"/>
    </row>
    <row r="14623" spans="6:11" x14ac:dyDescent="0.3">
      <c r="F14623" s="29"/>
      <c r="G14623" s="29"/>
      <c r="H14623" s="29"/>
      <c r="I14623" s="29"/>
      <c r="J14623" s="29"/>
      <c r="K14623" s="29"/>
    </row>
    <row r="14624" spans="6:11" x14ac:dyDescent="0.3">
      <c r="F14624" s="29"/>
      <c r="G14624" s="29"/>
      <c r="H14624" s="29"/>
      <c r="I14624" s="29"/>
      <c r="J14624" s="29"/>
      <c r="K14624" s="29"/>
    </row>
    <row r="14625" spans="6:11" x14ac:dyDescent="0.3">
      <c r="F14625" s="29"/>
      <c r="G14625" s="29"/>
      <c r="H14625" s="29"/>
      <c r="I14625" s="29"/>
      <c r="J14625" s="29"/>
      <c r="K14625" s="29"/>
    </row>
    <row r="14626" spans="6:11" x14ac:dyDescent="0.3">
      <c r="F14626" s="29"/>
      <c r="G14626" s="29"/>
      <c r="H14626" s="29"/>
      <c r="I14626" s="29"/>
      <c r="J14626" s="29"/>
      <c r="K14626" s="29"/>
    </row>
    <row r="14627" spans="6:11" x14ac:dyDescent="0.3">
      <c r="F14627" s="29"/>
      <c r="G14627" s="29"/>
      <c r="H14627" s="29"/>
      <c r="I14627" s="29"/>
      <c r="J14627" s="29"/>
      <c r="K14627" s="29"/>
    </row>
    <row r="14628" spans="6:11" x14ac:dyDescent="0.3">
      <c r="F14628" s="29"/>
      <c r="G14628" s="29"/>
      <c r="H14628" s="29"/>
      <c r="I14628" s="29"/>
      <c r="J14628" s="29"/>
      <c r="K14628" s="29"/>
    </row>
    <row r="14629" spans="6:11" x14ac:dyDescent="0.3">
      <c r="F14629" s="29"/>
      <c r="G14629" s="29"/>
      <c r="H14629" s="29"/>
      <c r="I14629" s="29"/>
      <c r="J14629" s="29"/>
      <c r="K14629" s="29"/>
    </row>
    <row r="14630" spans="6:11" x14ac:dyDescent="0.3">
      <c r="F14630" s="29"/>
      <c r="G14630" s="29"/>
      <c r="H14630" s="29"/>
      <c r="I14630" s="29"/>
      <c r="J14630" s="29"/>
      <c r="K14630" s="29"/>
    </row>
    <row r="14631" spans="6:11" x14ac:dyDescent="0.3">
      <c r="F14631" s="29"/>
      <c r="G14631" s="29"/>
      <c r="H14631" s="29"/>
      <c r="I14631" s="29"/>
      <c r="J14631" s="29"/>
      <c r="K14631" s="29"/>
    </row>
    <row r="14632" spans="6:11" x14ac:dyDescent="0.3">
      <c r="F14632" s="29"/>
      <c r="G14632" s="29"/>
      <c r="H14632" s="29"/>
      <c r="I14632" s="29"/>
      <c r="J14632" s="29"/>
      <c r="K14632" s="29"/>
    </row>
    <row r="14633" spans="6:11" x14ac:dyDescent="0.3">
      <c r="F14633" s="29"/>
      <c r="G14633" s="29"/>
      <c r="H14633" s="29"/>
      <c r="I14633" s="29"/>
      <c r="J14633" s="29"/>
      <c r="K14633" s="29"/>
    </row>
    <row r="14634" spans="6:11" x14ac:dyDescent="0.3">
      <c r="F14634" s="29"/>
      <c r="G14634" s="29"/>
      <c r="H14634" s="29"/>
      <c r="I14634" s="29"/>
      <c r="J14634" s="29"/>
      <c r="K14634" s="29"/>
    </row>
    <row r="14635" spans="6:11" x14ac:dyDescent="0.3">
      <c r="F14635" s="29"/>
      <c r="G14635" s="29"/>
      <c r="H14635" s="29"/>
      <c r="I14635" s="29"/>
      <c r="J14635" s="29"/>
      <c r="K14635" s="29"/>
    </row>
    <row r="14636" spans="6:11" x14ac:dyDescent="0.3">
      <c r="F14636" s="29"/>
      <c r="G14636" s="29"/>
      <c r="H14636" s="29"/>
      <c r="I14636" s="29"/>
      <c r="J14636" s="29"/>
      <c r="K14636" s="29"/>
    </row>
    <row r="14637" spans="6:11" x14ac:dyDescent="0.3">
      <c r="F14637" s="29"/>
      <c r="G14637" s="29"/>
      <c r="H14637" s="29"/>
      <c r="I14637" s="29"/>
      <c r="J14637" s="29"/>
      <c r="K14637" s="29"/>
    </row>
    <row r="14638" spans="6:11" x14ac:dyDescent="0.3">
      <c r="F14638" s="29"/>
      <c r="G14638" s="29"/>
      <c r="H14638" s="29"/>
      <c r="I14638" s="29"/>
      <c r="J14638" s="29"/>
      <c r="K14638" s="29"/>
    </row>
    <row r="14639" spans="6:11" x14ac:dyDescent="0.3">
      <c r="F14639" s="29"/>
      <c r="G14639" s="29"/>
      <c r="H14639" s="29"/>
      <c r="I14639" s="29"/>
      <c r="J14639" s="29"/>
      <c r="K14639" s="29"/>
    </row>
    <row r="14640" spans="6:11" x14ac:dyDescent="0.3">
      <c r="F14640" s="29"/>
      <c r="G14640" s="29"/>
      <c r="H14640" s="29"/>
      <c r="I14640" s="29"/>
      <c r="J14640" s="29"/>
      <c r="K14640" s="29"/>
    </row>
    <row r="14641" spans="6:11" x14ac:dyDescent="0.3">
      <c r="F14641" s="29"/>
      <c r="G14641" s="29"/>
      <c r="H14641" s="29"/>
      <c r="I14641" s="29"/>
      <c r="J14641" s="29"/>
      <c r="K14641" s="29"/>
    </row>
    <row r="14642" spans="6:11" x14ac:dyDescent="0.3">
      <c r="F14642" s="29"/>
      <c r="G14642" s="29"/>
      <c r="H14642" s="29"/>
      <c r="I14642" s="29"/>
      <c r="J14642" s="29"/>
      <c r="K14642" s="29"/>
    </row>
    <row r="14643" spans="6:11" x14ac:dyDescent="0.3">
      <c r="F14643" s="29"/>
      <c r="G14643" s="29"/>
      <c r="H14643" s="29"/>
      <c r="I14643" s="29"/>
      <c r="J14643" s="29"/>
      <c r="K14643" s="29"/>
    </row>
    <row r="14644" spans="6:11" x14ac:dyDescent="0.3">
      <c r="F14644" s="29"/>
      <c r="G14644" s="29"/>
      <c r="H14644" s="29"/>
      <c r="I14644" s="29"/>
      <c r="J14644" s="29"/>
      <c r="K14644" s="29"/>
    </row>
    <row r="14645" spans="6:11" x14ac:dyDescent="0.3">
      <c r="F14645" s="29"/>
      <c r="G14645" s="29"/>
      <c r="H14645" s="29"/>
      <c r="I14645" s="29"/>
      <c r="J14645" s="29"/>
      <c r="K14645" s="29"/>
    </row>
    <row r="14646" spans="6:11" x14ac:dyDescent="0.3">
      <c r="F14646" s="29"/>
      <c r="G14646" s="29"/>
      <c r="H14646" s="29"/>
      <c r="I14646" s="29"/>
      <c r="J14646" s="29"/>
      <c r="K14646" s="29"/>
    </row>
    <row r="14647" spans="6:11" x14ac:dyDescent="0.3">
      <c r="F14647" s="29"/>
      <c r="G14647" s="29"/>
      <c r="H14647" s="29"/>
      <c r="I14647" s="29"/>
      <c r="J14647" s="29"/>
      <c r="K14647" s="29"/>
    </row>
    <row r="14648" spans="6:11" x14ac:dyDescent="0.3">
      <c r="F14648" s="29"/>
      <c r="G14648" s="29"/>
      <c r="H14648" s="29"/>
      <c r="I14648" s="29"/>
      <c r="J14648" s="29"/>
      <c r="K14648" s="29"/>
    </row>
    <row r="14649" spans="6:11" x14ac:dyDescent="0.3">
      <c r="F14649" s="29"/>
      <c r="G14649" s="29"/>
      <c r="H14649" s="29"/>
      <c r="I14649" s="29"/>
      <c r="J14649" s="29"/>
      <c r="K14649" s="29"/>
    </row>
    <row r="14650" spans="6:11" x14ac:dyDescent="0.3">
      <c r="F14650" s="29"/>
      <c r="G14650" s="29"/>
      <c r="H14650" s="29"/>
      <c r="I14650" s="29"/>
      <c r="J14650" s="29"/>
      <c r="K14650" s="29"/>
    </row>
    <row r="14651" spans="6:11" x14ac:dyDescent="0.3">
      <c r="F14651" s="29"/>
      <c r="G14651" s="29"/>
      <c r="H14651" s="29"/>
      <c r="I14651" s="29"/>
      <c r="J14651" s="29"/>
      <c r="K14651" s="29"/>
    </row>
    <row r="14652" spans="6:11" x14ac:dyDescent="0.3">
      <c r="F14652" s="29"/>
      <c r="G14652" s="29"/>
      <c r="H14652" s="29"/>
      <c r="I14652" s="29"/>
      <c r="J14652" s="29"/>
      <c r="K14652" s="29"/>
    </row>
    <row r="14653" spans="6:11" x14ac:dyDescent="0.3">
      <c r="F14653" s="29"/>
      <c r="G14653" s="29"/>
      <c r="H14653" s="29"/>
      <c r="I14653" s="29"/>
      <c r="J14653" s="29"/>
      <c r="K14653" s="29"/>
    </row>
    <row r="14654" spans="6:11" x14ac:dyDescent="0.3">
      <c r="F14654" s="29"/>
      <c r="G14654" s="29"/>
      <c r="H14654" s="29"/>
      <c r="I14654" s="29"/>
      <c r="J14654" s="29"/>
      <c r="K14654" s="29"/>
    </row>
    <row r="14655" spans="6:11" x14ac:dyDescent="0.3">
      <c r="F14655" s="29"/>
      <c r="G14655" s="29"/>
      <c r="H14655" s="29"/>
      <c r="I14655" s="29"/>
      <c r="J14655" s="29"/>
      <c r="K14655" s="29"/>
    </row>
    <row r="14656" spans="6:11" x14ac:dyDescent="0.3">
      <c r="F14656" s="29"/>
      <c r="G14656" s="29"/>
      <c r="H14656" s="29"/>
      <c r="I14656" s="29"/>
      <c r="J14656" s="29"/>
      <c r="K14656" s="29"/>
    </row>
    <row r="14657" spans="6:11" x14ac:dyDescent="0.3">
      <c r="F14657" s="29"/>
      <c r="G14657" s="29"/>
      <c r="H14657" s="29"/>
      <c r="I14657" s="29"/>
      <c r="J14657" s="29"/>
      <c r="K14657" s="29"/>
    </row>
    <row r="14658" spans="6:11" x14ac:dyDescent="0.3">
      <c r="F14658" s="29"/>
      <c r="G14658" s="29"/>
      <c r="H14658" s="29"/>
      <c r="I14658" s="29"/>
      <c r="J14658" s="29"/>
      <c r="K14658" s="29"/>
    </row>
    <row r="14659" spans="6:11" x14ac:dyDescent="0.3">
      <c r="F14659" s="29"/>
      <c r="G14659" s="29"/>
      <c r="H14659" s="29"/>
      <c r="I14659" s="29"/>
      <c r="J14659" s="29"/>
      <c r="K14659" s="29"/>
    </row>
    <row r="14660" spans="6:11" x14ac:dyDescent="0.3">
      <c r="F14660" s="29"/>
      <c r="G14660" s="29"/>
      <c r="H14660" s="29"/>
      <c r="I14660" s="29"/>
      <c r="J14660" s="29"/>
      <c r="K14660" s="29"/>
    </row>
    <row r="14661" spans="6:11" x14ac:dyDescent="0.3">
      <c r="F14661" s="29"/>
      <c r="G14661" s="29"/>
      <c r="H14661" s="29"/>
      <c r="I14661" s="29"/>
      <c r="J14661" s="29"/>
      <c r="K14661" s="29"/>
    </row>
    <row r="14662" spans="6:11" x14ac:dyDescent="0.3">
      <c r="F14662" s="29"/>
      <c r="G14662" s="29"/>
      <c r="H14662" s="29"/>
      <c r="I14662" s="29"/>
      <c r="J14662" s="29"/>
      <c r="K14662" s="29"/>
    </row>
    <row r="14663" spans="6:11" x14ac:dyDescent="0.3">
      <c r="F14663" s="29"/>
      <c r="G14663" s="29"/>
      <c r="H14663" s="29"/>
      <c r="I14663" s="29"/>
      <c r="J14663" s="29"/>
      <c r="K14663" s="29"/>
    </row>
    <row r="14664" spans="6:11" x14ac:dyDescent="0.3">
      <c r="F14664" s="29"/>
      <c r="G14664" s="29"/>
      <c r="H14664" s="29"/>
      <c r="I14664" s="29"/>
      <c r="J14664" s="29"/>
      <c r="K14664" s="29"/>
    </row>
    <row r="14665" spans="6:11" x14ac:dyDescent="0.3">
      <c r="F14665" s="29"/>
      <c r="G14665" s="29"/>
      <c r="H14665" s="29"/>
      <c r="I14665" s="29"/>
      <c r="J14665" s="29"/>
      <c r="K14665" s="29"/>
    </row>
    <row r="14666" spans="6:11" x14ac:dyDescent="0.3">
      <c r="F14666" s="29"/>
      <c r="G14666" s="29"/>
      <c r="H14666" s="29"/>
      <c r="I14666" s="29"/>
      <c r="J14666" s="29"/>
      <c r="K14666" s="29"/>
    </row>
    <row r="14667" spans="6:11" x14ac:dyDescent="0.3">
      <c r="F14667" s="29"/>
      <c r="G14667" s="29"/>
      <c r="H14667" s="29"/>
      <c r="I14667" s="29"/>
      <c r="J14667" s="29"/>
      <c r="K14667" s="29"/>
    </row>
    <row r="14668" spans="6:11" x14ac:dyDescent="0.3">
      <c r="F14668" s="29"/>
      <c r="G14668" s="29"/>
      <c r="H14668" s="29"/>
      <c r="I14668" s="29"/>
      <c r="J14668" s="29"/>
      <c r="K14668" s="29"/>
    </row>
    <row r="14669" spans="6:11" x14ac:dyDescent="0.3">
      <c r="F14669" s="29"/>
      <c r="G14669" s="29"/>
      <c r="H14669" s="29"/>
      <c r="I14669" s="29"/>
      <c r="J14669" s="29"/>
      <c r="K14669" s="29"/>
    </row>
    <row r="14670" spans="6:11" x14ac:dyDescent="0.3">
      <c r="F14670" s="29"/>
      <c r="G14670" s="29"/>
      <c r="H14670" s="29"/>
      <c r="I14670" s="29"/>
      <c r="J14670" s="29"/>
      <c r="K14670" s="29"/>
    </row>
    <row r="14671" spans="6:11" x14ac:dyDescent="0.3">
      <c r="F14671" s="29"/>
      <c r="G14671" s="29"/>
      <c r="H14671" s="29"/>
      <c r="I14671" s="29"/>
      <c r="J14671" s="29"/>
      <c r="K14671" s="29"/>
    </row>
    <row r="14672" spans="6:11" x14ac:dyDescent="0.3">
      <c r="F14672" s="29"/>
      <c r="G14672" s="29"/>
      <c r="H14672" s="29"/>
      <c r="I14672" s="29"/>
      <c r="J14672" s="29"/>
      <c r="K14672" s="29"/>
    </row>
    <row r="14673" spans="6:11" x14ac:dyDescent="0.3">
      <c r="F14673" s="29"/>
      <c r="G14673" s="29"/>
      <c r="H14673" s="29"/>
      <c r="I14673" s="29"/>
      <c r="J14673" s="29"/>
      <c r="K14673" s="29"/>
    </row>
    <row r="14674" spans="6:11" x14ac:dyDescent="0.3">
      <c r="F14674" s="29"/>
      <c r="G14674" s="29"/>
      <c r="H14674" s="29"/>
      <c r="I14674" s="29"/>
      <c r="J14674" s="29"/>
      <c r="K14674" s="29"/>
    </row>
    <row r="14675" spans="6:11" x14ac:dyDescent="0.3">
      <c r="F14675" s="29"/>
      <c r="G14675" s="29"/>
      <c r="H14675" s="29"/>
      <c r="I14675" s="29"/>
      <c r="J14675" s="29"/>
      <c r="K14675" s="29"/>
    </row>
    <row r="14676" spans="6:11" x14ac:dyDescent="0.3">
      <c r="F14676" s="29"/>
      <c r="G14676" s="29"/>
      <c r="H14676" s="29"/>
      <c r="I14676" s="29"/>
      <c r="J14676" s="29"/>
      <c r="K14676" s="29"/>
    </row>
    <row r="14677" spans="6:11" x14ac:dyDescent="0.3">
      <c r="F14677" s="29"/>
      <c r="G14677" s="29"/>
      <c r="H14677" s="29"/>
      <c r="I14677" s="29"/>
      <c r="J14677" s="29"/>
      <c r="K14677" s="29"/>
    </row>
    <row r="14678" spans="6:11" x14ac:dyDescent="0.3">
      <c r="F14678" s="29"/>
      <c r="G14678" s="29"/>
      <c r="H14678" s="29"/>
      <c r="I14678" s="29"/>
      <c r="J14678" s="29"/>
      <c r="K14678" s="29"/>
    </row>
    <row r="14679" spans="6:11" x14ac:dyDescent="0.3">
      <c r="F14679" s="29"/>
      <c r="G14679" s="29"/>
      <c r="H14679" s="29"/>
      <c r="I14679" s="29"/>
      <c r="J14679" s="29"/>
      <c r="K14679" s="29"/>
    </row>
    <row r="14680" spans="6:11" x14ac:dyDescent="0.3">
      <c r="F14680" s="29"/>
      <c r="G14680" s="29"/>
      <c r="H14680" s="29"/>
      <c r="I14680" s="29"/>
      <c r="J14680" s="29"/>
      <c r="K14680" s="29"/>
    </row>
    <row r="14681" spans="6:11" x14ac:dyDescent="0.3">
      <c r="F14681" s="29"/>
      <c r="G14681" s="29"/>
      <c r="H14681" s="29"/>
      <c r="I14681" s="29"/>
      <c r="J14681" s="29"/>
      <c r="K14681" s="29"/>
    </row>
    <row r="14682" spans="6:11" x14ac:dyDescent="0.3">
      <c r="F14682" s="29"/>
      <c r="G14682" s="29"/>
      <c r="H14682" s="29"/>
      <c r="I14682" s="29"/>
      <c r="J14682" s="29"/>
      <c r="K14682" s="29"/>
    </row>
    <row r="14683" spans="6:11" x14ac:dyDescent="0.3">
      <c r="F14683" s="29"/>
      <c r="G14683" s="29"/>
      <c r="H14683" s="29"/>
      <c r="I14683" s="29"/>
      <c r="J14683" s="29"/>
      <c r="K14683" s="29"/>
    </row>
    <row r="14684" spans="6:11" x14ac:dyDescent="0.3">
      <c r="F14684" s="29"/>
      <c r="G14684" s="29"/>
      <c r="H14684" s="29"/>
      <c r="I14684" s="29"/>
      <c r="J14684" s="29"/>
      <c r="K14684" s="29"/>
    </row>
    <row r="14685" spans="6:11" x14ac:dyDescent="0.3">
      <c r="F14685" s="29"/>
      <c r="G14685" s="29"/>
      <c r="H14685" s="29"/>
      <c r="I14685" s="29"/>
      <c r="J14685" s="29"/>
      <c r="K14685" s="29"/>
    </row>
    <row r="14686" spans="6:11" x14ac:dyDescent="0.3">
      <c r="F14686" s="29"/>
      <c r="G14686" s="29"/>
      <c r="H14686" s="29"/>
      <c r="I14686" s="29"/>
      <c r="J14686" s="29"/>
      <c r="K14686" s="29"/>
    </row>
    <row r="14687" spans="6:11" x14ac:dyDescent="0.3">
      <c r="F14687" s="29"/>
      <c r="G14687" s="29"/>
      <c r="H14687" s="29"/>
      <c r="I14687" s="29"/>
      <c r="J14687" s="29"/>
      <c r="K14687" s="29"/>
    </row>
    <row r="14688" spans="6:11" x14ac:dyDescent="0.3">
      <c r="F14688" s="29"/>
      <c r="G14688" s="29"/>
      <c r="H14688" s="29"/>
      <c r="I14688" s="29"/>
      <c r="J14688" s="29"/>
      <c r="K14688" s="29"/>
    </row>
    <row r="14689" spans="6:11" x14ac:dyDescent="0.3">
      <c r="F14689" s="29"/>
      <c r="G14689" s="29"/>
      <c r="H14689" s="29"/>
      <c r="I14689" s="29"/>
      <c r="J14689" s="29"/>
      <c r="K14689" s="29"/>
    </row>
    <row r="14690" spans="6:11" x14ac:dyDescent="0.3">
      <c r="F14690" s="29"/>
      <c r="G14690" s="29"/>
      <c r="H14690" s="29"/>
      <c r="I14690" s="29"/>
      <c r="J14690" s="29"/>
      <c r="K14690" s="29"/>
    </row>
    <row r="14691" spans="6:11" x14ac:dyDescent="0.3">
      <c r="F14691" s="29"/>
      <c r="G14691" s="29"/>
      <c r="H14691" s="29"/>
      <c r="I14691" s="29"/>
      <c r="J14691" s="29"/>
      <c r="K14691" s="29"/>
    </row>
    <row r="14692" spans="6:11" x14ac:dyDescent="0.3">
      <c r="F14692" s="29"/>
      <c r="G14692" s="29"/>
      <c r="H14692" s="29"/>
      <c r="I14692" s="29"/>
      <c r="J14692" s="29"/>
      <c r="K14692" s="29"/>
    </row>
    <row r="14693" spans="6:11" x14ac:dyDescent="0.3">
      <c r="F14693" s="29"/>
      <c r="G14693" s="29"/>
      <c r="H14693" s="29"/>
      <c r="I14693" s="29"/>
      <c r="J14693" s="29"/>
      <c r="K14693" s="29"/>
    </row>
    <row r="14694" spans="6:11" x14ac:dyDescent="0.3">
      <c r="F14694" s="29"/>
      <c r="G14694" s="29"/>
      <c r="H14694" s="29"/>
      <c r="I14694" s="29"/>
      <c r="J14694" s="29"/>
      <c r="K14694" s="29"/>
    </row>
    <row r="14695" spans="6:11" x14ac:dyDescent="0.3">
      <c r="F14695" s="29"/>
      <c r="G14695" s="29"/>
      <c r="H14695" s="29"/>
      <c r="I14695" s="29"/>
      <c r="J14695" s="29"/>
      <c r="K14695" s="29"/>
    </row>
    <row r="14696" spans="6:11" x14ac:dyDescent="0.3">
      <c r="F14696" s="29"/>
      <c r="G14696" s="29"/>
      <c r="H14696" s="29"/>
      <c r="I14696" s="29"/>
      <c r="J14696" s="29"/>
      <c r="K14696" s="29"/>
    </row>
    <row r="14697" spans="6:11" x14ac:dyDescent="0.3">
      <c r="F14697" s="29"/>
      <c r="G14697" s="29"/>
      <c r="H14697" s="29"/>
      <c r="I14697" s="29"/>
      <c r="J14697" s="29"/>
      <c r="K14697" s="29"/>
    </row>
    <row r="14698" spans="6:11" x14ac:dyDescent="0.3">
      <c r="F14698" s="29"/>
      <c r="G14698" s="29"/>
      <c r="H14698" s="29"/>
      <c r="I14698" s="29"/>
      <c r="J14698" s="29"/>
      <c r="K14698" s="29"/>
    </row>
    <row r="14699" spans="6:11" x14ac:dyDescent="0.3">
      <c r="F14699" s="29"/>
      <c r="G14699" s="29"/>
      <c r="H14699" s="29"/>
      <c r="I14699" s="29"/>
      <c r="J14699" s="29"/>
      <c r="K14699" s="29"/>
    </row>
    <row r="14700" spans="6:11" x14ac:dyDescent="0.3">
      <c r="F14700" s="29"/>
      <c r="G14700" s="29"/>
      <c r="H14700" s="29"/>
      <c r="I14700" s="29"/>
      <c r="J14700" s="29"/>
      <c r="K14700" s="29"/>
    </row>
    <row r="14701" spans="6:11" x14ac:dyDescent="0.3">
      <c r="F14701" s="29"/>
      <c r="G14701" s="29"/>
      <c r="H14701" s="29"/>
      <c r="I14701" s="29"/>
      <c r="J14701" s="29"/>
      <c r="K14701" s="29"/>
    </row>
    <row r="14702" spans="6:11" x14ac:dyDescent="0.3">
      <c r="F14702" s="29"/>
      <c r="G14702" s="29"/>
      <c r="H14702" s="29"/>
      <c r="I14702" s="29"/>
      <c r="J14702" s="29"/>
      <c r="K14702" s="29"/>
    </row>
    <row r="14703" spans="6:11" x14ac:dyDescent="0.3">
      <c r="F14703" s="29"/>
      <c r="G14703" s="29"/>
      <c r="H14703" s="29"/>
      <c r="I14703" s="29"/>
      <c r="J14703" s="29"/>
      <c r="K14703" s="29"/>
    </row>
    <row r="14704" spans="6:11" x14ac:dyDescent="0.3">
      <c r="F14704" s="29"/>
      <c r="G14704" s="29"/>
      <c r="H14704" s="29"/>
      <c r="I14704" s="29"/>
      <c r="J14704" s="29"/>
      <c r="K14704" s="29"/>
    </row>
    <row r="14705" spans="6:11" x14ac:dyDescent="0.3">
      <c r="F14705" s="29"/>
      <c r="G14705" s="29"/>
      <c r="H14705" s="29"/>
      <c r="I14705" s="29"/>
      <c r="J14705" s="29"/>
      <c r="K14705" s="29"/>
    </row>
    <row r="14706" spans="6:11" x14ac:dyDescent="0.3">
      <c r="F14706" s="29"/>
      <c r="G14706" s="29"/>
      <c r="H14706" s="29"/>
      <c r="I14706" s="29"/>
      <c r="J14706" s="29"/>
      <c r="K14706" s="29"/>
    </row>
    <row r="14707" spans="6:11" x14ac:dyDescent="0.3">
      <c r="F14707" s="29"/>
      <c r="G14707" s="29"/>
      <c r="H14707" s="29"/>
      <c r="I14707" s="29"/>
      <c r="J14707" s="29"/>
      <c r="K14707" s="29"/>
    </row>
    <row r="14708" spans="6:11" x14ac:dyDescent="0.3">
      <c r="F14708" s="29"/>
      <c r="G14708" s="29"/>
      <c r="H14708" s="29"/>
      <c r="I14708" s="29"/>
      <c r="J14708" s="29"/>
      <c r="K14708" s="29"/>
    </row>
    <row r="14709" spans="6:11" x14ac:dyDescent="0.3">
      <c r="F14709" s="29"/>
      <c r="G14709" s="29"/>
      <c r="H14709" s="29"/>
      <c r="I14709" s="29"/>
      <c r="J14709" s="29"/>
      <c r="K14709" s="29"/>
    </row>
    <row r="14710" spans="6:11" x14ac:dyDescent="0.3">
      <c r="F14710" s="29"/>
      <c r="G14710" s="29"/>
      <c r="H14710" s="29"/>
      <c r="I14710" s="29"/>
      <c r="J14710" s="29"/>
      <c r="K14710" s="29"/>
    </row>
    <row r="14711" spans="6:11" x14ac:dyDescent="0.3">
      <c r="F14711" s="29"/>
      <c r="G14711" s="29"/>
      <c r="H14711" s="29"/>
      <c r="I14711" s="29"/>
      <c r="J14711" s="29"/>
      <c r="K14711" s="29"/>
    </row>
    <row r="14712" spans="6:11" x14ac:dyDescent="0.3">
      <c r="F14712" s="29"/>
      <c r="G14712" s="29"/>
      <c r="H14712" s="29"/>
      <c r="I14712" s="29"/>
      <c r="J14712" s="29"/>
      <c r="K14712" s="29"/>
    </row>
    <row r="14713" spans="6:11" x14ac:dyDescent="0.3">
      <c r="F14713" s="29"/>
      <c r="G14713" s="29"/>
      <c r="H14713" s="29"/>
      <c r="I14713" s="29"/>
      <c r="J14713" s="29"/>
      <c r="K14713" s="29"/>
    </row>
    <row r="14714" spans="6:11" x14ac:dyDescent="0.3">
      <c r="F14714" s="29"/>
      <c r="G14714" s="29"/>
      <c r="H14714" s="29"/>
      <c r="I14714" s="29"/>
      <c r="J14714" s="29"/>
      <c r="K14714" s="29"/>
    </row>
    <row r="14715" spans="6:11" x14ac:dyDescent="0.3">
      <c r="F14715" s="29"/>
      <c r="G14715" s="29"/>
      <c r="H14715" s="29"/>
      <c r="I14715" s="29"/>
      <c r="J14715" s="29"/>
      <c r="K14715" s="29"/>
    </row>
    <row r="14716" spans="6:11" x14ac:dyDescent="0.3">
      <c r="F14716" s="29"/>
      <c r="G14716" s="29"/>
      <c r="H14716" s="29"/>
      <c r="I14716" s="29"/>
      <c r="J14716" s="29"/>
      <c r="K14716" s="29"/>
    </row>
    <row r="14717" spans="6:11" x14ac:dyDescent="0.3">
      <c r="F14717" s="29"/>
      <c r="G14717" s="29"/>
      <c r="H14717" s="29"/>
      <c r="I14717" s="29"/>
      <c r="J14717" s="29"/>
      <c r="K14717" s="29"/>
    </row>
    <row r="14718" spans="6:11" x14ac:dyDescent="0.3">
      <c r="F14718" s="29"/>
      <c r="G14718" s="29"/>
      <c r="H14718" s="29"/>
      <c r="I14718" s="29"/>
      <c r="J14718" s="29"/>
      <c r="K14718" s="29"/>
    </row>
    <row r="14719" spans="6:11" x14ac:dyDescent="0.3">
      <c r="F14719" s="29"/>
      <c r="G14719" s="29"/>
      <c r="H14719" s="29"/>
      <c r="I14719" s="29"/>
      <c r="J14719" s="29"/>
      <c r="K14719" s="29"/>
    </row>
    <row r="14720" spans="6:11" x14ac:dyDescent="0.3">
      <c r="F14720" s="29"/>
      <c r="G14720" s="29"/>
      <c r="H14720" s="29"/>
      <c r="I14720" s="29"/>
      <c r="J14720" s="29"/>
      <c r="K14720" s="29"/>
    </row>
    <row r="14721" spans="6:11" x14ac:dyDescent="0.3">
      <c r="F14721" s="29"/>
      <c r="G14721" s="29"/>
      <c r="H14721" s="29"/>
      <c r="I14721" s="29"/>
      <c r="J14721" s="29"/>
      <c r="K14721" s="29"/>
    </row>
    <row r="14722" spans="6:11" x14ac:dyDescent="0.3">
      <c r="F14722" s="29"/>
      <c r="G14722" s="29"/>
      <c r="H14722" s="29"/>
      <c r="I14722" s="29"/>
      <c r="J14722" s="29"/>
      <c r="K14722" s="29"/>
    </row>
    <row r="14723" spans="6:11" x14ac:dyDescent="0.3">
      <c r="F14723" s="29"/>
      <c r="G14723" s="29"/>
      <c r="H14723" s="29"/>
      <c r="I14723" s="29"/>
      <c r="J14723" s="29"/>
      <c r="K14723" s="29"/>
    </row>
    <row r="14724" spans="6:11" x14ac:dyDescent="0.3">
      <c r="F14724" s="29"/>
      <c r="G14724" s="29"/>
      <c r="H14724" s="29"/>
      <c r="I14724" s="29"/>
      <c r="J14724" s="29"/>
      <c r="K14724" s="29"/>
    </row>
    <row r="14725" spans="6:11" x14ac:dyDescent="0.3">
      <c r="F14725" s="29"/>
      <c r="G14725" s="29"/>
      <c r="H14725" s="29"/>
      <c r="I14725" s="29"/>
      <c r="J14725" s="29"/>
      <c r="K14725" s="29"/>
    </row>
    <row r="14726" spans="6:11" x14ac:dyDescent="0.3">
      <c r="F14726" s="29"/>
      <c r="G14726" s="29"/>
      <c r="H14726" s="29"/>
      <c r="I14726" s="29"/>
      <c r="J14726" s="29"/>
      <c r="K14726" s="29"/>
    </row>
    <row r="14727" spans="6:11" x14ac:dyDescent="0.3">
      <c r="F14727" s="29"/>
      <c r="G14727" s="29"/>
      <c r="H14727" s="29"/>
      <c r="I14727" s="29"/>
      <c r="J14727" s="29"/>
      <c r="K14727" s="29"/>
    </row>
    <row r="14728" spans="6:11" x14ac:dyDescent="0.3">
      <c r="F14728" s="29"/>
      <c r="G14728" s="29"/>
      <c r="H14728" s="29"/>
      <c r="I14728" s="29"/>
      <c r="J14728" s="29"/>
      <c r="K14728" s="29"/>
    </row>
    <row r="14729" spans="6:11" x14ac:dyDescent="0.3">
      <c r="F14729" s="29"/>
      <c r="G14729" s="29"/>
      <c r="H14729" s="29"/>
      <c r="I14729" s="29"/>
      <c r="J14729" s="29"/>
      <c r="K14729" s="29"/>
    </row>
    <row r="14730" spans="6:11" x14ac:dyDescent="0.3">
      <c r="F14730" s="29"/>
      <c r="G14730" s="29"/>
      <c r="H14730" s="29"/>
      <c r="I14730" s="29"/>
      <c r="J14730" s="29"/>
      <c r="K14730" s="29"/>
    </row>
    <row r="14731" spans="6:11" x14ac:dyDescent="0.3">
      <c r="F14731" s="29"/>
      <c r="G14731" s="29"/>
      <c r="H14731" s="29"/>
      <c r="I14731" s="29"/>
      <c r="J14731" s="29"/>
      <c r="K14731" s="29"/>
    </row>
    <row r="14732" spans="6:11" x14ac:dyDescent="0.3">
      <c r="F14732" s="29"/>
      <c r="G14732" s="29"/>
      <c r="H14732" s="29"/>
      <c r="I14732" s="29"/>
      <c r="J14732" s="29"/>
      <c r="K14732" s="29"/>
    </row>
    <row r="14733" spans="6:11" x14ac:dyDescent="0.3">
      <c r="F14733" s="29"/>
      <c r="G14733" s="29"/>
      <c r="H14733" s="29"/>
      <c r="I14733" s="29"/>
      <c r="J14733" s="29"/>
      <c r="K14733" s="29"/>
    </row>
    <row r="14734" spans="6:11" x14ac:dyDescent="0.3">
      <c r="F14734" s="29"/>
      <c r="G14734" s="29"/>
      <c r="H14734" s="29"/>
      <c r="I14734" s="29"/>
      <c r="J14734" s="29"/>
      <c r="K14734" s="29"/>
    </row>
    <row r="14735" spans="6:11" x14ac:dyDescent="0.3">
      <c r="F14735" s="29"/>
      <c r="G14735" s="29"/>
      <c r="H14735" s="29"/>
      <c r="I14735" s="29"/>
      <c r="J14735" s="29"/>
      <c r="K14735" s="29"/>
    </row>
    <row r="14736" spans="6:11" x14ac:dyDescent="0.3">
      <c r="F14736" s="29"/>
      <c r="G14736" s="29"/>
      <c r="H14736" s="29"/>
      <c r="I14736" s="29"/>
      <c r="J14736" s="29"/>
      <c r="K14736" s="29"/>
    </row>
    <row r="14737" spans="6:11" x14ac:dyDescent="0.3">
      <c r="F14737" s="29"/>
      <c r="G14737" s="29"/>
      <c r="H14737" s="29"/>
      <c r="I14737" s="29"/>
      <c r="J14737" s="29"/>
      <c r="K14737" s="29"/>
    </row>
    <row r="14738" spans="6:11" x14ac:dyDescent="0.3">
      <c r="F14738" s="29"/>
      <c r="G14738" s="29"/>
      <c r="H14738" s="29"/>
      <c r="I14738" s="29"/>
      <c r="J14738" s="29"/>
      <c r="K14738" s="29"/>
    </row>
    <row r="14739" spans="6:11" x14ac:dyDescent="0.3">
      <c r="F14739" s="29"/>
      <c r="G14739" s="29"/>
      <c r="H14739" s="29"/>
      <c r="I14739" s="29"/>
      <c r="J14739" s="29"/>
      <c r="K14739" s="29"/>
    </row>
    <row r="14740" spans="6:11" x14ac:dyDescent="0.3">
      <c r="F14740" s="29"/>
      <c r="G14740" s="29"/>
      <c r="H14740" s="29"/>
      <c r="I14740" s="29"/>
      <c r="J14740" s="29"/>
      <c r="K14740" s="29"/>
    </row>
    <row r="14741" spans="6:11" x14ac:dyDescent="0.3">
      <c r="F14741" s="29"/>
      <c r="G14741" s="29"/>
      <c r="H14741" s="29"/>
      <c r="I14741" s="29"/>
      <c r="J14741" s="29"/>
      <c r="K14741" s="29"/>
    </row>
    <row r="14742" spans="6:11" x14ac:dyDescent="0.3">
      <c r="F14742" s="29"/>
      <c r="G14742" s="29"/>
      <c r="H14742" s="29"/>
      <c r="I14742" s="29"/>
      <c r="J14742" s="29"/>
      <c r="K14742" s="29"/>
    </row>
    <row r="14743" spans="6:11" x14ac:dyDescent="0.3">
      <c r="F14743" s="29"/>
      <c r="G14743" s="29"/>
      <c r="H14743" s="29"/>
      <c r="I14743" s="29"/>
      <c r="J14743" s="29"/>
      <c r="K14743" s="29"/>
    </row>
    <row r="14744" spans="6:11" x14ac:dyDescent="0.3">
      <c r="F14744" s="29"/>
      <c r="G14744" s="29"/>
      <c r="H14744" s="29"/>
      <c r="I14744" s="29"/>
      <c r="J14744" s="29"/>
      <c r="K14744" s="29"/>
    </row>
    <row r="14745" spans="6:11" x14ac:dyDescent="0.3">
      <c r="F14745" s="29"/>
      <c r="G14745" s="29"/>
      <c r="H14745" s="29"/>
      <c r="I14745" s="29"/>
      <c r="J14745" s="29"/>
      <c r="K14745" s="29"/>
    </row>
    <row r="14746" spans="6:11" x14ac:dyDescent="0.3">
      <c r="F14746" s="29"/>
      <c r="G14746" s="29"/>
      <c r="H14746" s="29"/>
      <c r="I14746" s="29"/>
      <c r="J14746" s="29"/>
      <c r="K14746" s="29"/>
    </row>
    <row r="14747" spans="6:11" x14ac:dyDescent="0.3">
      <c r="F14747" s="29"/>
      <c r="G14747" s="29"/>
      <c r="H14747" s="29"/>
      <c r="I14747" s="29"/>
      <c r="J14747" s="29"/>
      <c r="K14747" s="29"/>
    </row>
    <row r="14748" spans="6:11" x14ac:dyDescent="0.3">
      <c r="F14748" s="29"/>
      <c r="G14748" s="29"/>
      <c r="H14748" s="29"/>
      <c r="I14748" s="29"/>
      <c r="J14748" s="29"/>
      <c r="K14748" s="29"/>
    </row>
    <row r="14749" spans="6:11" x14ac:dyDescent="0.3">
      <c r="F14749" s="29"/>
      <c r="G14749" s="29"/>
      <c r="H14749" s="29"/>
      <c r="I14749" s="29"/>
      <c r="J14749" s="29"/>
      <c r="K14749" s="29"/>
    </row>
    <row r="14750" spans="6:11" x14ac:dyDescent="0.3">
      <c r="F14750" s="29"/>
      <c r="G14750" s="29"/>
      <c r="H14750" s="29"/>
      <c r="I14750" s="29"/>
      <c r="J14750" s="29"/>
      <c r="K14750" s="29"/>
    </row>
    <row r="14751" spans="6:11" x14ac:dyDescent="0.3">
      <c r="F14751" s="29"/>
      <c r="G14751" s="29"/>
      <c r="H14751" s="29"/>
      <c r="I14751" s="29"/>
      <c r="J14751" s="29"/>
      <c r="K14751" s="29"/>
    </row>
    <row r="14752" spans="6:11" x14ac:dyDescent="0.3">
      <c r="F14752" s="29"/>
      <c r="G14752" s="29"/>
      <c r="H14752" s="29"/>
      <c r="I14752" s="29"/>
      <c r="J14752" s="29"/>
      <c r="K14752" s="29"/>
    </row>
    <row r="14753" spans="6:11" x14ac:dyDescent="0.3">
      <c r="F14753" s="29"/>
      <c r="G14753" s="29"/>
      <c r="H14753" s="29"/>
      <c r="I14753" s="29"/>
      <c r="J14753" s="29"/>
      <c r="K14753" s="29"/>
    </row>
    <row r="14754" spans="6:11" x14ac:dyDescent="0.3">
      <c r="F14754" s="29"/>
      <c r="G14754" s="29"/>
      <c r="H14754" s="29"/>
      <c r="I14754" s="29"/>
      <c r="J14754" s="29"/>
      <c r="K14754" s="29"/>
    </row>
    <row r="14755" spans="6:11" x14ac:dyDescent="0.3">
      <c r="F14755" s="29"/>
      <c r="G14755" s="29"/>
      <c r="H14755" s="29"/>
      <c r="I14755" s="29"/>
      <c r="J14755" s="29"/>
      <c r="K14755" s="29"/>
    </row>
    <row r="14756" spans="6:11" x14ac:dyDescent="0.3">
      <c r="F14756" s="29"/>
      <c r="G14756" s="29"/>
      <c r="H14756" s="29"/>
      <c r="I14756" s="29"/>
      <c r="J14756" s="29"/>
      <c r="K14756" s="29"/>
    </row>
    <row r="14757" spans="6:11" x14ac:dyDescent="0.3">
      <c r="F14757" s="29"/>
      <c r="G14757" s="29"/>
      <c r="H14757" s="29"/>
      <c r="I14757" s="29"/>
      <c r="J14757" s="29"/>
      <c r="K14757" s="29"/>
    </row>
    <row r="14758" spans="6:11" x14ac:dyDescent="0.3">
      <c r="F14758" s="29"/>
      <c r="G14758" s="29"/>
      <c r="H14758" s="29"/>
      <c r="I14758" s="29"/>
      <c r="J14758" s="29"/>
      <c r="K14758" s="29"/>
    </row>
    <row r="14759" spans="6:11" x14ac:dyDescent="0.3">
      <c r="F14759" s="29"/>
      <c r="G14759" s="29"/>
      <c r="H14759" s="29"/>
      <c r="I14759" s="29"/>
      <c r="J14759" s="29"/>
      <c r="K14759" s="29"/>
    </row>
    <row r="14760" spans="6:11" x14ac:dyDescent="0.3">
      <c r="F14760" s="29"/>
      <c r="G14760" s="29"/>
      <c r="H14760" s="29"/>
      <c r="I14760" s="29"/>
      <c r="J14760" s="29"/>
      <c r="K14760" s="29"/>
    </row>
    <row r="14761" spans="6:11" x14ac:dyDescent="0.3">
      <c r="F14761" s="29"/>
      <c r="G14761" s="29"/>
      <c r="H14761" s="29"/>
      <c r="I14761" s="29"/>
      <c r="J14761" s="29"/>
      <c r="K14761" s="29"/>
    </row>
    <row r="14762" spans="6:11" x14ac:dyDescent="0.3">
      <c r="F14762" s="29"/>
      <c r="G14762" s="29"/>
      <c r="H14762" s="29"/>
      <c r="I14762" s="29"/>
      <c r="J14762" s="29"/>
      <c r="K14762" s="29"/>
    </row>
    <row r="14763" spans="6:11" x14ac:dyDescent="0.3">
      <c r="F14763" s="29"/>
      <c r="G14763" s="29"/>
      <c r="H14763" s="29"/>
      <c r="I14763" s="29"/>
      <c r="J14763" s="29"/>
      <c r="K14763" s="29"/>
    </row>
    <row r="14764" spans="6:11" x14ac:dyDescent="0.3">
      <c r="F14764" s="29"/>
      <c r="G14764" s="29"/>
      <c r="H14764" s="29"/>
      <c r="I14764" s="29"/>
      <c r="J14764" s="29"/>
      <c r="K14764" s="29"/>
    </row>
    <row r="14765" spans="6:11" x14ac:dyDescent="0.3">
      <c r="F14765" s="29"/>
      <c r="G14765" s="29"/>
      <c r="H14765" s="29"/>
      <c r="I14765" s="29"/>
      <c r="J14765" s="29"/>
      <c r="K14765" s="29"/>
    </row>
    <row r="14766" spans="6:11" x14ac:dyDescent="0.3">
      <c r="F14766" s="29"/>
      <c r="G14766" s="29"/>
      <c r="H14766" s="29"/>
      <c r="I14766" s="29"/>
      <c r="J14766" s="29"/>
      <c r="K14766" s="29"/>
    </row>
    <row r="14767" spans="6:11" x14ac:dyDescent="0.3">
      <c r="F14767" s="29"/>
      <c r="G14767" s="29"/>
      <c r="H14767" s="29"/>
      <c r="I14767" s="29"/>
      <c r="J14767" s="29"/>
      <c r="K14767" s="29"/>
    </row>
    <row r="14768" spans="6:11" x14ac:dyDescent="0.3">
      <c r="F14768" s="29"/>
      <c r="G14768" s="29"/>
      <c r="H14768" s="29"/>
      <c r="I14768" s="29"/>
      <c r="J14768" s="29"/>
      <c r="K14768" s="29"/>
    </row>
    <row r="14769" spans="6:11" x14ac:dyDescent="0.3">
      <c r="F14769" s="29"/>
      <c r="G14769" s="29"/>
      <c r="H14769" s="29"/>
      <c r="I14769" s="29"/>
      <c r="J14769" s="29"/>
      <c r="K14769" s="29"/>
    </row>
    <row r="14770" spans="6:11" x14ac:dyDescent="0.3">
      <c r="F14770" s="29"/>
      <c r="G14770" s="29"/>
      <c r="H14770" s="29"/>
      <c r="I14770" s="29"/>
      <c r="J14770" s="29"/>
      <c r="K14770" s="29"/>
    </row>
    <row r="14771" spans="6:11" x14ac:dyDescent="0.3">
      <c r="F14771" s="29"/>
      <c r="G14771" s="29"/>
      <c r="H14771" s="29"/>
      <c r="I14771" s="29"/>
      <c r="J14771" s="29"/>
      <c r="K14771" s="29"/>
    </row>
    <row r="14772" spans="6:11" x14ac:dyDescent="0.3">
      <c r="F14772" s="29"/>
      <c r="G14772" s="29"/>
      <c r="H14772" s="29"/>
      <c r="I14772" s="29"/>
      <c r="J14772" s="29"/>
      <c r="K14772" s="29"/>
    </row>
    <row r="14773" spans="6:11" x14ac:dyDescent="0.3">
      <c r="F14773" s="29"/>
      <c r="G14773" s="29"/>
      <c r="H14773" s="29"/>
      <c r="I14773" s="29"/>
      <c r="J14773" s="29"/>
      <c r="K14773" s="29"/>
    </row>
    <row r="14774" spans="6:11" x14ac:dyDescent="0.3">
      <c r="F14774" s="29"/>
      <c r="G14774" s="29"/>
      <c r="H14774" s="29"/>
      <c r="I14774" s="29"/>
      <c r="J14774" s="29"/>
      <c r="K14774" s="29"/>
    </row>
    <row r="14775" spans="6:11" x14ac:dyDescent="0.3">
      <c r="F14775" s="29"/>
      <c r="G14775" s="29"/>
      <c r="H14775" s="29"/>
      <c r="I14775" s="29"/>
      <c r="J14775" s="29"/>
      <c r="K14775" s="29"/>
    </row>
    <row r="14776" spans="6:11" x14ac:dyDescent="0.3">
      <c r="F14776" s="29"/>
      <c r="G14776" s="29"/>
      <c r="H14776" s="29"/>
      <c r="I14776" s="29"/>
      <c r="J14776" s="29"/>
      <c r="K14776" s="29"/>
    </row>
    <row r="14777" spans="6:11" x14ac:dyDescent="0.3">
      <c r="F14777" s="29"/>
      <c r="G14777" s="29"/>
      <c r="H14777" s="29"/>
      <c r="I14777" s="29"/>
      <c r="J14777" s="29"/>
      <c r="K14777" s="29"/>
    </row>
    <row r="14778" spans="6:11" x14ac:dyDescent="0.3">
      <c r="F14778" s="29"/>
      <c r="G14778" s="29"/>
      <c r="H14778" s="29"/>
      <c r="I14778" s="29"/>
      <c r="J14778" s="29"/>
      <c r="K14778" s="29"/>
    </row>
    <row r="14779" spans="6:11" x14ac:dyDescent="0.3">
      <c r="F14779" s="29"/>
      <c r="G14779" s="29"/>
      <c r="H14779" s="29"/>
      <c r="I14779" s="29"/>
      <c r="J14779" s="29"/>
      <c r="K14779" s="29"/>
    </row>
    <row r="14780" spans="6:11" x14ac:dyDescent="0.3">
      <c r="F14780" s="29"/>
      <c r="G14780" s="29"/>
      <c r="H14780" s="29"/>
      <c r="I14780" s="29"/>
      <c r="J14780" s="29"/>
      <c r="K14780" s="29"/>
    </row>
    <row r="14781" spans="6:11" x14ac:dyDescent="0.3">
      <c r="F14781" s="29"/>
      <c r="G14781" s="29"/>
      <c r="H14781" s="29"/>
      <c r="I14781" s="29"/>
      <c r="J14781" s="29"/>
      <c r="K14781" s="29"/>
    </row>
    <row r="14782" spans="6:11" x14ac:dyDescent="0.3">
      <c r="F14782" s="29"/>
      <c r="G14782" s="29"/>
      <c r="H14782" s="29"/>
      <c r="I14782" s="29"/>
      <c r="J14782" s="29"/>
      <c r="K14782" s="29"/>
    </row>
    <row r="14783" spans="6:11" x14ac:dyDescent="0.3">
      <c r="F14783" s="29"/>
      <c r="G14783" s="29"/>
      <c r="H14783" s="29"/>
      <c r="I14783" s="29"/>
      <c r="J14783" s="29"/>
      <c r="K14783" s="29"/>
    </row>
    <row r="14784" spans="6:11" x14ac:dyDescent="0.3">
      <c r="F14784" s="29"/>
      <c r="G14784" s="29"/>
      <c r="H14784" s="29"/>
      <c r="I14784" s="29"/>
      <c r="J14784" s="29"/>
      <c r="K14784" s="29"/>
    </row>
    <row r="14785" spans="6:11" x14ac:dyDescent="0.3">
      <c r="F14785" s="29"/>
      <c r="G14785" s="29"/>
      <c r="H14785" s="29"/>
      <c r="I14785" s="29"/>
      <c r="J14785" s="29"/>
      <c r="K14785" s="29"/>
    </row>
    <row r="14786" spans="6:11" x14ac:dyDescent="0.3">
      <c r="F14786" s="29"/>
      <c r="G14786" s="29"/>
      <c r="H14786" s="29"/>
      <c r="I14786" s="29"/>
      <c r="J14786" s="29"/>
      <c r="K14786" s="29"/>
    </row>
    <row r="14787" spans="6:11" x14ac:dyDescent="0.3">
      <c r="F14787" s="29"/>
      <c r="G14787" s="29"/>
      <c r="H14787" s="29"/>
      <c r="I14787" s="29"/>
      <c r="J14787" s="29"/>
      <c r="K14787" s="29"/>
    </row>
    <row r="14788" spans="6:11" x14ac:dyDescent="0.3">
      <c r="F14788" s="29"/>
      <c r="G14788" s="29"/>
      <c r="H14788" s="29"/>
      <c r="I14788" s="29"/>
      <c r="J14788" s="29"/>
      <c r="K14788" s="29"/>
    </row>
    <row r="14789" spans="6:11" x14ac:dyDescent="0.3">
      <c r="F14789" s="29"/>
      <c r="G14789" s="29"/>
      <c r="H14789" s="29"/>
      <c r="I14789" s="29"/>
      <c r="J14789" s="29"/>
      <c r="K14789" s="29"/>
    </row>
    <row r="14790" spans="6:11" x14ac:dyDescent="0.3">
      <c r="F14790" s="29"/>
      <c r="G14790" s="29"/>
      <c r="H14790" s="29"/>
      <c r="I14790" s="29"/>
      <c r="J14790" s="29"/>
      <c r="K14790" s="29"/>
    </row>
    <row r="14791" spans="6:11" x14ac:dyDescent="0.3">
      <c r="F14791" s="29"/>
      <c r="G14791" s="29"/>
      <c r="H14791" s="29"/>
      <c r="I14791" s="29"/>
      <c r="J14791" s="29"/>
      <c r="K14791" s="29"/>
    </row>
    <row r="14792" spans="6:11" x14ac:dyDescent="0.3">
      <c r="F14792" s="29"/>
      <c r="G14792" s="29"/>
      <c r="H14792" s="29"/>
      <c r="I14792" s="29"/>
      <c r="J14792" s="29"/>
      <c r="K14792" s="29"/>
    </row>
    <row r="14793" spans="6:11" x14ac:dyDescent="0.3">
      <c r="F14793" s="29"/>
      <c r="G14793" s="29"/>
      <c r="H14793" s="29"/>
      <c r="I14793" s="29"/>
      <c r="J14793" s="29"/>
      <c r="K14793" s="29"/>
    </row>
    <row r="14794" spans="6:11" x14ac:dyDescent="0.3">
      <c r="F14794" s="29"/>
      <c r="G14794" s="29"/>
      <c r="H14794" s="29"/>
      <c r="I14794" s="29"/>
      <c r="J14794" s="29"/>
      <c r="K14794" s="29"/>
    </row>
    <row r="14795" spans="6:11" x14ac:dyDescent="0.3">
      <c r="F14795" s="29"/>
      <c r="G14795" s="29"/>
      <c r="H14795" s="29"/>
      <c r="I14795" s="29"/>
      <c r="J14795" s="29"/>
      <c r="K14795" s="29"/>
    </row>
    <row r="14796" spans="6:11" x14ac:dyDescent="0.3">
      <c r="F14796" s="29"/>
      <c r="G14796" s="29"/>
      <c r="H14796" s="29"/>
      <c r="I14796" s="29"/>
      <c r="J14796" s="29"/>
      <c r="K14796" s="29"/>
    </row>
    <row r="14797" spans="6:11" x14ac:dyDescent="0.3">
      <c r="F14797" s="29"/>
      <c r="G14797" s="29"/>
      <c r="H14797" s="29"/>
      <c r="I14797" s="29"/>
      <c r="J14797" s="29"/>
      <c r="K14797" s="29"/>
    </row>
    <row r="14798" spans="6:11" x14ac:dyDescent="0.3">
      <c r="F14798" s="29"/>
      <c r="G14798" s="29"/>
      <c r="H14798" s="29"/>
      <c r="I14798" s="29"/>
      <c r="J14798" s="29"/>
      <c r="K14798" s="29"/>
    </row>
    <row r="14799" spans="6:11" x14ac:dyDescent="0.3">
      <c r="F14799" s="29"/>
      <c r="G14799" s="29"/>
      <c r="H14799" s="29"/>
      <c r="I14799" s="29"/>
      <c r="J14799" s="29"/>
      <c r="K14799" s="29"/>
    </row>
    <row r="14800" spans="6:11" x14ac:dyDescent="0.3">
      <c r="F14800" s="29"/>
      <c r="G14800" s="29"/>
      <c r="H14800" s="29"/>
      <c r="I14800" s="29"/>
      <c r="J14800" s="29"/>
      <c r="K14800" s="29"/>
    </row>
    <row r="14801" spans="6:11" x14ac:dyDescent="0.3">
      <c r="F14801" s="29"/>
      <c r="G14801" s="29"/>
      <c r="H14801" s="29"/>
      <c r="I14801" s="29"/>
      <c r="J14801" s="29"/>
      <c r="K14801" s="29"/>
    </row>
    <row r="14802" spans="6:11" x14ac:dyDescent="0.3">
      <c r="F14802" s="29"/>
      <c r="G14802" s="29"/>
      <c r="H14802" s="29"/>
      <c r="I14802" s="29"/>
      <c r="J14802" s="29"/>
      <c r="K14802" s="29"/>
    </row>
    <row r="14803" spans="6:11" x14ac:dyDescent="0.3">
      <c r="F14803" s="29"/>
      <c r="G14803" s="29"/>
      <c r="H14803" s="29"/>
      <c r="I14803" s="29"/>
      <c r="J14803" s="29"/>
      <c r="K14803" s="29"/>
    </row>
    <row r="14804" spans="6:11" x14ac:dyDescent="0.3">
      <c r="F14804" s="29"/>
      <c r="G14804" s="29"/>
      <c r="H14804" s="29"/>
      <c r="I14804" s="29"/>
      <c r="J14804" s="29"/>
      <c r="K14804" s="29"/>
    </row>
    <row r="14805" spans="6:11" x14ac:dyDescent="0.3">
      <c r="F14805" s="29"/>
      <c r="G14805" s="29"/>
      <c r="H14805" s="29"/>
      <c r="I14805" s="29"/>
      <c r="J14805" s="29"/>
      <c r="K14805" s="29"/>
    </row>
    <row r="14806" spans="6:11" x14ac:dyDescent="0.3">
      <c r="F14806" s="29"/>
      <c r="G14806" s="29"/>
      <c r="H14806" s="29"/>
      <c r="I14806" s="29"/>
      <c r="J14806" s="29"/>
      <c r="K14806" s="29"/>
    </row>
    <row r="14807" spans="6:11" x14ac:dyDescent="0.3">
      <c r="F14807" s="29"/>
      <c r="G14807" s="29"/>
      <c r="H14807" s="29"/>
      <c r="I14807" s="29"/>
      <c r="J14807" s="29"/>
      <c r="K14807" s="29"/>
    </row>
    <row r="14808" spans="6:11" x14ac:dyDescent="0.3">
      <c r="F14808" s="29"/>
      <c r="G14808" s="29"/>
      <c r="H14808" s="29"/>
      <c r="I14808" s="29"/>
      <c r="J14808" s="29"/>
      <c r="K14808" s="29"/>
    </row>
    <row r="14809" spans="6:11" x14ac:dyDescent="0.3">
      <c r="F14809" s="29"/>
      <c r="G14809" s="29"/>
      <c r="H14809" s="29"/>
      <c r="I14809" s="29"/>
      <c r="J14809" s="29"/>
      <c r="K14809" s="29"/>
    </row>
    <row r="14810" spans="6:11" x14ac:dyDescent="0.3">
      <c r="F14810" s="29"/>
      <c r="G14810" s="29"/>
      <c r="H14810" s="29"/>
      <c r="I14810" s="29"/>
      <c r="J14810" s="29"/>
      <c r="K14810" s="29"/>
    </row>
    <row r="14811" spans="6:11" x14ac:dyDescent="0.3">
      <c r="F14811" s="29"/>
      <c r="G14811" s="29"/>
      <c r="H14811" s="29"/>
      <c r="I14811" s="29"/>
      <c r="J14811" s="29"/>
      <c r="K14811" s="29"/>
    </row>
    <row r="14812" spans="6:11" x14ac:dyDescent="0.3">
      <c r="F14812" s="29"/>
      <c r="G14812" s="29"/>
      <c r="H14812" s="29"/>
      <c r="I14812" s="29"/>
      <c r="J14812" s="29"/>
      <c r="K14812" s="29"/>
    </row>
    <row r="14813" spans="6:11" x14ac:dyDescent="0.3">
      <c r="F14813" s="29"/>
      <c r="G14813" s="29"/>
      <c r="H14813" s="29"/>
      <c r="I14813" s="29"/>
      <c r="J14813" s="29"/>
      <c r="K14813" s="29"/>
    </row>
    <row r="14814" spans="6:11" x14ac:dyDescent="0.3">
      <c r="F14814" s="29"/>
      <c r="G14814" s="29"/>
      <c r="H14814" s="29"/>
      <c r="I14814" s="29"/>
      <c r="J14814" s="29"/>
      <c r="K14814" s="29"/>
    </row>
    <row r="14815" spans="6:11" x14ac:dyDescent="0.3">
      <c r="F14815" s="29"/>
      <c r="G14815" s="29"/>
      <c r="H14815" s="29"/>
      <c r="I14815" s="29"/>
      <c r="J14815" s="29"/>
      <c r="K14815" s="29"/>
    </row>
    <row r="14816" spans="6:11" x14ac:dyDescent="0.3">
      <c r="F14816" s="29"/>
      <c r="G14816" s="29"/>
      <c r="H14816" s="29"/>
      <c r="I14816" s="29"/>
      <c r="J14816" s="29"/>
      <c r="K14816" s="29"/>
    </row>
    <row r="14817" spans="6:11" x14ac:dyDescent="0.3">
      <c r="F14817" s="29"/>
      <c r="G14817" s="29"/>
      <c r="H14817" s="29"/>
      <c r="I14817" s="29"/>
      <c r="J14817" s="29"/>
      <c r="K14817" s="29"/>
    </row>
    <row r="14818" spans="6:11" x14ac:dyDescent="0.3">
      <c r="F14818" s="29"/>
      <c r="G14818" s="29"/>
      <c r="H14818" s="29"/>
      <c r="I14818" s="29"/>
      <c r="J14818" s="29"/>
      <c r="K14818" s="29"/>
    </row>
    <row r="14819" spans="6:11" x14ac:dyDescent="0.3">
      <c r="F14819" s="29"/>
      <c r="G14819" s="29"/>
      <c r="H14819" s="29"/>
      <c r="I14819" s="29"/>
      <c r="J14819" s="29"/>
      <c r="K14819" s="29"/>
    </row>
    <row r="14820" spans="6:11" x14ac:dyDescent="0.3">
      <c r="F14820" s="29"/>
      <c r="G14820" s="29"/>
      <c r="H14820" s="29"/>
      <c r="I14820" s="29"/>
      <c r="J14820" s="29"/>
      <c r="K14820" s="29"/>
    </row>
    <row r="14821" spans="6:11" x14ac:dyDescent="0.3">
      <c r="F14821" s="29"/>
      <c r="G14821" s="29"/>
      <c r="H14821" s="29"/>
      <c r="I14821" s="29"/>
      <c r="J14821" s="29"/>
      <c r="K14821" s="29"/>
    </row>
    <row r="14822" spans="6:11" x14ac:dyDescent="0.3">
      <c r="F14822" s="29"/>
      <c r="G14822" s="29"/>
      <c r="H14822" s="29"/>
      <c r="I14822" s="29"/>
      <c r="J14822" s="29"/>
      <c r="K14822" s="29"/>
    </row>
    <row r="14823" spans="6:11" x14ac:dyDescent="0.3">
      <c r="F14823" s="29"/>
      <c r="G14823" s="29"/>
      <c r="H14823" s="29"/>
      <c r="I14823" s="29"/>
      <c r="J14823" s="29"/>
      <c r="K14823" s="29"/>
    </row>
    <row r="14824" spans="6:11" x14ac:dyDescent="0.3">
      <c r="F14824" s="29"/>
      <c r="G14824" s="29"/>
      <c r="H14824" s="29"/>
      <c r="I14824" s="29"/>
      <c r="J14824" s="29"/>
      <c r="K14824" s="29"/>
    </row>
    <row r="14825" spans="6:11" x14ac:dyDescent="0.3">
      <c r="F14825" s="29"/>
      <c r="G14825" s="29"/>
      <c r="H14825" s="29"/>
      <c r="I14825" s="29"/>
      <c r="J14825" s="29"/>
      <c r="K14825" s="29"/>
    </row>
    <row r="14826" spans="6:11" x14ac:dyDescent="0.3">
      <c r="F14826" s="29"/>
      <c r="G14826" s="29"/>
      <c r="H14826" s="29"/>
      <c r="I14826" s="29"/>
      <c r="J14826" s="29"/>
      <c r="K14826" s="29"/>
    </row>
    <row r="14827" spans="6:11" x14ac:dyDescent="0.3">
      <c r="F14827" s="29"/>
      <c r="G14827" s="29"/>
      <c r="H14827" s="29"/>
      <c r="I14827" s="29"/>
      <c r="J14827" s="29"/>
      <c r="K14827" s="29"/>
    </row>
    <row r="14828" spans="6:11" x14ac:dyDescent="0.3">
      <c r="F14828" s="29"/>
      <c r="G14828" s="29"/>
      <c r="H14828" s="29"/>
      <c r="I14828" s="29"/>
      <c r="J14828" s="29"/>
      <c r="K14828" s="29"/>
    </row>
    <row r="14829" spans="6:11" x14ac:dyDescent="0.3">
      <c r="F14829" s="29"/>
      <c r="G14829" s="29"/>
      <c r="H14829" s="29"/>
      <c r="I14829" s="29"/>
      <c r="J14829" s="29"/>
      <c r="K14829" s="29"/>
    </row>
    <row r="14830" spans="6:11" x14ac:dyDescent="0.3">
      <c r="F14830" s="29"/>
      <c r="G14830" s="29"/>
      <c r="H14830" s="29"/>
      <c r="I14830" s="29"/>
      <c r="J14830" s="29"/>
      <c r="K14830" s="29"/>
    </row>
    <row r="14831" spans="6:11" x14ac:dyDescent="0.3">
      <c r="F14831" s="29"/>
      <c r="G14831" s="29"/>
      <c r="H14831" s="29"/>
      <c r="I14831" s="29"/>
      <c r="J14831" s="29"/>
      <c r="K14831" s="29"/>
    </row>
    <row r="14832" spans="6:11" x14ac:dyDescent="0.3">
      <c r="F14832" s="29"/>
      <c r="G14832" s="29"/>
      <c r="H14832" s="29"/>
      <c r="I14832" s="29"/>
      <c r="J14832" s="29"/>
      <c r="K14832" s="29"/>
    </row>
    <row r="14833" spans="6:11" x14ac:dyDescent="0.3">
      <c r="F14833" s="29"/>
      <c r="G14833" s="29"/>
      <c r="H14833" s="29"/>
      <c r="I14833" s="29"/>
      <c r="J14833" s="29"/>
      <c r="K14833" s="29"/>
    </row>
    <row r="14834" spans="6:11" x14ac:dyDescent="0.3">
      <c r="F14834" s="29"/>
      <c r="G14834" s="29"/>
      <c r="H14834" s="29"/>
      <c r="I14834" s="29"/>
      <c r="J14834" s="29"/>
      <c r="K14834" s="29"/>
    </row>
    <row r="14835" spans="6:11" x14ac:dyDescent="0.3">
      <c r="F14835" s="29"/>
      <c r="G14835" s="29"/>
      <c r="H14835" s="29"/>
      <c r="I14835" s="29"/>
      <c r="J14835" s="29"/>
      <c r="K14835" s="29"/>
    </row>
    <row r="14836" spans="6:11" x14ac:dyDescent="0.3">
      <c r="F14836" s="29"/>
      <c r="G14836" s="29"/>
      <c r="H14836" s="29"/>
      <c r="I14836" s="29"/>
      <c r="J14836" s="29"/>
      <c r="K14836" s="29"/>
    </row>
    <row r="14837" spans="6:11" x14ac:dyDescent="0.3">
      <c r="F14837" s="29"/>
      <c r="G14837" s="29"/>
      <c r="H14837" s="29"/>
      <c r="I14837" s="29"/>
      <c r="J14837" s="29"/>
      <c r="K14837" s="29"/>
    </row>
    <row r="14838" spans="6:11" x14ac:dyDescent="0.3">
      <c r="F14838" s="29"/>
      <c r="G14838" s="29"/>
      <c r="H14838" s="29"/>
      <c r="I14838" s="29"/>
      <c r="J14838" s="29"/>
      <c r="K14838" s="29"/>
    </row>
    <row r="14839" spans="6:11" x14ac:dyDescent="0.3">
      <c r="F14839" s="29"/>
      <c r="G14839" s="29"/>
      <c r="H14839" s="29"/>
      <c r="I14839" s="29"/>
      <c r="J14839" s="29"/>
      <c r="K14839" s="29"/>
    </row>
    <row r="14840" spans="6:11" x14ac:dyDescent="0.3">
      <c r="F14840" s="29"/>
      <c r="G14840" s="29"/>
      <c r="H14840" s="29"/>
      <c r="I14840" s="29"/>
      <c r="J14840" s="29"/>
      <c r="K14840" s="29"/>
    </row>
    <row r="14841" spans="6:11" x14ac:dyDescent="0.3">
      <c r="F14841" s="29"/>
      <c r="G14841" s="29"/>
      <c r="H14841" s="29"/>
      <c r="I14841" s="29"/>
      <c r="J14841" s="29"/>
      <c r="K14841" s="29"/>
    </row>
    <row r="14842" spans="6:11" x14ac:dyDescent="0.3">
      <c r="F14842" s="29"/>
      <c r="G14842" s="29"/>
      <c r="H14842" s="29"/>
      <c r="I14842" s="29"/>
      <c r="J14842" s="29"/>
      <c r="K14842" s="29"/>
    </row>
    <row r="14843" spans="6:11" x14ac:dyDescent="0.3">
      <c r="F14843" s="29"/>
      <c r="G14843" s="29"/>
      <c r="H14843" s="29"/>
      <c r="I14843" s="29"/>
      <c r="J14843" s="29"/>
      <c r="K14843" s="29"/>
    </row>
    <row r="14844" spans="6:11" x14ac:dyDescent="0.3">
      <c r="F14844" s="29"/>
      <c r="G14844" s="29"/>
      <c r="H14844" s="29"/>
      <c r="I14844" s="29"/>
      <c r="J14844" s="29"/>
      <c r="K14844" s="29"/>
    </row>
    <row r="14845" spans="6:11" x14ac:dyDescent="0.3">
      <c r="F14845" s="29"/>
      <c r="G14845" s="29"/>
      <c r="H14845" s="29"/>
      <c r="I14845" s="29"/>
      <c r="J14845" s="29"/>
      <c r="K14845" s="29"/>
    </row>
    <row r="14846" spans="6:11" x14ac:dyDescent="0.3">
      <c r="F14846" s="29"/>
      <c r="G14846" s="29"/>
      <c r="H14846" s="29"/>
      <c r="I14846" s="29"/>
      <c r="J14846" s="29"/>
      <c r="K14846" s="29"/>
    </row>
    <row r="14847" spans="6:11" x14ac:dyDescent="0.3">
      <c r="F14847" s="29"/>
      <c r="G14847" s="29"/>
      <c r="H14847" s="29"/>
      <c r="I14847" s="29"/>
      <c r="J14847" s="29"/>
      <c r="K14847" s="29"/>
    </row>
    <row r="14848" spans="6:11" x14ac:dyDescent="0.3">
      <c r="F14848" s="29"/>
      <c r="G14848" s="29"/>
      <c r="H14848" s="29"/>
      <c r="I14848" s="29"/>
      <c r="J14848" s="29"/>
      <c r="K14848" s="29"/>
    </row>
    <row r="14849" spans="6:11" x14ac:dyDescent="0.3">
      <c r="F14849" s="29"/>
      <c r="G14849" s="29"/>
      <c r="H14849" s="29"/>
      <c r="I14849" s="29"/>
      <c r="J14849" s="29"/>
      <c r="K14849" s="29"/>
    </row>
    <row r="14850" spans="6:11" x14ac:dyDescent="0.3">
      <c r="F14850" s="29"/>
      <c r="G14850" s="29"/>
      <c r="H14850" s="29"/>
      <c r="I14850" s="29"/>
      <c r="J14850" s="29"/>
      <c r="K14850" s="29"/>
    </row>
    <row r="14851" spans="6:11" x14ac:dyDescent="0.3">
      <c r="F14851" s="29"/>
      <c r="G14851" s="29"/>
      <c r="H14851" s="29"/>
      <c r="I14851" s="29"/>
      <c r="J14851" s="29"/>
      <c r="K14851" s="29"/>
    </row>
    <row r="14852" spans="6:11" x14ac:dyDescent="0.3">
      <c r="F14852" s="29"/>
      <c r="G14852" s="29"/>
      <c r="H14852" s="29"/>
      <c r="I14852" s="29"/>
      <c r="J14852" s="29"/>
      <c r="K14852" s="29"/>
    </row>
    <row r="14853" spans="6:11" x14ac:dyDescent="0.3">
      <c r="F14853" s="29"/>
      <c r="G14853" s="29"/>
      <c r="H14853" s="29"/>
      <c r="I14853" s="29"/>
      <c r="J14853" s="29"/>
      <c r="K14853" s="29"/>
    </row>
    <row r="14854" spans="6:11" x14ac:dyDescent="0.3">
      <c r="F14854" s="29"/>
      <c r="G14854" s="29"/>
      <c r="H14854" s="29"/>
      <c r="I14854" s="29"/>
      <c r="J14854" s="29"/>
      <c r="K14854" s="29"/>
    </row>
    <row r="14855" spans="6:11" x14ac:dyDescent="0.3">
      <c r="F14855" s="29"/>
      <c r="G14855" s="29"/>
      <c r="H14855" s="29"/>
      <c r="I14855" s="29"/>
      <c r="J14855" s="29"/>
      <c r="K14855" s="29"/>
    </row>
    <row r="14856" spans="6:11" x14ac:dyDescent="0.3">
      <c r="F14856" s="29"/>
      <c r="G14856" s="29"/>
      <c r="H14856" s="29"/>
      <c r="I14856" s="29"/>
      <c r="J14856" s="29"/>
      <c r="K14856" s="29"/>
    </row>
    <row r="14857" spans="6:11" x14ac:dyDescent="0.3">
      <c r="F14857" s="29"/>
      <c r="G14857" s="29"/>
      <c r="H14857" s="29"/>
      <c r="I14857" s="29"/>
      <c r="J14857" s="29"/>
      <c r="K14857" s="29"/>
    </row>
    <row r="14858" spans="6:11" x14ac:dyDescent="0.3">
      <c r="F14858" s="29"/>
      <c r="G14858" s="29"/>
      <c r="H14858" s="29"/>
      <c r="I14858" s="29"/>
      <c r="J14858" s="29"/>
      <c r="K14858" s="29"/>
    </row>
    <row r="14859" spans="6:11" x14ac:dyDescent="0.3">
      <c r="F14859" s="29"/>
      <c r="G14859" s="29"/>
      <c r="H14859" s="29"/>
      <c r="I14859" s="29"/>
      <c r="J14859" s="29"/>
      <c r="K14859" s="29"/>
    </row>
    <row r="14860" spans="6:11" x14ac:dyDescent="0.3">
      <c r="F14860" s="29"/>
      <c r="G14860" s="29"/>
      <c r="H14860" s="29"/>
      <c r="I14860" s="29"/>
      <c r="J14860" s="29"/>
      <c r="K14860" s="29"/>
    </row>
    <row r="14861" spans="6:11" x14ac:dyDescent="0.3">
      <c r="F14861" s="29"/>
      <c r="G14861" s="29"/>
      <c r="H14861" s="29"/>
      <c r="I14861" s="29"/>
      <c r="J14861" s="29"/>
      <c r="K14861" s="29"/>
    </row>
    <row r="14862" spans="6:11" x14ac:dyDescent="0.3">
      <c r="F14862" s="29"/>
      <c r="G14862" s="29"/>
      <c r="H14862" s="29"/>
      <c r="I14862" s="29"/>
      <c r="J14862" s="29"/>
      <c r="K14862" s="29"/>
    </row>
    <row r="14863" spans="6:11" x14ac:dyDescent="0.3">
      <c r="F14863" s="29"/>
      <c r="G14863" s="29"/>
      <c r="H14863" s="29"/>
      <c r="I14863" s="29"/>
      <c r="J14863" s="29"/>
      <c r="K14863" s="29"/>
    </row>
    <row r="14864" spans="6:11" x14ac:dyDescent="0.3">
      <c r="F14864" s="29"/>
      <c r="G14864" s="29"/>
      <c r="H14864" s="29"/>
      <c r="I14864" s="29"/>
      <c r="J14864" s="29"/>
      <c r="K14864" s="29"/>
    </row>
    <row r="14865" spans="6:11" x14ac:dyDescent="0.3">
      <c r="F14865" s="29"/>
      <c r="G14865" s="29"/>
      <c r="H14865" s="29"/>
      <c r="I14865" s="29"/>
      <c r="J14865" s="29"/>
      <c r="K14865" s="29"/>
    </row>
    <row r="14866" spans="6:11" x14ac:dyDescent="0.3">
      <c r="F14866" s="29"/>
      <c r="G14866" s="29"/>
      <c r="H14866" s="29"/>
      <c r="I14866" s="29"/>
      <c r="J14866" s="29"/>
      <c r="K14866" s="29"/>
    </row>
    <row r="14867" spans="6:11" x14ac:dyDescent="0.3">
      <c r="F14867" s="29"/>
      <c r="G14867" s="29"/>
      <c r="H14867" s="29"/>
      <c r="I14867" s="29"/>
      <c r="J14867" s="29"/>
      <c r="K14867" s="29"/>
    </row>
    <row r="14868" spans="6:11" x14ac:dyDescent="0.3">
      <c r="F14868" s="29"/>
      <c r="G14868" s="29"/>
      <c r="H14868" s="29"/>
      <c r="I14868" s="29"/>
      <c r="J14868" s="29"/>
      <c r="K14868" s="29"/>
    </row>
    <row r="14869" spans="6:11" x14ac:dyDescent="0.3">
      <c r="F14869" s="29"/>
      <c r="G14869" s="29"/>
      <c r="H14869" s="29"/>
      <c r="I14869" s="29"/>
      <c r="J14869" s="29"/>
      <c r="K14869" s="29"/>
    </row>
    <row r="14870" spans="6:11" x14ac:dyDescent="0.3">
      <c r="F14870" s="29"/>
      <c r="G14870" s="29"/>
      <c r="H14870" s="29"/>
      <c r="I14870" s="29"/>
      <c r="J14870" s="29"/>
      <c r="K14870" s="29"/>
    </row>
    <row r="14871" spans="6:11" x14ac:dyDescent="0.3">
      <c r="F14871" s="29"/>
      <c r="G14871" s="29"/>
      <c r="H14871" s="29"/>
      <c r="I14871" s="29"/>
      <c r="J14871" s="29"/>
      <c r="K14871" s="29"/>
    </row>
    <row r="14872" spans="6:11" x14ac:dyDescent="0.3">
      <c r="F14872" s="29"/>
      <c r="G14872" s="29"/>
      <c r="H14872" s="29"/>
      <c r="I14872" s="29"/>
      <c r="J14872" s="29"/>
      <c r="K14872" s="29"/>
    </row>
    <row r="14873" spans="6:11" x14ac:dyDescent="0.3">
      <c r="F14873" s="29"/>
      <c r="G14873" s="29"/>
      <c r="H14873" s="29"/>
      <c r="I14873" s="29"/>
      <c r="J14873" s="29"/>
      <c r="K14873" s="29"/>
    </row>
    <row r="14874" spans="6:11" x14ac:dyDescent="0.3">
      <c r="F14874" s="29"/>
      <c r="G14874" s="29"/>
      <c r="H14874" s="29"/>
      <c r="I14874" s="29"/>
      <c r="J14874" s="29"/>
      <c r="K14874" s="29"/>
    </row>
    <row r="14875" spans="6:11" x14ac:dyDescent="0.3">
      <c r="F14875" s="29"/>
      <c r="G14875" s="29"/>
      <c r="H14875" s="29"/>
      <c r="I14875" s="29"/>
      <c r="J14875" s="29"/>
      <c r="K14875" s="29"/>
    </row>
    <row r="14876" spans="6:11" x14ac:dyDescent="0.3">
      <c r="F14876" s="29"/>
      <c r="G14876" s="29"/>
      <c r="H14876" s="29"/>
      <c r="I14876" s="29"/>
      <c r="J14876" s="29"/>
      <c r="K14876" s="29"/>
    </row>
    <row r="14877" spans="6:11" x14ac:dyDescent="0.3">
      <c r="F14877" s="29"/>
      <c r="G14877" s="29"/>
      <c r="H14877" s="29"/>
      <c r="I14877" s="29"/>
      <c r="J14877" s="29"/>
      <c r="K14877" s="29"/>
    </row>
    <row r="14878" spans="6:11" x14ac:dyDescent="0.3">
      <c r="F14878" s="29"/>
      <c r="G14878" s="29"/>
      <c r="H14878" s="29"/>
      <c r="I14878" s="29"/>
      <c r="J14878" s="29"/>
      <c r="K14878" s="29"/>
    </row>
    <row r="14879" spans="6:11" x14ac:dyDescent="0.3">
      <c r="F14879" s="29"/>
      <c r="G14879" s="29"/>
      <c r="H14879" s="29"/>
      <c r="I14879" s="29"/>
      <c r="J14879" s="29"/>
      <c r="K14879" s="29"/>
    </row>
    <row r="14880" spans="6:11" x14ac:dyDescent="0.3">
      <c r="F14880" s="29"/>
      <c r="G14880" s="29"/>
      <c r="H14880" s="29"/>
      <c r="I14880" s="29"/>
      <c r="J14880" s="29"/>
      <c r="K14880" s="29"/>
    </row>
    <row r="14881" spans="6:11" x14ac:dyDescent="0.3">
      <c r="F14881" s="29"/>
      <c r="G14881" s="29"/>
      <c r="H14881" s="29"/>
      <c r="I14881" s="29"/>
      <c r="J14881" s="29"/>
      <c r="K14881" s="29"/>
    </row>
    <row r="14882" spans="6:11" x14ac:dyDescent="0.3">
      <c r="F14882" s="29"/>
      <c r="G14882" s="29"/>
      <c r="H14882" s="29"/>
      <c r="I14882" s="29"/>
      <c r="J14882" s="29"/>
      <c r="K14882" s="29"/>
    </row>
    <row r="14883" spans="6:11" x14ac:dyDescent="0.3">
      <c r="F14883" s="29"/>
      <c r="G14883" s="29"/>
      <c r="H14883" s="29"/>
      <c r="I14883" s="29"/>
      <c r="J14883" s="29"/>
      <c r="K14883" s="29"/>
    </row>
    <row r="14884" spans="6:11" x14ac:dyDescent="0.3">
      <c r="F14884" s="29"/>
      <c r="G14884" s="29"/>
      <c r="H14884" s="29"/>
      <c r="I14884" s="29"/>
      <c r="J14884" s="29"/>
      <c r="K14884" s="29"/>
    </row>
    <row r="14885" spans="6:11" x14ac:dyDescent="0.3">
      <c r="F14885" s="29"/>
      <c r="G14885" s="29"/>
      <c r="H14885" s="29"/>
      <c r="I14885" s="29"/>
      <c r="J14885" s="29"/>
      <c r="K14885" s="29"/>
    </row>
    <row r="14886" spans="6:11" x14ac:dyDescent="0.3">
      <c r="F14886" s="29"/>
      <c r="G14886" s="29"/>
      <c r="H14886" s="29"/>
      <c r="I14886" s="29"/>
      <c r="J14886" s="29"/>
      <c r="K14886" s="29"/>
    </row>
    <row r="14887" spans="6:11" x14ac:dyDescent="0.3">
      <c r="F14887" s="29"/>
      <c r="G14887" s="29"/>
      <c r="H14887" s="29"/>
      <c r="I14887" s="29"/>
      <c r="J14887" s="29"/>
      <c r="K14887" s="29"/>
    </row>
    <row r="14888" spans="6:11" x14ac:dyDescent="0.3">
      <c r="F14888" s="29"/>
      <c r="G14888" s="29"/>
      <c r="H14888" s="29"/>
      <c r="I14888" s="29"/>
      <c r="J14888" s="29"/>
      <c r="K14888" s="29"/>
    </row>
    <row r="14889" spans="6:11" x14ac:dyDescent="0.3">
      <c r="F14889" s="29"/>
      <c r="G14889" s="29"/>
      <c r="H14889" s="29"/>
      <c r="I14889" s="29"/>
      <c r="J14889" s="29"/>
      <c r="K14889" s="29"/>
    </row>
    <row r="14890" spans="6:11" x14ac:dyDescent="0.3">
      <c r="F14890" s="29"/>
      <c r="G14890" s="29"/>
      <c r="H14890" s="29"/>
      <c r="I14890" s="29"/>
      <c r="J14890" s="29"/>
      <c r="K14890" s="29"/>
    </row>
    <row r="14891" spans="6:11" x14ac:dyDescent="0.3">
      <c r="F14891" s="29"/>
      <c r="G14891" s="29"/>
      <c r="H14891" s="29"/>
      <c r="I14891" s="29"/>
      <c r="J14891" s="29"/>
      <c r="K14891" s="29"/>
    </row>
    <row r="14892" spans="6:11" x14ac:dyDescent="0.3">
      <c r="F14892" s="29"/>
      <c r="G14892" s="29"/>
      <c r="H14892" s="29"/>
      <c r="I14892" s="29"/>
      <c r="J14892" s="29"/>
      <c r="K14892" s="29"/>
    </row>
    <row r="14893" spans="6:11" x14ac:dyDescent="0.3">
      <c r="F14893" s="29"/>
      <c r="G14893" s="29"/>
      <c r="H14893" s="29"/>
      <c r="I14893" s="29"/>
      <c r="J14893" s="29"/>
      <c r="K14893" s="29"/>
    </row>
    <row r="14894" spans="6:11" x14ac:dyDescent="0.3">
      <c r="F14894" s="29"/>
      <c r="G14894" s="29"/>
      <c r="H14894" s="29"/>
      <c r="I14894" s="29"/>
      <c r="J14894" s="29"/>
      <c r="K14894" s="29"/>
    </row>
    <row r="14895" spans="6:11" x14ac:dyDescent="0.3">
      <c r="F14895" s="29"/>
      <c r="G14895" s="29"/>
      <c r="H14895" s="29"/>
      <c r="I14895" s="29"/>
      <c r="J14895" s="29"/>
      <c r="K14895" s="29"/>
    </row>
    <row r="14896" spans="6:11" x14ac:dyDescent="0.3">
      <c r="F14896" s="29"/>
      <c r="G14896" s="29"/>
      <c r="H14896" s="29"/>
      <c r="I14896" s="29"/>
      <c r="J14896" s="29"/>
      <c r="K14896" s="29"/>
    </row>
    <row r="14897" spans="6:11" x14ac:dyDescent="0.3">
      <c r="F14897" s="29"/>
      <c r="G14897" s="29"/>
      <c r="H14897" s="29"/>
      <c r="I14897" s="29"/>
      <c r="J14897" s="29"/>
      <c r="K14897" s="29"/>
    </row>
    <row r="14898" spans="6:11" x14ac:dyDescent="0.3">
      <c r="F14898" s="29"/>
      <c r="G14898" s="29"/>
      <c r="H14898" s="29"/>
      <c r="I14898" s="29"/>
      <c r="J14898" s="29"/>
      <c r="K14898" s="29"/>
    </row>
    <row r="14899" spans="6:11" x14ac:dyDescent="0.3">
      <c r="F14899" s="29"/>
      <c r="G14899" s="29"/>
      <c r="H14899" s="29"/>
      <c r="I14899" s="29"/>
      <c r="J14899" s="29"/>
      <c r="K14899" s="29"/>
    </row>
    <row r="14900" spans="6:11" x14ac:dyDescent="0.3">
      <c r="F14900" s="29"/>
      <c r="G14900" s="29"/>
      <c r="H14900" s="29"/>
      <c r="I14900" s="29"/>
      <c r="J14900" s="29"/>
      <c r="K14900" s="29"/>
    </row>
    <row r="14901" spans="6:11" x14ac:dyDescent="0.3">
      <c r="F14901" s="29"/>
      <c r="G14901" s="29"/>
      <c r="H14901" s="29"/>
      <c r="I14901" s="29"/>
      <c r="J14901" s="29"/>
      <c r="K14901" s="29"/>
    </row>
    <row r="14902" spans="6:11" x14ac:dyDescent="0.3">
      <c r="F14902" s="29"/>
      <c r="G14902" s="29"/>
      <c r="H14902" s="29"/>
      <c r="I14902" s="29"/>
      <c r="J14902" s="29"/>
      <c r="K14902" s="29"/>
    </row>
    <row r="14903" spans="6:11" x14ac:dyDescent="0.3">
      <c r="F14903" s="29"/>
      <c r="G14903" s="29"/>
      <c r="H14903" s="29"/>
      <c r="I14903" s="29"/>
      <c r="J14903" s="29"/>
      <c r="K14903" s="29"/>
    </row>
    <row r="14904" spans="6:11" x14ac:dyDescent="0.3">
      <c r="F14904" s="29"/>
      <c r="G14904" s="29"/>
      <c r="H14904" s="29"/>
      <c r="I14904" s="29"/>
      <c r="J14904" s="29"/>
      <c r="K14904" s="29"/>
    </row>
    <row r="14905" spans="6:11" x14ac:dyDescent="0.3">
      <c r="F14905" s="29"/>
      <c r="G14905" s="29"/>
      <c r="H14905" s="29"/>
      <c r="I14905" s="29"/>
      <c r="J14905" s="29"/>
      <c r="K14905" s="29"/>
    </row>
    <row r="14906" spans="6:11" x14ac:dyDescent="0.3">
      <c r="F14906" s="29"/>
      <c r="G14906" s="29"/>
      <c r="H14906" s="29"/>
      <c r="I14906" s="29"/>
      <c r="J14906" s="29"/>
      <c r="K14906" s="29"/>
    </row>
    <row r="14907" spans="6:11" x14ac:dyDescent="0.3">
      <c r="F14907" s="29"/>
      <c r="G14907" s="29"/>
      <c r="H14907" s="29"/>
      <c r="I14907" s="29"/>
      <c r="J14907" s="29"/>
      <c r="K14907" s="29"/>
    </row>
    <row r="14908" spans="6:11" x14ac:dyDescent="0.3">
      <c r="F14908" s="29"/>
      <c r="G14908" s="29"/>
      <c r="H14908" s="29"/>
      <c r="I14908" s="29"/>
      <c r="J14908" s="29"/>
      <c r="K14908" s="29"/>
    </row>
    <row r="14909" spans="6:11" x14ac:dyDescent="0.3">
      <c r="F14909" s="29"/>
      <c r="G14909" s="29"/>
      <c r="H14909" s="29"/>
      <c r="I14909" s="29"/>
      <c r="J14909" s="29"/>
      <c r="K14909" s="29"/>
    </row>
    <row r="14910" spans="6:11" x14ac:dyDescent="0.3">
      <c r="F14910" s="29"/>
      <c r="G14910" s="29"/>
      <c r="H14910" s="29"/>
      <c r="I14910" s="29"/>
      <c r="J14910" s="29"/>
      <c r="K14910" s="29"/>
    </row>
    <row r="14911" spans="6:11" x14ac:dyDescent="0.3">
      <c r="F14911" s="29"/>
      <c r="G14911" s="29"/>
      <c r="H14911" s="29"/>
      <c r="I14911" s="29"/>
      <c r="J14911" s="29"/>
      <c r="K14911" s="29"/>
    </row>
    <row r="14912" spans="6:11" x14ac:dyDescent="0.3">
      <c r="F14912" s="29"/>
      <c r="G14912" s="29"/>
      <c r="H14912" s="29"/>
      <c r="I14912" s="29"/>
      <c r="J14912" s="29"/>
      <c r="K14912" s="29"/>
    </row>
    <row r="14913" spans="6:11" x14ac:dyDescent="0.3">
      <c r="F14913" s="29"/>
      <c r="G14913" s="29"/>
      <c r="H14913" s="29"/>
      <c r="I14913" s="29"/>
      <c r="J14913" s="29"/>
      <c r="K14913" s="29"/>
    </row>
    <row r="14914" spans="6:11" x14ac:dyDescent="0.3">
      <c r="F14914" s="29"/>
      <c r="G14914" s="29"/>
      <c r="H14914" s="29"/>
      <c r="I14914" s="29"/>
      <c r="J14914" s="29"/>
      <c r="K14914" s="29"/>
    </row>
    <row r="14915" spans="6:11" x14ac:dyDescent="0.3">
      <c r="F14915" s="29"/>
      <c r="G14915" s="29"/>
      <c r="H14915" s="29"/>
      <c r="I14915" s="29"/>
      <c r="J14915" s="29"/>
      <c r="K14915" s="29"/>
    </row>
    <row r="14916" spans="6:11" x14ac:dyDescent="0.3">
      <c r="F14916" s="29"/>
      <c r="G14916" s="29"/>
      <c r="H14916" s="29"/>
      <c r="I14916" s="29"/>
      <c r="J14916" s="29"/>
      <c r="K14916" s="29"/>
    </row>
    <row r="14917" spans="6:11" x14ac:dyDescent="0.3">
      <c r="F14917" s="29"/>
      <c r="G14917" s="29"/>
      <c r="H14917" s="29"/>
      <c r="I14917" s="29"/>
      <c r="J14917" s="29"/>
      <c r="K14917" s="29"/>
    </row>
    <row r="14918" spans="6:11" x14ac:dyDescent="0.3">
      <c r="F14918" s="29"/>
      <c r="G14918" s="29"/>
      <c r="H14918" s="29"/>
      <c r="I14918" s="29"/>
      <c r="J14918" s="29"/>
      <c r="K14918" s="29"/>
    </row>
    <row r="14919" spans="6:11" x14ac:dyDescent="0.3">
      <c r="F14919" s="29"/>
      <c r="G14919" s="29"/>
      <c r="H14919" s="29"/>
      <c r="I14919" s="29"/>
      <c r="J14919" s="29"/>
      <c r="K14919" s="29"/>
    </row>
    <row r="14920" spans="6:11" x14ac:dyDescent="0.3">
      <c r="F14920" s="29"/>
      <c r="G14920" s="29"/>
      <c r="H14920" s="29"/>
      <c r="I14920" s="29"/>
      <c r="J14920" s="29"/>
      <c r="K14920" s="29"/>
    </row>
    <row r="14921" spans="6:11" x14ac:dyDescent="0.3">
      <c r="F14921" s="29"/>
      <c r="G14921" s="29"/>
      <c r="H14921" s="29"/>
      <c r="I14921" s="29"/>
      <c r="J14921" s="29"/>
      <c r="K14921" s="29"/>
    </row>
    <row r="14922" spans="6:11" x14ac:dyDescent="0.3">
      <c r="F14922" s="29"/>
      <c r="G14922" s="29"/>
      <c r="H14922" s="29"/>
      <c r="I14922" s="29"/>
      <c r="J14922" s="29"/>
      <c r="K14922" s="29"/>
    </row>
    <row r="14923" spans="6:11" x14ac:dyDescent="0.3">
      <c r="F14923" s="29"/>
      <c r="G14923" s="29"/>
      <c r="H14923" s="29"/>
      <c r="I14923" s="29"/>
      <c r="J14923" s="29"/>
      <c r="K14923" s="29"/>
    </row>
    <row r="14924" spans="6:11" x14ac:dyDescent="0.3">
      <c r="F14924" s="29"/>
      <c r="G14924" s="29"/>
      <c r="H14924" s="29"/>
      <c r="I14924" s="29"/>
      <c r="J14924" s="29"/>
      <c r="K14924" s="29"/>
    </row>
    <row r="14925" spans="6:11" x14ac:dyDescent="0.3">
      <c r="F14925" s="29"/>
      <c r="G14925" s="29"/>
      <c r="H14925" s="29"/>
      <c r="I14925" s="29"/>
      <c r="J14925" s="29"/>
      <c r="K14925" s="29"/>
    </row>
    <row r="14926" spans="6:11" x14ac:dyDescent="0.3">
      <c r="F14926" s="29"/>
      <c r="G14926" s="29"/>
      <c r="H14926" s="29"/>
      <c r="I14926" s="29"/>
      <c r="J14926" s="29"/>
      <c r="K14926" s="29"/>
    </row>
    <row r="14927" spans="6:11" x14ac:dyDescent="0.3">
      <c r="F14927" s="29"/>
      <c r="G14927" s="29"/>
      <c r="H14927" s="29"/>
      <c r="I14927" s="29"/>
      <c r="J14927" s="29"/>
      <c r="K14927" s="29"/>
    </row>
    <row r="14928" spans="6:11" x14ac:dyDescent="0.3">
      <c r="F14928" s="29"/>
      <c r="G14928" s="29"/>
      <c r="H14928" s="29"/>
      <c r="I14928" s="29"/>
      <c r="J14928" s="29"/>
      <c r="K14928" s="29"/>
    </row>
    <row r="14929" spans="6:11" x14ac:dyDescent="0.3">
      <c r="F14929" s="29"/>
      <c r="G14929" s="29"/>
      <c r="H14929" s="29"/>
      <c r="I14929" s="29"/>
      <c r="J14929" s="29"/>
      <c r="K14929" s="29"/>
    </row>
    <row r="14930" spans="6:11" x14ac:dyDescent="0.3">
      <c r="F14930" s="29"/>
      <c r="G14930" s="29"/>
      <c r="H14930" s="29"/>
      <c r="I14930" s="29"/>
      <c r="J14930" s="29"/>
      <c r="K14930" s="29"/>
    </row>
    <row r="14931" spans="6:11" x14ac:dyDescent="0.3">
      <c r="F14931" s="29"/>
      <c r="G14931" s="29"/>
      <c r="H14931" s="29"/>
      <c r="I14931" s="29"/>
      <c r="J14931" s="29"/>
      <c r="K14931" s="29"/>
    </row>
    <row r="14932" spans="6:11" x14ac:dyDescent="0.3">
      <c r="F14932" s="29"/>
      <c r="G14932" s="29"/>
      <c r="H14932" s="29"/>
      <c r="I14932" s="29"/>
      <c r="J14932" s="29"/>
      <c r="K14932" s="29"/>
    </row>
    <row r="14933" spans="6:11" x14ac:dyDescent="0.3">
      <c r="F14933" s="29"/>
      <c r="G14933" s="29"/>
      <c r="H14933" s="29"/>
      <c r="I14933" s="29"/>
      <c r="J14933" s="29"/>
      <c r="K14933" s="29"/>
    </row>
    <row r="14934" spans="6:11" x14ac:dyDescent="0.3">
      <c r="F14934" s="29"/>
      <c r="G14934" s="29"/>
      <c r="H14934" s="29"/>
      <c r="I14934" s="29"/>
      <c r="J14934" s="29"/>
      <c r="K14934" s="29"/>
    </row>
    <row r="14935" spans="6:11" x14ac:dyDescent="0.3">
      <c r="F14935" s="29"/>
      <c r="G14935" s="29"/>
      <c r="H14935" s="29"/>
      <c r="I14935" s="29"/>
      <c r="J14935" s="29"/>
      <c r="K14935" s="29"/>
    </row>
    <row r="14936" spans="6:11" x14ac:dyDescent="0.3">
      <c r="F14936" s="29"/>
      <c r="G14936" s="29"/>
      <c r="H14936" s="29"/>
      <c r="I14936" s="29"/>
      <c r="J14936" s="29"/>
      <c r="K14936" s="29"/>
    </row>
    <row r="14937" spans="6:11" x14ac:dyDescent="0.3">
      <c r="F14937" s="29"/>
      <c r="G14937" s="29"/>
      <c r="H14937" s="29"/>
      <c r="I14937" s="29"/>
      <c r="J14937" s="29"/>
      <c r="K14937" s="29"/>
    </row>
    <row r="14938" spans="6:11" x14ac:dyDescent="0.3">
      <c r="F14938" s="29"/>
      <c r="G14938" s="29"/>
      <c r="H14938" s="29"/>
      <c r="I14938" s="29"/>
      <c r="J14938" s="29"/>
      <c r="K14938" s="29"/>
    </row>
    <row r="14939" spans="6:11" x14ac:dyDescent="0.3">
      <c r="F14939" s="29"/>
      <c r="G14939" s="29"/>
      <c r="H14939" s="29"/>
      <c r="I14939" s="29"/>
      <c r="J14939" s="29"/>
      <c r="K14939" s="29"/>
    </row>
    <row r="14940" spans="6:11" x14ac:dyDescent="0.3">
      <c r="F14940" s="29"/>
      <c r="G14940" s="29"/>
      <c r="H14940" s="29"/>
      <c r="I14940" s="29"/>
      <c r="J14940" s="29"/>
      <c r="K14940" s="29"/>
    </row>
    <row r="14941" spans="6:11" x14ac:dyDescent="0.3">
      <c r="F14941" s="29"/>
      <c r="G14941" s="29"/>
      <c r="H14941" s="29"/>
      <c r="I14941" s="29"/>
      <c r="J14941" s="29"/>
      <c r="K14941" s="29"/>
    </row>
    <row r="14942" spans="6:11" x14ac:dyDescent="0.3">
      <c r="F14942" s="29"/>
      <c r="G14942" s="29"/>
      <c r="H14942" s="29"/>
      <c r="I14942" s="29"/>
      <c r="J14942" s="29"/>
      <c r="K14942" s="29"/>
    </row>
    <row r="14943" spans="6:11" x14ac:dyDescent="0.3">
      <c r="F14943" s="29"/>
      <c r="G14943" s="29"/>
      <c r="H14943" s="29"/>
      <c r="I14943" s="29"/>
      <c r="J14943" s="29"/>
      <c r="K14943" s="29"/>
    </row>
    <row r="14944" spans="6:11" x14ac:dyDescent="0.3">
      <c r="F14944" s="29"/>
      <c r="G14944" s="29"/>
      <c r="H14944" s="29"/>
      <c r="I14944" s="29"/>
      <c r="J14944" s="29"/>
      <c r="K14944" s="29"/>
    </row>
    <row r="14945" spans="6:11" x14ac:dyDescent="0.3">
      <c r="F14945" s="29"/>
      <c r="G14945" s="29"/>
      <c r="H14945" s="29"/>
      <c r="I14945" s="29"/>
      <c r="J14945" s="29"/>
      <c r="K14945" s="29"/>
    </row>
    <row r="14946" spans="6:11" x14ac:dyDescent="0.3">
      <c r="F14946" s="29"/>
      <c r="G14946" s="29"/>
      <c r="H14946" s="29"/>
      <c r="I14946" s="29"/>
      <c r="J14946" s="29"/>
      <c r="K14946" s="29"/>
    </row>
    <row r="14947" spans="6:11" x14ac:dyDescent="0.3">
      <c r="F14947" s="29"/>
      <c r="G14947" s="29"/>
      <c r="H14947" s="29"/>
      <c r="I14947" s="29"/>
      <c r="J14947" s="29"/>
      <c r="K14947" s="29"/>
    </row>
    <row r="14948" spans="6:11" x14ac:dyDescent="0.3">
      <c r="F14948" s="29"/>
      <c r="G14948" s="29"/>
      <c r="H14948" s="29"/>
      <c r="I14948" s="29"/>
      <c r="J14948" s="29"/>
      <c r="K14948" s="29"/>
    </row>
    <row r="14949" spans="6:11" x14ac:dyDescent="0.3">
      <c r="F14949" s="29"/>
      <c r="G14949" s="29"/>
      <c r="H14949" s="29"/>
      <c r="I14949" s="29"/>
      <c r="J14949" s="29"/>
      <c r="K14949" s="29"/>
    </row>
    <row r="14950" spans="6:11" x14ac:dyDescent="0.3">
      <c r="F14950" s="29"/>
      <c r="G14950" s="29"/>
      <c r="H14950" s="29"/>
      <c r="I14950" s="29"/>
      <c r="J14950" s="29"/>
      <c r="K14950" s="29"/>
    </row>
    <row r="14951" spans="6:11" x14ac:dyDescent="0.3">
      <c r="F14951" s="29"/>
      <c r="G14951" s="29"/>
      <c r="H14951" s="29"/>
      <c r="I14951" s="29"/>
      <c r="J14951" s="29"/>
      <c r="K14951" s="29"/>
    </row>
    <row r="14952" spans="6:11" x14ac:dyDescent="0.3">
      <c r="F14952" s="29"/>
      <c r="G14952" s="29"/>
      <c r="H14952" s="29"/>
      <c r="I14952" s="29"/>
      <c r="J14952" s="29"/>
      <c r="K14952" s="29"/>
    </row>
    <row r="14953" spans="6:11" x14ac:dyDescent="0.3">
      <c r="F14953" s="29"/>
      <c r="G14953" s="29"/>
      <c r="H14953" s="29"/>
      <c r="I14953" s="29"/>
      <c r="J14953" s="29"/>
      <c r="K14953" s="29"/>
    </row>
    <row r="14954" spans="6:11" x14ac:dyDescent="0.3">
      <c r="F14954" s="29"/>
      <c r="G14954" s="29"/>
      <c r="H14954" s="29"/>
      <c r="I14954" s="29"/>
      <c r="J14954" s="29"/>
      <c r="K14954" s="29"/>
    </row>
    <row r="14955" spans="6:11" x14ac:dyDescent="0.3">
      <c r="F14955" s="29"/>
      <c r="G14955" s="29"/>
      <c r="H14955" s="29"/>
      <c r="I14955" s="29"/>
      <c r="J14955" s="29"/>
      <c r="K14955" s="29"/>
    </row>
    <row r="14956" spans="6:11" x14ac:dyDescent="0.3">
      <c r="F14956" s="29"/>
      <c r="G14956" s="29"/>
      <c r="H14956" s="29"/>
      <c r="I14956" s="29"/>
      <c r="J14956" s="29"/>
      <c r="K14956" s="29"/>
    </row>
    <row r="14957" spans="6:11" x14ac:dyDescent="0.3">
      <c r="F14957" s="29"/>
      <c r="G14957" s="29"/>
      <c r="H14957" s="29"/>
      <c r="I14957" s="29"/>
      <c r="J14957" s="29"/>
      <c r="K14957" s="29"/>
    </row>
    <row r="14958" spans="6:11" x14ac:dyDescent="0.3">
      <c r="F14958" s="29"/>
      <c r="G14958" s="29"/>
      <c r="H14958" s="29"/>
      <c r="I14958" s="29"/>
      <c r="J14958" s="29"/>
      <c r="K14958" s="29"/>
    </row>
    <row r="14959" spans="6:11" x14ac:dyDescent="0.3">
      <c r="F14959" s="29"/>
      <c r="G14959" s="29"/>
      <c r="H14959" s="29"/>
      <c r="I14959" s="29"/>
      <c r="J14959" s="29"/>
      <c r="K14959" s="29"/>
    </row>
    <row r="14960" spans="6:11" x14ac:dyDescent="0.3">
      <c r="F14960" s="29"/>
      <c r="G14960" s="29"/>
      <c r="H14960" s="29"/>
      <c r="I14960" s="29"/>
      <c r="J14960" s="29"/>
      <c r="K14960" s="29"/>
    </row>
    <row r="14961" spans="6:11" x14ac:dyDescent="0.3">
      <c r="F14961" s="29"/>
      <c r="G14961" s="29"/>
      <c r="H14961" s="29"/>
      <c r="I14961" s="29"/>
      <c r="J14961" s="29"/>
      <c r="K14961" s="29"/>
    </row>
    <row r="14962" spans="6:11" x14ac:dyDescent="0.3">
      <c r="F14962" s="29"/>
      <c r="G14962" s="29"/>
      <c r="H14962" s="29"/>
      <c r="I14962" s="29"/>
      <c r="J14962" s="29"/>
      <c r="K14962" s="29"/>
    </row>
    <row r="14963" spans="6:11" x14ac:dyDescent="0.3">
      <c r="F14963" s="29"/>
      <c r="G14963" s="29"/>
      <c r="H14963" s="29"/>
      <c r="I14963" s="29"/>
      <c r="J14963" s="29"/>
      <c r="K14963" s="29"/>
    </row>
    <row r="14964" spans="6:11" x14ac:dyDescent="0.3">
      <c r="F14964" s="29"/>
      <c r="G14964" s="29"/>
      <c r="H14964" s="29"/>
      <c r="I14964" s="29"/>
      <c r="J14964" s="29"/>
      <c r="K14964" s="29"/>
    </row>
    <row r="14965" spans="6:11" x14ac:dyDescent="0.3">
      <c r="F14965" s="29"/>
      <c r="G14965" s="29"/>
      <c r="H14965" s="29"/>
      <c r="I14965" s="29"/>
      <c r="J14965" s="29"/>
      <c r="K14965" s="29"/>
    </row>
    <row r="14966" spans="6:11" x14ac:dyDescent="0.3">
      <c r="F14966" s="29"/>
      <c r="G14966" s="29"/>
      <c r="H14966" s="29"/>
      <c r="I14966" s="29"/>
      <c r="J14966" s="29"/>
      <c r="K14966" s="29"/>
    </row>
    <row r="14967" spans="6:11" x14ac:dyDescent="0.3">
      <c r="F14967" s="29"/>
      <c r="G14967" s="29"/>
      <c r="H14967" s="29"/>
      <c r="I14967" s="29"/>
      <c r="J14967" s="29"/>
      <c r="K14967" s="29"/>
    </row>
    <row r="14968" spans="6:11" x14ac:dyDescent="0.3">
      <c r="F14968" s="29"/>
      <c r="G14968" s="29"/>
      <c r="H14968" s="29"/>
      <c r="I14968" s="29"/>
      <c r="J14968" s="29"/>
      <c r="K14968" s="29"/>
    </row>
    <row r="14969" spans="6:11" x14ac:dyDescent="0.3">
      <c r="F14969" s="29"/>
      <c r="G14969" s="29"/>
      <c r="H14969" s="29"/>
      <c r="I14969" s="29"/>
      <c r="J14969" s="29"/>
      <c r="K14969" s="29"/>
    </row>
    <row r="14970" spans="6:11" x14ac:dyDescent="0.3">
      <c r="F14970" s="29"/>
      <c r="G14970" s="29"/>
      <c r="H14970" s="29"/>
      <c r="I14970" s="29"/>
      <c r="J14970" s="29"/>
      <c r="K14970" s="29"/>
    </row>
    <row r="14971" spans="6:11" x14ac:dyDescent="0.3">
      <c r="F14971" s="29"/>
      <c r="G14971" s="29"/>
      <c r="H14971" s="29"/>
      <c r="I14971" s="29"/>
      <c r="J14971" s="29"/>
      <c r="K14971" s="29"/>
    </row>
    <row r="14972" spans="6:11" x14ac:dyDescent="0.3">
      <c r="F14972" s="29"/>
      <c r="G14972" s="29"/>
      <c r="H14972" s="29"/>
      <c r="I14972" s="29"/>
      <c r="J14972" s="29"/>
      <c r="K14972" s="29"/>
    </row>
    <row r="14973" spans="6:11" x14ac:dyDescent="0.3">
      <c r="F14973" s="29"/>
      <c r="G14973" s="29"/>
      <c r="H14973" s="29"/>
      <c r="I14973" s="29"/>
      <c r="J14973" s="29"/>
      <c r="K14973" s="29"/>
    </row>
    <row r="14974" spans="6:11" x14ac:dyDescent="0.3">
      <c r="F14974" s="29"/>
      <c r="G14974" s="29"/>
      <c r="H14974" s="29"/>
      <c r="I14974" s="29"/>
      <c r="J14974" s="29"/>
      <c r="K14974" s="29"/>
    </row>
    <row r="14975" spans="6:11" x14ac:dyDescent="0.3">
      <c r="F14975" s="29"/>
      <c r="G14975" s="29"/>
      <c r="H14975" s="29"/>
      <c r="I14975" s="29"/>
      <c r="J14975" s="29"/>
      <c r="K14975" s="29"/>
    </row>
    <row r="14976" spans="6:11" x14ac:dyDescent="0.3">
      <c r="F14976" s="29"/>
      <c r="G14976" s="29"/>
      <c r="H14976" s="29"/>
      <c r="I14976" s="29"/>
      <c r="J14976" s="29"/>
      <c r="K14976" s="29"/>
    </row>
    <row r="14977" spans="6:11" x14ac:dyDescent="0.3">
      <c r="F14977" s="29"/>
      <c r="G14977" s="29"/>
      <c r="H14977" s="29"/>
      <c r="I14977" s="29"/>
      <c r="J14977" s="29"/>
      <c r="K14977" s="29"/>
    </row>
    <row r="14978" spans="6:11" x14ac:dyDescent="0.3">
      <c r="F14978" s="29"/>
      <c r="G14978" s="29"/>
      <c r="H14978" s="29"/>
      <c r="I14978" s="29"/>
      <c r="J14978" s="29"/>
      <c r="K14978" s="29"/>
    </row>
    <row r="14979" spans="6:11" x14ac:dyDescent="0.3">
      <c r="F14979" s="29"/>
      <c r="G14979" s="29"/>
      <c r="H14979" s="29"/>
      <c r="I14979" s="29"/>
      <c r="J14979" s="29"/>
      <c r="K14979" s="29"/>
    </row>
    <row r="14980" spans="6:11" x14ac:dyDescent="0.3">
      <c r="F14980" s="29"/>
      <c r="G14980" s="29"/>
      <c r="H14980" s="29"/>
      <c r="I14980" s="29"/>
      <c r="J14980" s="29"/>
      <c r="K14980" s="29"/>
    </row>
    <row r="14981" spans="6:11" x14ac:dyDescent="0.3">
      <c r="F14981" s="29"/>
      <c r="G14981" s="29"/>
      <c r="H14981" s="29"/>
      <c r="I14981" s="29"/>
      <c r="J14981" s="29"/>
      <c r="K14981" s="29"/>
    </row>
    <row r="14982" spans="6:11" x14ac:dyDescent="0.3">
      <c r="F14982" s="29"/>
      <c r="G14982" s="29"/>
      <c r="H14982" s="29"/>
      <c r="I14982" s="29"/>
      <c r="J14982" s="29"/>
      <c r="K14982" s="29"/>
    </row>
    <row r="14983" spans="6:11" x14ac:dyDescent="0.3">
      <c r="F14983" s="29"/>
      <c r="G14983" s="29"/>
      <c r="H14983" s="29"/>
      <c r="I14983" s="29"/>
      <c r="J14983" s="29"/>
      <c r="K14983" s="29"/>
    </row>
    <row r="14984" spans="6:11" x14ac:dyDescent="0.3">
      <c r="F14984" s="29"/>
      <c r="G14984" s="29"/>
      <c r="H14984" s="29"/>
      <c r="I14984" s="29"/>
      <c r="J14984" s="29"/>
      <c r="K14984" s="29"/>
    </row>
    <row r="14985" spans="6:11" x14ac:dyDescent="0.3">
      <c r="F14985" s="29"/>
      <c r="G14985" s="29"/>
      <c r="H14985" s="29"/>
      <c r="I14985" s="29"/>
      <c r="J14985" s="29"/>
      <c r="K14985" s="29"/>
    </row>
    <row r="14986" spans="6:11" x14ac:dyDescent="0.3">
      <c r="F14986" s="29"/>
      <c r="G14986" s="29"/>
      <c r="H14986" s="29"/>
      <c r="I14986" s="29"/>
      <c r="J14986" s="29"/>
      <c r="K14986" s="29"/>
    </row>
    <row r="14987" spans="6:11" x14ac:dyDescent="0.3">
      <c r="F14987" s="29"/>
      <c r="G14987" s="29"/>
      <c r="H14987" s="29"/>
      <c r="I14987" s="29"/>
      <c r="J14987" s="29"/>
      <c r="K14987" s="29"/>
    </row>
    <row r="14988" spans="6:11" x14ac:dyDescent="0.3">
      <c r="F14988" s="29"/>
      <c r="G14988" s="29"/>
      <c r="H14988" s="29"/>
      <c r="I14988" s="29"/>
      <c r="J14988" s="29"/>
      <c r="K14988" s="29"/>
    </row>
    <row r="14989" spans="6:11" x14ac:dyDescent="0.3">
      <c r="F14989" s="29"/>
      <c r="G14989" s="29"/>
      <c r="H14989" s="29"/>
      <c r="I14989" s="29"/>
      <c r="J14989" s="29"/>
      <c r="K14989" s="29"/>
    </row>
    <row r="14990" spans="6:11" x14ac:dyDescent="0.3">
      <c r="F14990" s="29"/>
      <c r="G14990" s="29"/>
      <c r="H14990" s="29"/>
      <c r="I14990" s="29"/>
      <c r="J14990" s="29"/>
      <c r="K14990" s="29"/>
    </row>
    <row r="14991" spans="6:11" x14ac:dyDescent="0.3">
      <c r="F14991" s="29"/>
      <c r="G14991" s="29"/>
      <c r="H14991" s="29"/>
      <c r="I14991" s="29"/>
      <c r="J14991" s="29"/>
      <c r="K14991" s="29"/>
    </row>
    <row r="14992" spans="6:11" x14ac:dyDescent="0.3">
      <c r="F14992" s="29"/>
      <c r="G14992" s="29"/>
      <c r="H14992" s="29"/>
      <c r="I14992" s="29"/>
      <c r="J14992" s="29"/>
      <c r="K14992" s="29"/>
    </row>
    <row r="14993" spans="6:11" x14ac:dyDescent="0.3">
      <c r="F14993" s="29"/>
      <c r="G14993" s="29"/>
      <c r="H14993" s="29"/>
      <c r="I14993" s="29"/>
      <c r="J14993" s="29"/>
      <c r="K14993" s="29"/>
    </row>
    <row r="14994" spans="6:11" x14ac:dyDescent="0.3">
      <c r="F14994" s="29"/>
      <c r="G14994" s="29"/>
      <c r="H14994" s="29"/>
      <c r="I14994" s="29"/>
      <c r="J14994" s="29"/>
      <c r="K14994" s="29"/>
    </row>
    <row r="14995" spans="6:11" x14ac:dyDescent="0.3">
      <c r="F14995" s="29"/>
      <c r="G14995" s="29"/>
      <c r="H14995" s="29"/>
      <c r="I14995" s="29"/>
      <c r="J14995" s="29"/>
      <c r="K14995" s="29"/>
    </row>
    <row r="14996" spans="6:11" x14ac:dyDescent="0.3">
      <c r="F14996" s="29"/>
      <c r="G14996" s="29"/>
      <c r="H14996" s="29"/>
      <c r="I14996" s="29"/>
      <c r="J14996" s="29"/>
      <c r="K14996" s="29"/>
    </row>
    <row r="14997" spans="6:11" x14ac:dyDescent="0.3">
      <c r="F14997" s="29"/>
      <c r="G14997" s="29"/>
      <c r="H14997" s="29"/>
      <c r="I14997" s="29"/>
      <c r="J14997" s="29"/>
      <c r="K14997" s="29"/>
    </row>
    <row r="14998" spans="6:11" x14ac:dyDescent="0.3">
      <c r="F14998" s="29"/>
      <c r="G14998" s="29"/>
      <c r="H14998" s="29"/>
      <c r="I14998" s="29"/>
      <c r="J14998" s="29"/>
      <c r="K14998" s="29"/>
    </row>
    <row r="14999" spans="6:11" x14ac:dyDescent="0.3">
      <c r="F14999" s="29"/>
      <c r="G14999" s="29"/>
      <c r="H14999" s="29"/>
      <c r="I14999" s="29"/>
      <c r="J14999" s="29"/>
      <c r="K14999" s="29"/>
    </row>
    <row r="15000" spans="6:11" x14ac:dyDescent="0.3">
      <c r="F15000" s="29"/>
      <c r="G15000" s="29"/>
      <c r="H15000" s="29"/>
      <c r="I15000" s="29"/>
      <c r="J15000" s="29"/>
      <c r="K15000" s="29"/>
    </row>
    <row r="15001" spans="6:11" x14ac:dyDescent="0.3">
      <c r="F15001" s="29"/>
      <c r="G15001" s="29"/>
      <c r="H15001" s="29"/>
      <c r="I15001" s="29"/>
      <c r="J15001" s="29"/>
      <c r="K15001" s="29"/>
    </row>
    <row r="15002" spans="6:11" x14ac:dyDescent="0.3">
      <c r="F15002" s="29"/>
      <c r="G15002" s="29"/>
      <c r="H15002" s="29"/>
      <c r="I15002" s="29"/>
      <c r="J15002" s="29"/>
      <c r="K15002" s="29"/>
    </row>
    <row r="15003" spans="6:11" x14ac:dyDescent="0.3">
      <c r="F15003" s="29"/>
      <c r="G15003" s="29"/>
      <c r="H15003" s="29"/>
      <c r="I15003" s="29"/>
      <c r="J15003" s="29"/>
      <c r="K15003" s="29"/>
    </row>
    <row r="15004" spans="6:11" x14ac:dyDescent="0.3">
      <c r="F15004" s="29"/>
      <c r="G15004" s="29"/>
      <c r="H15004" s="29"/>
      <c r="I15004" s="29"/>
      <c r="J15004" s="29"/>
      <c r="K15004" s="29"/>
    </row>
    <row r="15005" spans="6:11" x14ac:dyDescent="0.3">
      <c r="F15005" s="29"/>
      <c r="G15005" s="29"/>
      <c r="H15005" s="29"/>
      <c r="I15005" s="29"/>
      <c r="J15005" s="29"/>
      <c r="K15005" s="29"/>
    </row>
    <row r="15006" spans="6:11" x14ac:dyDescent="0.3">
      <c r="F15006" s="29"/>
      <c r="G15006" s="29"/>
      <c r="H15006" s="29"/>
      <c r="I15006" s="29"/>
      <c r="J15006" s="29"/>
      <c r="K15006" s="29"/>
    </row>
    <row r="15007" spans="6:11" x14ac:dyDescent="0.3">
      <c r="F15007" s="29"/>
      <c r="G15007" s="29"/>
      <c r="H15007" s="29"/>
      <c r="I15007" s="29"/>
      <c r="J15007" s="29"/>
      <c r="K15007" s="29"/>
    </row>
    <row r="15008" spans="6:11" x14ac:dyDescent="0.3">
      <c r="F15008" s="29"/>
      <c r="G15008" s="29"/>
      <c r="H15008" s="29"/>
      <c r="I15008" s="29"/>
      <c r="J15008" s="29"/>
      <c r="K15008" s="29"/>
    </row>
    <row r="15009" spans="6:11" x14ac:dyDescent="0.3">
      <c r="F15009" s="29"/>
      <c r="G15009" s="29"/>
      <c r="H15009" s="29"/>
      <c r="I15009" s="29"/>
      <c r="J15009" s="29"/>
      <c r="K15009" s="29"/>
    </row>
    <row r="15010" spans="6:11" x14ac:dyDescent="0.3">
      <c r="F15010" s="29"/>
      <c r="G15010" s="29"/>
      <c r="H15010" s="29"/>
      <c r="I15010" s="29"/>
      <c r="J15010" s="29"/>
      <c r="K15010" s="29"/>
    </row>
    <row r="15011" spans="6:11" x14ac:dyDescent="0.3">
      <c r="F15011" s="29"/>
      <c r="G15011" s="29"/>
      <c r="H15011" s="29"/>
      <c r="I15011" s="29"/>
      <c r="J15011" s="29"/>
      <c r="K15011" s="29"/>
    </row>
    <row r="15012" spans="6:11" x14ac:dyDescent="0.3">
      <c r="F15012" s="29"/>
      <c r="G15012" s="29"/>
      <c r="H15012" s="29"/>
      <c r="I15012" s="29"/>
      <c r="J15012" s="29"/>
      <c r="K15012" s="29"/>
    </row>
    <row r="15013" spans="6:11" x14ac:dyDescent="0.3">
      <c r="F15013" s="29"/>
      <c r="G15013" s="29"/>
      <c r="H15013" s="29"/>
      <c r="I15013" s="29"/>
      <c r="J15013" s="29"/>
      <c r="K15013" s="29"/>
    </row>
    <row r="15014" spans="6:11" x14ac:dyDescent="0.3">
      <c r="F15014" s="29"/>
      <c r="G15014" s="29"/>
      <c r="H15014" s="29"/>
      <c r="I15014" s="29"/>
      <c r="J15014" s="29"/>
      <c r="K15014" s="29"/>
    </row>
    <row r="15015" spans="6:11" x14ac:dyDescent="0.3">
      <c r="F15015" s="29"/>
      <c r="G15015" s="29"/>
      <c r="H15015" s="29"/>
      <c r="I15015" s="29"/>
      <c r="J15015" s="29"/>
      <c r="K15015" s="29"/>
    </row>
    <row r="15016" spans="6:11" x14ac:dyDescent="0.3">
      <c r="F15016" s="29"/>
      <c r="G15016" s="29"/>
      <c r="H15016" s="29"/>
      <c r="I15016" s="29"/>
      <c r="J15016" s="29"/>
      <c r="K15016" s="29"/>
    </row>
    <row r="15017" spans="6:11" x14ac:dyDescent="0.3">
      <c r="F15017" s="29"/>
      <c r="G15017" s="29"/>
      <c r="H15017" s="29"/>
      <c r="I15017" s="29"/>
      <c r="J15017" s="29"/>
      <c r="K15017" s="29"/>
    </row>
    <row r="15018" spans="6:11" x14ac:dyDescent="0.3">
      <c r="F15018" s="29"/>
      <c r="G15018" s="29"/>
      <c r="H15018" s="29"/>
      <c r="I15018" s="29"/>
      <c r="J15018" s="29"/>
      <c r="K15018" s="29"/>
    </row>
    <row r="15019" spans="6:11" x14ac:dyDescent="0.3">
      <c r="F15019" s="29"/>
      <c r="G15019" s="29"/>
      <c r="H15019" s="29"/>
      <c r="I15019" s="29"/>
      <c r="J15019" s="29"/>
      <c r="K15019" s="29"/>
    </row>
    <row r="15020" spans="6:11" x14ac:dyDescent="0.3">
      <c r="F15020" s="29"/>
      <c r="G15020" s="29"/>
      <c r="H15020" s="29"/>
      <c r="I15020" s="29"/>
      <c r="J15020" s="29"/>
      <c r="K15020" s="29"/>
    </row>
    <row r="15021" spans="6:11" x14ac:dyDescent="0.3">
      <c r="F15021" s="29"/>
      <c r="G15021" s="29"/>
      <c r="H15021" s="29"/>
      <c r="I15021" s="29"/>
      <c r="J15021" s="29"/>
      <c r="K15021" s="29"/>
    </row>
    <row r="15022" spans="6:11" x14ac:dyDescent="0.3">
      <c r="F15022" s="29"/>
      <c r="G15022" s="29"/>
      <c r="H15022" s="29"/>
      <c r="I15022" s="29"/>
      <c r="J15022" s="29"/>
      <c r="K15022" s="29"/>
    </row>
    <row r="15023" spans="6:11" x14ac:dyDescent="0.3">
      <c r="F15023" s="29"/>
      <c r="G15023" s="29"/>
      <c r="H15023" s="29"/>
      <c r="I15023" s="29"/>
      <c r="J15023" s="29"/>
      <c r="K15023" s="29"/>
    </row>
    <row r="15024" spans="6:11" x14ac:dyDescent="0.3">
      <c r="F15024" s="29"/>
      <c r="G15024" s="29"/>
      <c r="H15024" s="29"/>
      <c r="I15024" s="29"/>
      <c r="J15024" s="29"/>
      <c r="K15024" s="29"/>
    </row>
    <row r="15025" spans="6:11" x14ac:dyDescent="0.3">
      <c r="F15025" s="29"/>
      <c r="G15025" s="29"/>
      <c r="H15025" s="29"/>
      <c r="I15025" s="29"/>
      <c r="J15025" s="29"/>
      <c r="K15025" s="29"/>
    </row>
    <row r="15026" spans="6:11" x14ac:dyDescent="0.3">
      <c r="F15026" s="29"/>
      <c r="G15026" s="29"/>
      <c r="H15026" s="29"/>
      <c r="I15026" s="29"/>
      <c r="J15026" s="29"/>
      <c r="K15026" s="29"/>
    </row>
    <row r="15027" spans="6:11" x14ac:dyDescent="0.3">
      <c r="F15027" s="29"/>
      <c r="G15027" s="29"/>
      <c r="H15027" s="29"/>
      <c r="I15027" s="29"/>
      <c r="J15027" s="29"/>
      <c r="K15027" s="29"/>
    </row>
    <row r="15028" spans="6:11" x14ac:dyDescent="0.3">
      <c r="F15028" s="29"/>
      <c r="G15028" s="29"/>
      <c r="H15028" s="29"/>
      <c r="I15028" s="29"/>
      <c r="J15028" s="29"/>
      <c r="K15028" s="29"/>
    </row>
    <row r="15029" spans="6:11" x14ac:dyDescent="0.3">
      <c r="F15029" s="29"/>
      <c r="G15029" s="29"/>
      <c r="H15029" s="29"/>
      <c r="I15029" s="29"/>
      <c r="J15029" s="29"/>
      <c r="K15029" s="29"/>
    </row>
    <row r="15030" spans="6:11" x14ac:dyDescent="0.3">
      <c r="F15030" s="29"/>
      <c r="G15030" s="29"/>
      <c r="H15030" s="29"/>
      <c r="I15030" s="29"/>
      <c r="J15030" s="29"/>
      <c r="K15030" s="29"/>
    </row>
    <row r="15031" spans="6:11" x14ac:dyDescent="0.3">
      <c r="F15031" s="29"/>
      <c r="G15031" s="29"/>
      <c r="H15031" s="29"/>
      <c r="I15031" s="29"/>
      <c r="J15031" s="29"/>
      <c r="K15031" s="29"/>
    </row>
    <row r="15032" spans="6:11" x14ac:dyDescent="0.3">
      <c r="F15032" s="29"/>
      <c r="G15032" s="29"/>
      <c r="H15032" s="29"/>
      <c r="I15032" s="29"/>
      <c r="J15032" s="29"/>
      <c r="K15032" s="29"/>
    </row>
    <row r="15033" spans="6:11" x14ac:dyDescent="0.3">
      <c r="F15033" s="29"/>
      <c r="G15033" s="29"/>
      <c r="H15033" s="29"/>
      <c r="I15033" s="29"/>
      <c r="J15033" s="29"/>
      <c r="K15033" s="29"/>
    </row>
    <row r="15034" spans="6:11" x14ac:dyDescent="0.3">
      <c r="F15034" s="29"/>
      <c r="G15034" s="29"/>
      <c r="H15034" s="29"/>
      <c r="I15034" s="29"/>
      <c r="J15034" s="29"/>
      <c r="K15034" s="29"/>
    </row>
    <row r="15035" spans="6:11" x14ac:dyDescent="0.3">
      <c r="F15035" s="29"/>
      <c r="G15035" s="29"/>
      <c r="H15035" s="29"/>
      <c r="I15035" s="29"/>
      <c r="J15035" s="29"/>
      <c r="K15035" s="29"/>
    </row>
    <row r="15036" spans="6:11" x14ac:dyDescent="0.3">
      <c r="F15036" s="29"/>
      <c r="G15036" s="29"/>
      <c r="H15036" s="29"/>
      <c r="I15036" s="29"/>
      <c r="J15036" s="29"/>
      <c r="K15036" s="29"/>
    </row>
    <row r="15037" spans="6:11" x14ac:dyDescent="0.3">
      <c r="F15037" s="29"/>
      <c r="G15037" s="29"/>
      <c r="H15037" s="29"/>
      <c r="I15037" s="29"/>
      <c r="J15037" s="29"/>
      <c r="K15037" s="29"/>
    </row>
    <row r="15038" spans="6:11" x14ac:dyDescent="0.3">
      <c r="F15038" s="29"/>
      <c r="G15038" s="29"/>
      <c r="H15038" s="29"/>
      <c r="I15038" s="29"/>
      <c r="J15038" s="29"/>
      <c r="K15038" s="29"/>
    </row>
    <row r="15039" spans="6:11" x14ac:dyDescent="0.3">
      <c r="F15039" s="29"/>
      <c r="G15039" s="29"/>
      <c r="H15039" s="29"/>
      <c r="I15039" s="29"/>
      <c r="J15039" s="29"/>
      <c r="K15039" s="29"/>
    </row>
    <row r="15040" spans="6:11" x14ac:dyDescent="0.3">
      <c r="F15040" s="29"/>
      <c r="G15040" s="29"/>
      <c r="H15040" s="29"/>
      <c r="I15040" s="29"/>
      <c r="J15040" s="29"/>
      <c r="K15040" s="29"/>
    </row>
    <row r="15041" spans="6:11" x14ac:dyDescent="0.3">
      <c r="F15041" s="29"/>
      <c r="G15041" s="29"/>
      <c r="H15041" s="29"/>
      <c r="I15041" s="29"/>
      <c r="J15041" s="29"/>
      <c r="K15041" s="29"/>
    </row>
    <row r="15042" spans="6:11" x14ac:dyDescent="0.3">
      <c r="F15042" s="29"/>
      <c r="G15042" s="29"/>
      <c r="H15042" s="29"/>
      <c r="I15042" s="29"/>
      <c r="J15042" s="29"/>
      <c r="K15042" s="29"/>
    </row>
    <row r="15043" spans="6:11" x14ac:dyDescent="0.3">
      <c r="F15043" s="29"/>
      <c r="G15043" s="29"/>
      <c r="H15043" s="29"/>
      <c r="I15043" s="29"/>
      <c r="J15043" s="29"/>
      <c r="K15043" s="29"/>
    </row>
    <row r="15044" spans="6:11" x14ac:dyDescent="0.3">
      <c r="F15044" s="29"/>
      <c r="G15044" s="29"/>
      <c r="H15044" s="29"/>
      <c r="I15044" s="29"/>
      <c r="J15044" s="29"/>
      <c r="K15044" s="29"/>
    </row>
    <row r="15045" spans="6:11" x14ac:dyDescent="0.3">
      <c r="F15045" s="29"/>
      <c r="G15045" s="29"/>
      <c r="H15045" s="29"/>
      <c r="I15045" s="29"/>
      <c r="J15045" s="29"/>
      <c r="K15045" s="29"/>
    </row>
    <row r="15046" spans="6:11" x14ac:dyDescent="0.3">
      <c r="F15046" s="29"/>
      <c r="G15046" s="29"/>
      <c r="H15046" s="29"/>
      <c r="I15046" s="29"/>
      <c r="J15046" s="29"/>
      <c r="K15046" s="29"/>
    </row>
    <row r="15047" spans="6:11" x14ac:dyDescent="0.3">
      <c r="F15047" s="29"/>
      <c r="G15047" s="29"/>
      <c r="H15047" s="29"/>
      <c r="I15047" s="29"/>
      <c r="J15047" s="29"/>
      <c r="K15047" s="29"/>
    </row>
    <row r="15048" spans="6:11" x14ac:dyDescent="0.3">
      <c r="F15048" s="29"/>
      <c r="G15048" s="29"/>
      <c r="H15048" s="29"/>
      <c r="I15048" s="29"/>
      <c r="J15048" s="29"/>
      <c r="K15048" s="29"/>
    </row>
    <row r="15049" spans="6:11" x14ac:dyDescent="0.3">
      <c r="F15049" s="29"/>
      <c r="G15049" s="29"/>
      <c r="H15049" s="29"/>
      <c r="I15049" s="29"/>
      <c r="J15049" s="29"/>
      <c r="K15049" s="29"/>
    </row>
    <row r="15050" spans="6:11" x14ac:dyDescent="0.3">
      <c r="F15050" s="29"/>
      <c r="G15050" s="29"/>
      <c r="H15050" s="29"/>
      <c r="I15050" s="29"/>
      <c r="J15050" s="29"/>
      <c r="K15050" s="29"/>
    </row>
    <row r="15051" spans="6:11" x14ac:dyDescent="0.3">
      <c r="F15051" s="29"/>
      <c r="G15051" s="29"/>
      <c r="H15051" s="29"/>
      <c r="I15051" s="29"/>
      <c r="J15051" s="29"/>
      <c r="K15051" s="29"/>
    </row>
    <row r="15052" spans="6:11" x14ac:dyDescent="0.3">
      <c r="F15052" s="29"/>
      <c r="G15052" s="29"/>
      <c r="H15052" s="29"/>
      <c r="I15052" s="29"/>
      <c r="J15052" s="29"/>
      <c r="K15052" s="29"/>
    </row>
    <row r="15053" spans="6:11" x14ac:dyDescent="0.3">
      <c r="F15053" s="29"/>
      <c r="G15053" s="29"/>
      <c r="H15053" s="29"/>
      <c r="I15053" s="29"/>
      <c r="J15053" s="29"/>
      <c r="K15053" s="29"/>
    </row>
    <row r="15054" spans="6:11" x14ac:dyDescent="0.3">
      <c r="F15054" s="29"/>
      <c r="G15054" s="29"/>
      <c r="H15054" s="29"/>
      <c r="I15054" s="29"/>
      <c r="J15054" s="29"/>
      <c r="K15054" s="29"/>
    </row>
    <row r="15055" spans="6:11" x14ac:dyDescent="0.3">
      <c r="F15055" s="29"/>
      <c r="G15055" s="29"/>
      <c r="H15055" s="29"/>
      <c r="I15055" s="29"/>
      <c r="J15055" s="29"/>
      <c r="K15055" s="29"/>
    </row>
    <row r="15056" spans="6:11" x14ac:dyDescent="0.3">
      <c r="F15056" s="29"/>
      <c r="G15056" s="29"/>
      <c r="H15056" s="29"/>
      <c r="I15056" s="29"/>
      <c r="J15056" s="29"/>
      <c r="K15056" s="29"/>
    </row>
    <row r="15057" spans="6:11" x14ac:dyDescent="0.3">
      <c r="F15057" s="29"/>
      <c r="G15057" s="29"/>
      <c r="H15057" s="29"/>
      <c r="I15057" s="29"/>
      <c r="J15057" s="29"/>
      <c r="K15057" s="29"/>
    </row>
    <row r="15058" spans="6:11" x14ac:dyDescent="0.3">
      <c r="F15058" s="29"/>
      <c r="G15058" s="29"/>
      <c r="H15058" s="29"/>
      <c r="I15058" s="29"/>
      <c r="J15058" s="29"/>
      <c r="K15058" s="29"/>
    </row>
    <row r="15059" spans="6:11" x14ac:dyDescent="0.3">
      <c r="F15059" s="29"/>
      <c r="G15059" s="29"/>
      <c r="H15059" s="29"/>
      <c r="I15059" s="29"/>
      <c r="J15059" s="29"/>
      <c r="K15059" s="29"/>
    </row>
    <row r="15060" spans="6:11" x14ac:dyDescent="0.3">
      <c r="F15060" s="29"/>
      <c r="G15060" s="29"/>
      <c r="H15060" s="29"/>
      <c r="I15060" s="29"/>
      <c r="J15060" s="29"/>
      <c r="K15060" s="29"/>
    </row>
    <row r="15061" spans="6:11" x14ac:dyDescent="0.3">
      <c r="F15061" s="29"/>
      <c r="G15061" s="29"/>
      <c r="H15061" s="29"/>
      <c r="I15061" s="29"/>
      <c r="J15061" s="29"/>
      <c r="K15061" s="29"/>
    </row>
    <row r="15062" spans="6:11" x14ac:dyDescent="0.3">
      <c r="F15062" s="29"/>
      <c r="G15062" s="29"/>
      <c r="H15062" s="29"/>
      <c r="I15062" s="29"/>
      <c r="J15062" s="29"/>
      <c r="K15062" s="29"/>
    </row>
    <row r="15063" spans="6:11" x14ac:dyDescent="0.3">
      <c r="F15063" s="29"/>
      <c r="G15063" s="29"/>
      <c r="H15063" s="29"/>
      <c r="I15063" s="29"/>
      <c r="J15063" s="29"/>
      <c r="K15063" s="29"/>
    </row>
    <row r="15064" spans="6:11" x14ac:dyDescent="0.3">
      <c r="F15064" s="29"/>
      <c r="G15064" s="29"/>
      <c r="H15064" s="29"/>
      <c r="I15064" s="29"/>
      <c r="J15064" s="29"/>
      <c r="K15064" s="29"/>
    </row>
    <row r="15065" spans="6:11" x14ac:dyDescent="0.3">
      <c r="F15065" s="29"/>
      <c r="G15065" s="29"/>
      <c r="H15065" s="29"/>
      <c r="I15065" s="29"/>
      <c r="J15065" s="29"/>
      <c r="K15065" s="29"/>
    </row>
    <row r="15066" spans="6:11" x14ac:dyDescent="0.3">
      <c r="F15066" s="29"/>
      <c r="G15066" s="29"/>
      <c r="H15066" s="29"/>
      <c r="I15066" s="29"/>
      <c r="J15066" s="29"/>
      <c r="K15066" s="29"/>
    </row>
    <row r="15067" spans="6:11" x14ac:dyDescent="0.3">
      <c r="F15067" s="29"/>
      <c r="G15067" s="29"/>
      <c r="H15067" s="29"/>
      <c r="I15067" s="29"/>
      <c r="J15067" s="29"/>
      <c r="K15067" s="29"/>
    </row>
    <row r="15068" spans="6:11" x14ac:dyDescent="0.3">
      <c r="F15068" s="29"/>
      <c r="G15068" s="29"/>
      <c r="H15068" s="29"/>
      <c r="I15068" s="29"/>
      <c r="J15068" s="29"/>
      <c r="K15068" s="29"/>
    </row>
    <row r="15069" spans="6:11" x14ac:dyDescent="0.3">
      <c r="F15069" s="29"/>
      <c r="G15069" s="29"/>
      <c r="H15069" s="29"/>
      <c r="I15069" s="29"/>
      <c r="J15069" s="29"/>
      <c r="K15069" s="29"/>
    </row>
    <row r="15070" spans="6:11" x14ac:dyDescent="0.3">
      <c r="F15070" s="29"/>
      <c r="G15070" s="29"/>
      <c r="H15070" s="29"/>
      <c r="I15070" s="29"/>
      <c r="J15070" s="29"/>
      <c r="K15070" s="29"/>
    </row>
    <row r="15071" spans="6:11" x14ac:dyDescent="0.3">
      <c r="F15071" s="29"/>
      <c r="G15071" s="29"/>
      <c r="H15071" s="29"/>
      <c r="I15071" s="29"/>
      <c r="J15071" s="29"/>
      <c r="K15071" s="29"/>
    </row>
    <row r="15072" spans="6:11" x14ac:dyDescent="0.3">
      <c r="F15072" s="29"/>
      <c r="G15072" s="29"/>
      <c r="H15072" s="29"/>
      <c r="I15072" s="29"/>
      <c r="J15072" s="29"/>
      <c r="K15072" s="29"/>
    </row>
    <row r="15073" spans="6:11" x14ac:dyDescent="0.3">
      <c r="F15073" s="29"/>
      <c r="G15073" s="29"/>
      <c r="H15073" s="29"/>
      <c r="I15073" s="29"/>
      <c r="J15073" s="29"/>
      <c r="K15073" s="29"/>
    </row>
    <row r="15074" spans="6:11" x14ac:dyDescent="0.3">
      <c r="F15074" s="29"/>
      <c r="G15074" s="29"/>
      <c r="H15074" s="29"/>
      <c r="I15074" s="29"/>
      <c r="J15074" s="29"/>
      <c r="K15074" s="29"/>
    </row>
    <row r="15075" spans="6:11" x14ac:dyDescent="0.3">
      <c r="F15075" s="29"/>
      <c r="G15075" s="29"/>
      <c r="H15075" s="29"/>
      <c r="I15075" s="29"/>
      <c r="J15075" s="29"/>
      <c r="K15075" s="29"/>
    </row>
    <row r="15076" spans="6:11" x14ac:dyDescent="0.3">
      <c r="F15076" s="29"/>
      <c r="G15076" s="29"/>
      <c r="H15076" s="29"/>
      <c r="I15076" s="29"/>
      <c r="J15076" s="29"/>
      <c r="K15076" s="29"/>
    </row>
    <row r="15077" spans="6:11" x14ac:dyDescent="0.3">
      <c r="F15077" s="29"/>
      <c r="G15077" s="29"/>
      <c r="H15077" s="29"/>
      <c r="I15077" s="29"/>
      <c r="J15077" s="29"/>
      <c r="K15077" s="29"/>
    </row>
    <row r="15078" spans="6:11" x14ac:dyDescent="0.3">
      <c r="F15078" s="29"/>
      <c r="G15078" s="29"/>
      <c r="H15078" s="29"/>
      <c r="I15078" s="29"/>
      <c r="J15078" s="29"/>
      <c r="K15078" s="29"/>
    </row>
    <row r="15079" spans="6:11" x14ac:dyDescent="0.3">
      <c r="F15079" s="29"/>
      <c r="G15079" s="29"/>
      <c r="H15079" s="29"/>
      <c r="I15079" s="29"/>
      <c r="J15079" s="29"/>
      <c r="K15079" s="29"/>
    </row>
    <row r="15080" spans="6:11" x14ac:dyDescent="0.3">
      <c r="F15080" s="29"/>
      <c r="G15080" s="29"/>
      <c r="H15080" s="29"/>
      <c r="I15080" s="29"/>
      <c r="J15080" s="29"/>
      <c r="K15080" s="29"/>
    </row>
    <row r="15081" spans="6:11" x14ac:dyDescent="0.3">
      <c r="F15081" s="29"/>
      <c r="G15081" s="29"/>
      <c r="H15081" s="29"/>
      <c r="I15081" s="29"/>
      <c r="J15081" s="29"/>
      <c r="K15081" s="29"/>
    </row>
    <row r="15082" spans="6:11" x14ac:dyDescent="0.3">
      <c r="F15082" s="29"/>
      <c r="G15082" s="29"/>
      <c r="H15082" s="29"/>
      <c r="I15082" s="29"/>
      <c r="J15082" s="29"/>
      <c r="K15082" s="29"/>
    </row>
    <row r="15083" spans="6:11" x14ac:dyDescent="0.3">
      <c r="F15083" s="29"/>
      <c r="G15083" s="29"/>
      <c r="H15083" s="29"/>
      <c r="I15083" s="29"/>
      <c r="J15083" s="29"/>
      <c r="K15083" s="29"/>
    </row>
    <row r="15084" spans="6:11" x14ac:dyDescent="0.3">
      <c r="F15084" s="29"/>
      <c r="G15084" s="29"/>
      <c r="H15084" s="29"/>
      <c r="I15084" s="29"/>
      <c r="J15084" s="29"/>
      <c r="K15084" s="29"/>
    </row>
    <row r="15085" spans="6:11" x14ac:dyDescent="0.3">
      <c r="F15085" s="29"/>
      <c r="G15085" s="29"/>
      <c r="H15085" s="29"/>
      <c r="I15085" s="29"/>
      <c r="J15085" s="29"/>
      <c r="K15085" s="29"/>
    </row>
    <row r="15086" spans="6:11" x14ac:dyDescent="0.3">
      <c r="F15086" s="29"/>
      <c r="G15086" s="29"/>
      <c r="H15086" s="29"/>
      <c r="I15086" s="29"/>
      <c r="J15086" s="29"/>
      <c r="K15086" s="29"/>
    </row>
    <row r="15087" spans="6:11" x14ac:dyDescent="0.3">
      <c r="F15087" s="29"/>
      <c r="G15087" s="29"/>
      <c r="H15087" s="29"/>
      <c r="I15087" s="29"/>
      <c r="J15087" s="29"/>
      <c r="K15087" s="29"/>
    </row>
    <row r="15088" spans="6:11" x14ac:dyDescent="0.3">
      <c r="F15088" s="29"/>
      <c r="G15088" s="29"/>
      <c r="H15088" s="29"/>
      <c r="I15088" s="29"/>
      <c r="J15088" s="29"/>
      <c r="K15088" s="29"/>
    </row>
    <row r="15089" spans="6:11" x14ac:dyDescent="0.3">
      <c r="F15089" s="29"/>
      <c r="G15089" s="29"/>
      <c r="H15089" s="29"/>
      <c r="I15089" s="29"/>
      <c r="J15089" s="29"/>
      <c r="K15089" s="29"/>
    </row>
    <row r="15090" spans="6:11" x14ac:dyDescent="0.3">
      <c r="F15090" s="29"/>
      <c r="G15090" s="29"/>
      <c r="H15090" s="29"/>
      <c r="I15090" s="29"/>
      <c r="J15090" s="29"/>
      <c r="K15090" s="29"/>
    </row>
    <row r="15091" spans="6:11" x14ac:dyDescent="0.3">
      <c r="F15091" s="29"/>
      <c r="G15091" s="29"/>
      <c r="H15091" s="29"/>
      <c r="I15091" s="29"/>
      <c r="J15091" s="29"/>
      <c r="K15091" s="29"/>
    </row>
    <row r="15092" spans="6:11" x14ac:dyDescent="0.3">
      <c r="F15092" s="29"/>
      <c r="G15092" s="29"/>
      <c r="H15092" s="29"/>
      <c r="I15092" s="29"/>
      <c r="J15092" s="29"/>
      <c r="K15092" s="29"/>
    </row>
    <row r="15093" spans="6:11" x14ac:dyDescent="0.3">
      <c r="F15093" s="29"/>
      <c r="G15093" s="29"/>
      <c r="H15093" s="29"/>
      <c r="I15093" s="29"/>
      <c r="J15093" s="29"/>
      <c r="K15093" s="29"/>
    </row>
    <row r="15094" spans="6:11" x14ac:dyDescent="0.3">
      <c r="F15094" s="29"/>
      <c r="G15094" s="29"/>
      <c r="H15094" s="29"/>
      <c r="I15094" s="29"/>
      <c r="J15094" s="29"/>
      <c r="K15094" s="29"/>
    </row>
    <row r="15095" spans="6:11" x14ac:dyDescent="0.3">
      <c r="F15095" s="29"/>
      <c r="G15095" s="29"/>
      <c r="H15095" s="29"/>
      <c r="I15095" s="29"/>
      <c r="J15095" s="29"/>
      <c r="K15095" s="29"/>
    </row>
    <row r="15096" spans="6:11" x14ac:dyDescent="0.3">
      <c r="F15096" s="29"/>
      <c r="G15096" s="29"/>
      <c r="H15096" s="29"/>
      <c r="I15096" s="29"/>
      <c r="J15096" s="29"/>
      <c r="K15096" s="29"/>
    </row>
    <row r="15097" spans="6:11" x14ac:dyDescent="0.3">
      <c r="F15097" s="29"/>
      <c r="G15097" s="29"/>
      <c r="H15097" s="29"/>
      <c r="I15097" s="29"/>
      <c r="J15097" s="29"/>
      <c r="K15097" s="29"/>
    </row>
    <row r="15098" spans="6:11" x14ac:dyDescent="0.3">
      <c r="F15098" s="29"/>
      <c r="G15098" s="29"/>
      <c r="H15098" s="29"/>
      <c r="I15098" s="29"/>
      <c r="J15098" s="29"/>
      <c r="K15098" s="29"/>
    </row>
    <row r="15099" spans="6:11" x14ac:dyDescent="0.3">
      <c r="F15099" s="29"/>
      <c r="G15099" s="29"/>
      <c r="H15099" s="29"/>
      <c r="I15099" s="29"/>
      <c r="J15099" s="29"/>
      <c r="K15099" s="29"/>
    </row>
    <row r="15100" spans="6:11" x14ac:dyDescent="0.3">
      <c r="F15100" s="29"/>
      <c r="G15100" s="29"/>
      <c r="H15100" s="29"/>
      <c r="I15100" s="29"/>
      <c r="J15100" s="29"/>
      <c r="K15100" s="29"/>
    </row>
    <row r="15101" spans="6:11" x14ac:dyDescent="0.3">
      <c r="F15101" s="29"/>
      <c r="G15101" s="29"/>
      <c r="H15101" s="29"/>
      <c r="I15101" s="29"/>
      <c r="J15101" s="29"/>
      <c r="K15101" s="29"/>
    </row>
    <row r="15102" spans="6:11" x14ac:dyDescent="0.3">
      <c r="F15102" s="29"/>
      <c r="G15102" s="29"/>
      <c r="H15102" s="29"/>
      <c r="I15102" s="29"/>
      <c r="J15102" s="29"/>
      <c r="K15102" s="29"/>
    </row>
    <row r="15103" spans="6:11" x14ac:dyDescent="0.3">
      <c r="F15103" s="29"/>
      <c r="G15103" s="29"/>
      <c r="H15103" s="29"/>
      <c r="I15103" s="29"/>
      <c r="J15103" s="29"/>
      <c r="K15103" s="29"/>
    </row>
    <row r="15104" spans="6:11" x14ac:dyDescent="0.3">
      <c r="F15104" s="29"/>
      <c r="G15104" s="29"/>
      <c r="H15104" s="29"/>
      <c r="I15104" s="29"/>
      <c r="J15104" s="29"/>
      <c r="K15104" s="29"/>
    </row>
    <row r="15105" spans="6:11" x14ac:dyDescent="0.3">
      <c r="F15105" s="29"/>
      <c r="G15105" s="29"/>
      <c r="H15105" s="29"/>
      <c r="I15105" s="29"/>
      <c r="J15105" s="29"/>
      <c r="K15105" s="29"/>
    </row>
    <row r="15106" spans="6:11" x14ac:dyDescent="0.3">
      <c r="F15106" s="29"/>
      <c r="G15106" s="29"/>
      <c r="H15106" s="29"/>
      <c r="I15106" s="29"/>
      <c r="J15106" s="29"/>
      <c r="K15106" s="29"/>
    </row>
    <row r="15107" spans="6:11" x14ac:dyDescent="0.3">
      <c r="F15107" s="29"/>
      <c r="G15107" s="29"/>
      <c r="H15107" s="29"/>
      <c r="I15107" s="29"/>
      <c r="J15107" s="29"/>
      <c r="K15107" s="29"/>
    </row>
    <row r="15108" spans="6:11" x14ac:dyDescent="0.3">
      <c r="F15108" s="29"/>
      <c r="G15108" s="29"/>
      <c r="H15108" s="29"/>
      <c r="I15108" s="29"/>
      <c r="J15108" s="29"/>
      <c r="K15108" s="29"/>
    </row>
    <row r="15109" spans="6:11" x14ac:dyDescent="0.3">
      <c r="F15109" s="29"/>
      <c r="G15109" s="29"/>
      <c r="H15109" s="29"/>
      <c r="I15109" s="29"/>
      <c r="J15109" s="29"/>
      <c r="K15109" s="29"/>
    </row>
    <row r="15110" spans="6:11" x14ac:dyDescent="0.3">
      <c r="F15110" s="29"/>
      <c r="G15110" s="29"/>
      <c r="H15110" s="29"/>
      <c r="I15110" s="29"/>
      <c r="J15110" s="29"/>
      <c r="K15110" s="29"/>
    </row>
    <row r="15111" spans="6:11" x14ac:dyDescent="0.3">
      <c r="F15111" s="29"/>
      <c r="G15111" s="29"/>
      <c r="H15111" s="29"/>
      <c r="I15111" s="29"/>
      <c r="J15111" s="29"/>
      <c r="K15111" s="29"/>
    </row>
    <row r="15112" spans="6:11" x14ac:dyDescent="0.3">
      <c r="F15112" s="29"/>
      <c r="G15112" s="29"/>
      <c r="H15112" s="29"/>
      <c r="I15112" s="29"/>
      <c r="J15112" s="29"/>
      <c r="K15112" s="29"/>
    </row>
    <row r="15113" spans="6:11" x14ac:dyDescent="0.3">
      <c r="F15113" s="29"/>
      <c r="G15113" s="29"/>
      <c r="H15113" s="29"/>
      <c r="I15113" s="29"/>
      <c r="J15113" s="29"/>
      <c r="K15113" s="29"/>
    </row>
    <row r="15114" spans="6:11" x14ac:dyDescent="0.3">
      <c r="F15114" s="29"/>
      <c r="G15114" s="29"/>
      <c r="H15114" s="29"/>
      <c r="I15114" s="29"/>
      <c r="J15114" s="29"/>
      <c r="K15114" s="29"/>
    </row>
    <row r="15115" spans="6:11" x14ac:dyDescent="0.3">
      <c r="F15115" s="29"/>
      <c r="G15115" s="29"/>
      <c r="H15115" s="29"/>
      <c r="I15115" s="29"/>
      <c r="J15115" s="29"/>
      <c r="K15115" s="29"/>
    </row>
    <row r="15116" spans="6:11" x14ac:dyDescent="0.3">
      <c r="F15116" s="29"/>
      <c r="G15116" s="29"/>
      <c r="H15116" s="29"/>
      <c r="I15116" s="29"/>
      <c r="J15116" s="29"/>
      <c r="K15116" s="29"/>
    </row>
    <row r="15117" spans="6:11" x14ac:dyDescent="0.3">
      <c r="F15117" s="29"/>
      <c r="G15117" s="29"/>
      <c r="H15117" s="29"/>
      <c r="I15117" s="29"/>
      <c r="J15117" s="29"/>
      <c r="K15117" s="29"/>
    </row>
    <row r="15118" spans="6:11" x14ac:dyDescent="0.3">
      <c r="F15118" s="29"/>
      <c r="G15118" s="29"/>
      <c r="H15118" s="29"/>
      <c r="I15118" s="29"/>
      <c r="J15118" s="29"/>
      <c r="K15118" s="29"/>
    </row>
    <row r="15119" spans="6:11" x14ac:dyDescent="0.3">
      <c r="F15119" s="29"/>
      <c r="G15119" s="29"/>
      <c r="H15119" s="29"/>
      <c r="I15119" s="29"/>
      <c r="J15119" s="29"/>
      <c r="K15119" s="29"/>
    </row>
    <row r="15120" spans="6:11" x14ac:dyDescent="0.3">
      <c r="F15120" s="29"/>
      <c r="G15120" s="29"/>
      <c r="H15120" s="29"/>
      <c r="I15120" s="29"/>
      <c r="J15120" s="29"/>
      <c r="K15120" s="29"/>
    </row>
    <row r="15121" spans="6:11" x14ac:dyDescent="0.3">
      <c r="F15121" s="29"/>
      <c r="G15121" s="29"/>
      <c r="H15121" s="29"/>
      <c r="I15121" s="29"/>
      <c r="J15121" s="29"/>
      <c r="K15121" s="29"/>
    </row>
    <row r="15122" spans="6:11" x14ac:dyDescent="0.3">
      <c r="F15122" s="29"/>
      <c r="G15122" s="29"/>
      <c r="H15122" s="29"/>
      <c r="I15122" s="29"/>
      <c r="J15122" s="29"/>
      <c r="K15122" s="29"/>
    </row>
    <row r="15123" spans="6:11" x14ac:dyDescent="0.3">
      <c r="F15123" s="29"/>
      <c r="G15123" s="29"/>
      <c r="H15123" s="29"/>
      <c r="I15123" s="29"/>
      <c r="J15123" s="29"/>
      <c r="K15123" s="29"/>
    </row>
    <row r="15124" spans="6:11" x14ac:dyDescent="0.3">
      <c r="F15124" s="29"/>
      <c r="G15124" s="29"/>
      <c r="H15124" s="29"/>
      <c r="I15124" s="29"/>
      <c r="J15124" s="29"/>
      <c r="K15124" s="29"/>
    </row>
    <row r="15125" spans="6:11" x14ac:dyDescent="0.3">
      <c r="F15125" s="29"/>
      <c r="G15125" s="29"/>
      <c r="H15125" s="29"/>
      <c r="I15125" s="29"/>
      <c r="J15125" s="29"/>
      <c r="K15125" s="29"/>
    </row>
    <row r="15126" spans="6:11" x14ac:dyDescent="0.3">
      <c r="F15126" s="29"/>
      <c r="G15126" s="29"/>
      <c r="H15126" s="29"/>
      <c r="I15126" s="29"/>
      <c r="J15126" s="29"/>
      <c r="K15126" s="29"/>
    </row>
    <row r="15127" spans="6:11" x14ac:dyDescent="0.3">
      <c r="F15127" s="29"/>
      <c r="G15127" s="29"/>
      <c r="H15127" s="29"/>
      <c r="I15127" s="29"/>
      <c r="J15127" s="29"/>
      <c r="K15127" s="29"/>
    </row>
    <row r="15128" spans="6:11" x14ac:dyDescent="0.3">
      <c r="F15128" s="29"/>
      <c r="G15128" s="29"/>
      <c r="H15128" s="29"/>
      <c r="I15128" s="29"/>
      <c r="J15128" s="29"/>
      <c r="K15128" s="29"/>
    </row>
    <row r="15129" spans="6:11" x14ac:dyDescent="0.3">
      <c r="F15129" s="29"/>
      <c r="G15129" s="29"/>
      <c r="H15129" s="29"/>
      <c r="I15129" s="29"/>
      <c r="J15129" s="29"/>
      <c r="K15129" s="29"/>
    </row>
    <row r="15130" spans="6:11" x14ac:dyDescent="0.3">
      <c r="F15130" s="29"/>
      <c r="G15130" s="29"/>
      <c r="H15130" s="29"/>
      <c r="I15130" s="29"/>
      <c r="J15130" s="29"/>
      <c r="K15130" s="29"/>
    </row>
    <row r="15131" spans="6:11" x14ac:dyDescent="0.3">
      <c r="F15131" s="29"/>
      <c r="G15131" s="29"/>
      <c r="H15131" s="29"/>
      <c r="I15131" s="29"/>
      <c r="J15131" s="29"/>
      <c r="K15131" s="29"/>
    </row>
    <row r="15132" spans="6:11" x14ac:dyDescent="0.3">
      <c r="F15132" s="29"/>
      <c r="G15132" s="29"/>
      <c r="H15132" s="29"/>
      <c r="I15132" s="29"/>
      <c r="J15132" s="29"/>
      <c r="K15132" s="29"/>
    </row>
    <row r="15133" spans="6:11" x14ac:dyDescent="0.3">
      <c r="F15133" s="29"/>
      <c r="G15133" s="29"/>
      <c r="H15133" s="29"/>
      <c r="I15133" s="29"/>
      <c r="J15133" s="29"/>
      <c r="K15133" s="29"/>
    </row>
    <row r="15134" spans="6:11" x14ac:dyDescent="0.3">
      <c r="F15134" s="29"/>
      <c r="G15134" s="29"/>
      <c r="H15134" s="29"/>
      <c r="I15134" s="29"/>
      <c r="J15134" s="29"/>
      <c r="K15134" s="29"/>
    </row>
    <row r="15135" spans="6:11" x14ac:dyDescent="0.3">
      <c r="F15135" s="29"/>
      <c r="G15135" s="29"/>
      <c r="H15135" s="29"/>
      <c r="I15135" s="29"/>
      <c r="J15135" s="29"/>
      <c r="K15135" s="29"/>
    </row>
    <row r="15136" spans="6:11" x14ac:dyDescent="0.3">
      <c r="F15136" s="29"/>
      <c r="G15136" s="29"/>
      <c r="H15136" s="29"/>
      <c r="I15136" s="29"/>
      <c r="J15136" s="29"/>
      <c r="K15136" s="29"/>
    </row>
    <row r="15137" spans="6:11" x14ac:dyDescent="0.3">
      <c r="F15137" s="29"/>
      <c r="G15137" s="29"/>
      <c r="H15137" s="29"/>
      <c r="I15137" s="29"/>
      <c r="J15137" s="29"/>
      <c r="K15137" s="29"/>
    </row>
    <row r="15138" spans="6:11" x14ac:dyDescent="0.3">
      <c r="F15138" s="29"/>
      <c r="G15138" s="29"/>
      <c r="H15138" s="29"/>
      <c r="I15138" s="29"/>
      <c r="J15138" s="29"/>
      <c r="K15138" s="29"/>
    </row>
    <row r="15139" spans="6:11" x14ac:dyDescent="0.3">
      <c r="F15139" s="29"/>
      <c r="G15139" s="29"/>
      <c r="H15139" s="29"/>
      <c r="I15139" s="29"/>
      <c r="J15139" s="29"/>
      <c r="K15139" s="29"/>
    </row>
    <row r="15140" spans="6:11" x14ac:dyDescent="0.3">
      <c r="F15140" s="29"/>
      <c r="G15140" s="29"/>
      <c r="H15140" s="29"/>
      <c r="I15140" s="29"/>
      <c r="J15140" s="29"/>
      <c r="K15140" s="29"/>
    </row>
    <row r="15141" spans="6:11" x14ac:dyDescent="0.3">
      <c r="F15141" s="29"/>
      <c r="G15141" s="29"/>
      <c r="H15141" s="29"/>
      <c r="I15141" s="29"/>
      <c r="J15141" s="29"/>
      <c r="K15141" s="29"/>
    </row>
    <row r="15142" spans="6:11" x14ac:dyDescent="0.3">
      <c r="F15142" s="29"/>
      <c r="G15142" s="29"/>
      <c r="H15142" s="29"/>
      <c r="I15142" s="29"/>
      <c r="J15142" s="29"/>
      <c r="K15142" s="29"/>
    </row>
    <row r="15143" spans="6:11" x14ac:dyDescent="0.3">
      <c r="F15143" s="29"/>
      <c r="G15143" s="29"/>
      <c r="H15143" s="29"/>
      <c r="I15143" s="29"/>
      <c r="J15143" s="29"/>
      <c r="K15143" s="29"/>
    </row>
    <row r="15144" spans="6:11" x14ac:dyDescent="0.3">
      <c r="F15144" s="29"/>
      <c r="G15144" s="29"/>
      <c r="H15144" s="29"/>
      <c r="I15144" s="29"/>
      <c r="J15144" s="29"/>
      <c r="K15144" s="29"/>
    </row>
    <row r="15145" spans="6:11" x14ac:dyDescent="0.3">
      <c r="F15145" s="29"/>
      <c r="G15145" s="29"/>
      <c r="H15145" s="29"/>
      <c r="I15145" s="29"/>
      <c r="J15145" s="29"/>
      <c r="K15145" s="29"/>
    </row>
    <row r="15146" spans="6:11" x14ac:dyDescent="0.3">
      <c r="F15146" s="29"/>
      <c r="G15146" s="29"/>
      <c r="H15146" s="29"/>
      <c r="I15146" s="29"/>
      <c r="J15146" s="29"/>
      <c r="K15146" s="29"/>
    </row>
    <row r="15147" spans="6:11" x14ac:dyDescent="0.3">
      <c r="F15147" s="29"/>
      <c r="G15147" s="29"/>
      <c r="H15147" s="29"/>
      <c r="I15147" s="29"/>
      <c r="J15147" s="29"/>
      <c r="K15147" s="29"/>
    </row>
    <row r="15148" spans="6:11" x14ac:dyDescent="0.3">
      <c r="F15148" s="29"/>
      <c r="G15148" s="29"/>
      <c r="H15148" s="29"/>
      <c r="I15148" s="29"/>
      <c r="J15148" s="29"/>
      <c r="K15148" s="29"/>
    </row>
    <row r="15149" spans="6:11" x14ac:dyDescent="0.3">
      <c r="F15149" s="29"/>
      <c r="G15149" s="29"/>
      <c r="H15149" s="29"/>
      <c r="I15149" s="29"/>
      <c r="J15149" s="29"/>
      <c r="K15149" s="29"/>
    </row>
    <row r="15150" spans="6:11" x14ac:dyDescent="0.3">
      <c r="F15150" s="29"/>
      <c r="G15150" s="29"/>
      <c r="H15150" s="29"/>
      <c r="I15150" s="29"/>
      <c r="J15150" s="29"/>
      <c r="K15150" s="29"/>
    </row>
    <row r="15151" spans="6:11" x14ac:dyDescent="0.3">
      <c r="F15151" s="29"/>
      <c r="G15151" s="29"/>
      <c r="H15151" s="29"/>
      <c r="I15151" s="29"/>
      <c r="J15151" s="29"/>
      <c r="K15151" s="29"/>
    </row>
    <row r="15152" spans="6:11" x14ac:dyDescent="0.3">
      <c r="F15152" s="29"/>
      <c r="G15152" s="29"/>
      <c r="H15152" s="29"/>
      <c r="I15152" s="29"/>
      <c r="J15152" s="29"/>
      <c r="K15152" s="29"/>
    </row>
    <row r="15153" spans="6:11" x14ac:dyDescent="0.3">
      <c r="F15153" s="29"/>
      <c r="G15153" s="29"/>
      <c r="H15153" s="29"/>
      <c r="I15153" s="29"/>
      <c r="J15153" s="29"/>
      <c r="K15153" s="29"/>
    </row>
    <row r="15154" spans="6:11" x14ac:dyDescent="0.3">
      <c r="F15154" s="29"/>
      <c r="G15154" s="29"/>
      <c r="H15154" s="29"/>
      <c r="I15154" s="29"/>
      <c r="J15154" s="29"/>
      <c r="K15154" s="29"/>
    </row>
    <row r="15155" spans="6:11" x14ac:dyDescent="0.3">
      <c r="F15155" s="29"/>
      <c r="G15155" s="29"/>
      <c r="H15155" s="29"/>
      <c r="I15155" s="29"/>
      <c r="J15155" s="29"/>
      <c r="K15155" s="29"/>
    </row>
    <row r="15156" spans="6:11" x14ac:dyDescent="0.3">
      <c r="F15156" s="29"/>
      <c r="G15156" s="29"/>
      <c r="H15156" s="29"/>
      <c r="I15156" s="29"/>
      <c r="J15156" s="29"/>
      <c r="K15156" s="29"/>
    </row>
    <row r="15157" spans="6:11" x14ac:dyDescent="0.3">
      <c r="F15157" s="29"/>
      <c r="G15157" s="29"/>
      <c r="H15157" s="29"/>
      <c r="I15157" s="29"/>
      <c r="J15157" s="29"/>
      <c r="K15157" s="29"/>
    </row>
    <row r="15158" spans="6:11" x14ac:dyDescent="0.3">
      <c r="F15158" s="29"/>
      <c r="G15158" s="29"/>
      <c r="H15158" s="29"/>
      <c r="I15158" s="29"/>
      <c r="J15158" s="29"/>
      <c r="K15158" s="29"/>
    </row>
    <row r="15159" spans="6:11" x14ac:dyDescent="0.3">
      <c r="F15159" s="29"/>
      <c r="G15159" s="29"/>
      <c r="H15159" s="29"/>
      <c r="I15159" s="29"/>
      <c r="J15159" s="29"/>
      <c r="K15159" s="29"/>
    </row>
    <row r="15160" spans="6:11" x14ac:dyDescent="0.3">
      <c r="F15160" s="29"/>
      <c r="G15160" s="29"/>
      <c r="H15160" s="29"/>
      <c r="I15160" s="29"/>
      <c r="J15160" s="29"/>
      <c r="K15160" s="29"/>
    </row>
    <row r="15161" spans="6:11" x14ac:dyDescent="0.3">
      <c r="F15161" s="29"/>
      <c r="G15161" s="29"/>
      <c r="H15161" s="29"/>
      <c r="I15161" s="29"/>
      <c r="J15161" s="29"/>
      <c r="K15161" s="29"/>
    </row>
    <row r="15162" spans="6:11" x14ac:dyDescent="0.3">
      <c r="F15162" s="29"/>
      <c r="G15162" s="29"/>
      <c r="H15162" s="29"/>
      <c r="I15162" s="29"/>
      <c r="J15162" s="29"/>
      <c r="K15162" s="29"/>
    </row>
    <row r="15163" spans="6:11" x14ac:dyDescent="0.3">
      <c r="F15163" s="29"/>
      <c r="G15163" s="29"/>
      <c r="H15163" s="29"/>
      <c r="I15163" s="29"/>
      <c r="J15163" s="29"/>
      <c r="K15163" s="29"/>
    </row>
    <row r="15164" spans="6:11" x14ac:dyDescent="0.3">
      <c r="F15164" s="29"/>
      <c r="G15164" s="29"/>
      <c r="H15164" s="29"/>
      <c r="I15164" s="29"/>
      <c r="J15164" s="29"/>
      <c r="K15164" s="29"/>
    </row>
    <row r="15165" spans="6:11" x14ac:dyDescent="0.3">
      <c r="F15165" s="29"/>
      <c r="G15165" s="29"/>
      <c r="H15165" s="29"/>
      <c r="I15165" s="29"/>
      <c r="J15165" s="29"/>
      <c r="K15165" s="29"/>
    </row>
    <row r="15166" spans="6:11" x14ac:dyDescent="0.3">
      <c r="F15166" s="29"/>
      <c r="G15166" s="29"/>
      <c r="H15166" s="29"/>
      <c r="I15166" s="29"/>
      <c r="J15166" s="29"/>
      <c r="K15166" s="29"/>
    </row>
    <row r="15167" spans="6:11" x14ac:dyDescent="0.3">
      <c r="F15167" s="29"/>
      <c r="G15167" s="29"/>
      <c r="H15167" s="29"/>
      <c r="I15167" s="29"/>
      <c r="J15167" s="29"/>
      <c r="K15167" s="29"/>
    </row>
    <row r="15168" spans="6:11" x14ac:dyDescent="0.3">
      <c r="F15168" s="29"/>
      <c r="G15168" s="29"/>
      <c r="H15168" s="29"/>
      <c r="I15168" s="29"/>
      <c r="J15168" s="29"/>
      <c r="K15168" s="29"/>
    </row>
    <row r="15169" spans="6:11" x14ac:dyDescent="0.3">
      <c r="F15169" s="29"/>
      <c r="G15169" s="29"/>
      <c r="H15169" s="29"/>
      <c r="I15169" s="29"/>
      <c r="J15169" s="29"/>
      <c r="K15169" s="29"/>
    </row>
    <row r="15170" spans="6:11" x14ac:dyDescent="0.3">
      <c r="F15170" s="29"/>
      <c r="G15170" s="29"/>
      <c r="H15170" s="29"/>
      <c r="I15170" s="29"/>
      <c r="J15170" s="29"/>
      <c r="K15170" s="29"/>
    </row>
    <row r="15171" spans="6:11" x14ac:dyDescent="0.3">
      <c r="F15171" s="29"/>
      <c r="G15171" s="29"/>
      <c r="H15171" s="29"/>
      <c r="I15171" s="29"/>
      <c r="J15171" s="29"/>
      <c r="K15171" s="29"/>
    </row>
    <row r="15172" spans="6:11" x14ac:dyDescent="0.3">
      <c r="F15172" s="29"/>
      <c r="G15172" s="29"/>
      <c r="H15172" s="29"/>
      <c r="I15172" s="29"/>
      <c r="J15172" s="29"/>
      <c r="K15172" s="29"/>
    </row>
    <row r="15173" spans="6:11" x14ac:dyDescent="0.3">
      <c r="F15173" s="29"/>
      <c r="G15173" s="29"/>
      <c r="H15173" s="29"/>
      <c r="I15173" s="29"/>
      <c r="J15173" s="29"/>
      <c r="K15173" s="29"/>
    </row>
    <row r="15174" spans="6:11" x14ac:dyDescent="0.3">
      <c r="F15174" s="29"/>
      <c r="G15174" s="29"/>
      <c r="H15174" s="29"/>
      <c r="I15174" s="29"/>
      <c r="J15174" s="29"/>
      <c r="K15174" s="29"/>
    </row>
    <row r="15175" spans="6:11" x14ac:dyDescent="0.3">
      <c r="F15175" s="29"/>
      <c r="G15175" s="29"/>
      <c r="H15175" s="29"/>
      <c r="I15175" s="29"/>
      <c r="J15175" s="29"/>
      <c r="K15175" s="29"/>
    </row>
    <row r="15176" spans="6:11" x14ac:dyDescent="0.3">
      <c r="F15176" s="29"/>
      <c r="G15176" s="29"/>
      <c r="H15176" s="29"/>
      <c r="I15176" s="29"/>
      <c r="J15176" s="29"/>
      <c r="K15176" s="29"/>
    </row>
    <row r="15177" spans="6:11" x14ac:dyDescent="0.3">
      <c r="F15177" s="29"/>
      <c r="G15177" s="29"/>
      <c r="H15177" s="29"/>
      <c r="I15177" s="29"/>
      <c r="J15177" s="29"/>
      <c r="K15177" s="29"/>
    </row>
    <row r="15178" spans="6:11" x14ac:dyDescent="0.3">
      <c r="F15178" s="29"/>
      <c r="G15178" s="29"/>
      <c r="H15178" s="29"/>
      <c r="I15178" s="29"/>
      <c r="J15178" s="29"/>
      <c r="K15178" s="29"/>
    </row>
    <row r="15179" spans="6:11" x14ac:dyDescent="0.3">
      <c r="F15179" s="29"/>
      <c r="G15179" s="29"/>
      <c r="H15179" s="29"/>
      <c r="I15179" s="29"/>
      <c r="J15179" s="29"/>
      <c r="K15179" s="29"/>
    </row>
    <row r="15180" spans="6:11" x14ac:dyDescent="0.3">
      <c r="F15180" s="29"/>
      <c r="G15180" s="29"/>
      <c r="H15180" s="29"/>
      <c r="I15180" s="29"/>
      <c r="J15180" s="29"/>
      <c r="K15180" s="29"/>
    </row>
    <row r="15181" spans="6:11" x14ac:dyDescent="0.3">
      <c r="F15181" s="29"/>
      <c r="G15181" s="29"/>
      <c r="H15181" s="29"/>
      <c r="I15181" s="29"/>
      <c r="J15181" s="29"/>
      <c r="K15181" s="29"/>
    </row>
    <row r="15182" spans="6:11" x14ac:dyDescent="0.3">
      <c r="F15182" s="29"/>
      <c r="G15182" s="29"/>
      <c r="H15182" s="29"/>
      <c r="I15182" s="29"/>
      <c r="J15182" s="29"/>
      <c r="K15182" s="29"/>
    </row>
    <row r="15183" spans="6:11" x14ac:dyDescent="0.3">
      <c r="F15183" s="29"/>
      <c r="G15183" s="29"/>
      <c r="H15183" s="29"/>
      <c r="I15183" s="29"/>
      <c r="J15183" s="29"/>
      <c r="K15183" s="29"/>
    </row>
    <row r="15184" spans="6:11" x14ac:dyDescent="0.3">
      <c r="F15184" s="29"/>
      <c r="G15184" s="29"/>
      <c r="H15184" s="29"/>
      <c r="I15184" s="29"/>
      <c r="J15184" s="29"/>
      <c r="K15184" s="29"/>
    </row>
    <row r="15185" spans="6:11" x14ac:dyDescent="0.3">
      <c r="F15185" s="29"/>
      <c r="G15185" s="29"/>
      <c r="H15185" s="29"/>
      <c r="I15185" s="29"/>
      <c r="J15185" s="29"/>
      <c r="K15185" s="29"/>
    </row>
    <row r="15186" spans="6:11" x14ac:dyDescent="0.3">
      <c r="F15186" s="29"/>
      <c r="G15186" s="29"/>
      <c r="H15186" s="29"/>
      <c r="I15186" s="29"/>
      <c r="J15186" s="29"/>
      <c r="K15186" s="29"/>
    </row>
    <row r="15187" spans="6:11" x14ac:dyDescent="0.3">
      <c r="F15187" s="29"/>
      <c r="G15187" s="29"/>
      <c r="H15187" s="29"/>
      <c r="I15187" s="29"/>
      <c r="J15187" s="29"/>
      <c r="K15187" s="29"/>
    </row>
    <row r="15188" spans="6:11" x14ac:dyDescent="0.3">
      <c r="F15188" s="29"/>
      <c r="G15188" s="29"/>
      <c r="H15188" s="29"/>
      <c r="I15188" s="29"/>
      <c r="J15188" s="29"/>
      <c r="K15188" s="29"/>
    </row>
    <row r="15189" spans="6:11" x14ac:dyDescent="0.3">
      <c r="F15189" s="29"/>
      <c r="G15189" s="29"/>
      <c r="H15189" s="29"/>
      <c r="I15189" s="29"/>
      <c r="J15189" s="29"/>
      <c r="K15189" s="29"/>
    </row>
    <row r="15190" spans="6:11" x14ac:dyDescent="0.3">
      <c r="F15190" s="29"/>
      <c r="G15190" s="29"/>
      <c r="H15190" s="29"/>
      <c r="I15190" s="29"/>
      <c r="J15190" s="29"/>
      <c r="K15190" s="29"/>
    </row>
    <row r="15191" spans="6:11" x14ac:dyDescent="0.3">
      <c r="F15191" s="29"/>
      <c r="G15191" s="29"/>
      <c r="H15191" s="29"/>
      <c r="I15191" s="29"/>
      <c r="J15191" s="29"/>
      <c r="K15191" s="29"/>
    </row>
    <row r="15192" spans="6:11" x14ac:dyDescent="0.3">
      <c r="F15192" s="29"/>
      <c r="G15192" s="29"/>
      <c r="H15192" s="29"/>
      <c r="I15192" s="29"/>
      <c r="J15192" s="29"/>
      <c r="K15192" s="29"/>
    </row>
    <row r="15193" spans="6:11" x14ac:dyDescent="0.3">
      <c r="F15193" s="29"/>
      <c r="G15193" s="29"/>
      <c r="H15193" s="29"/>
      <c r="I15193" s="29"/>
      <c r="J15193" s="29"/>
      <c r="K15193" s="29"/>
    </row>
    <row r="15194" spans="6:11" x14ac:dyDescent="0.3">
      <c r="F15194" s="29"/>
      <c r="G15194" s="29"/>
      <c r="H15194" s="29"/>
      <c r="I15194" s="29"/>
      <c r="J15194" s="29"/>
      <c r="K15194" s="29"/>
    </row>
    <row r="15195" spans="6:11" x14ac:dyDescent="0.3">
      <c r="F15195" s="29"/>
      <c r="G15195" s="29"/>
      <c r="H15195" s="29"/>
      <c r="I15195" s="29"/>
      <c r="J15195" s="29"/>
      <c r="K15195" s="29"/>
    </row>
    <row r="15196" spans="6:11" x14ac:dyDescent="0.3">
      <c r="F15196" s="29"/>
      <c r="G15196" s="29"/>
      <c r="H15196" s="29"/>
      <c r="I15196" s="29"/>
      <c r="J15196" s="29"/>
      <c r="K15196" s="29"/>
    </row>
    <row r="15197" spans="6:11" x14ac:dyDescent="0.3">
      <c r="F15197" s="29"/>
      <c r="G15197" s="29"/>
      <c r="H15197" s="29"/>
      <c r="I15197" s="29"/>
      <c r="J15197" s="29"/>
      <c r="K15197" s="29"/>
    </row>
    <row r="15198" spans="6:11" x14ac:dyDescent="0.3">
      <c r="F15198" s="29"/>
      <c r="G15198" s="29"/>
      <c r="H15198" s="29"/>
      <c r="I15198" s="29"/>
      <c r="J15198" s="29"/>
      <c r="K15198" s="29"/>
    </row>
    <row r="15199" spans="6:11" x14ac:dyDescent="0.3">
      <c r="F15199" s="29"/>
      <c r="G15199" s="29"/>
      <c r="H15199" s="29"/>
      <c r="I15199" s="29"/>
      <c r="J15199" s="29"/>
      <c r="K15199" s="29"/>
    </row>
    <row r="15200" spans="6:11" x14ac:dyDescent="0.3">
      <c r="F15200" s="29"/>
      <c r="G15200" s="29"/>
      <c r="H15200" s="29"/>
      <c r="I15200" s="29"/>
      <c r="J15200" s="29"/>
      <c r="K15200" s="29"/>
    </row>
    <row r="15201" spans="6:11" x14ac:dyDescent="0.3">
      <c r="F15201" s="29"/>
      <c r="G15201" s="29"/>
      <c r="H15201" s="29"/>
      <c r="I15201" s="29"/>
      <c r="J15201" s="29"/>
      <c r="K15201" s="29"/>
    </row>
    <row r="15202" spans="6:11" x14ac:dyDescent="0.3">
      <c r="F15202" s="29"/>
      <c r="G15202" s="29"/>
      <c r="H15202" s="29"/>
      <c r="I15202" s="29"/>
      <c r="J15202" s="29"/>
      <c r="K15202" s="29"/>
    </row>
    <row r="15203" spans="6:11" x14ac:dyDescent="0.3">
      <c r="F15203" s="29"/>
      <c r="G15203" s="29"/>
      <c r="H15203" s="29"/>
      <c r="I15203" s="29"/>
      <c r="J15203" s="29"/>
      <c r="K15203" s="29"/>
    </row>
    <row r="15204" spans="6:11" x14ac:dyDescent="0.3">
      <c r="F15204" s="29"/>
      <c r="G15204" s="29"/>
      <c r="H15204" s="29"/>
      <c r="I15204" s="29"/>
      <c r="J15204" s="29"/>
      <c r="K15204" s="29"/>
    </row>
    <row r="15205" spans="6:11" x14ac:dyDescent="0.3">
      <c r="F15205" s="29"/>
      <c r="G15205" s="29"/>
      <c r="H15205" s="29"/>
      <c r="I15205" s="29"/>
      <c r="J15205" s="29"/>
      <c r="K15205" s="29"/>
    </row>
    <row r="15206" spans="6:11" x14ac:dyDescent="0.3">
      <c r="F15206" s="29"/>
      <c r="G15206" s="29"/>
      <c r="H15206" s="29"/>
      <c r="I15206" s="29"/>
      <c r="J15206" s="29"/>
      <c r="K15206" s="29"/>
    </row>
    <row r="15207" spans="6:11" x14ac:dyDescent="0.3">
      <c r="F15207" s="29"/>
      <c r="G15207" s="29"/>
      <c r="H15207" s="29"/>
      <c r="I15207" s="29"/>
      <c r="J15207" s="29"/>
      <c r="K15207" s="29"/>
    </row>
    <row r="15208" spans="6:11" x14ac:dyDescent="0.3">
      <c r="F15208" s="29"/>
      <c r="G15208" s="29"/>
      <c r="H15208" s="29"/>
      <c r="I15208" s="29"/>
      <c r="J15208" s="29"/>
      <c r="K15208" s="29"/>
    </row>
    <row r="15209" spans="6:11" x14ac:dyDescent="0.3">
      <c r="F15209" s="29"/>
      <c r="G15209" s="29"/>
      <c r="H15209" s="29"/>
      <c r="I15209" s="29"/>
      <c r="J15209" s="29"/>
      <c r="K15209" s="29"/>
    </row>
    <row r="15210" spans="6:11" x14ac:dyDescent="0.3">
      <c r="F15210" s="29"/>
      <c r="G15210" s="29"/>
      <c r="H15210" s="29"/>
      <c r="I15210" s="29"/>
      <c r="J15210" s="29"/>
      <c r="K15210" s="29"/>
    </row>
    <row r="15211" spans="6:11" x14ac:dyDescent="0.3">
      <c r="F15211" s="29"/>
      <c r="G15211" s="29"/>
      <c r="H15211" s="29"/>
      <c r="I15211" s="29"/>
      <c r="J15211" s="29"/>
      <c r="K15211" s="29"/>
    </row>
    <row r="15212" spans="6:11" x14ac:dyDescent="0.3">
      <c r="F15212" s="29"/>
      <c r="G15212" s="29"/>
      <c r="H15212" s="29"/>
      <c r="I15212" s="29"/>
      <c r="J15212" s="29"/>
      <c r="K15212" s="29"/>
    </row>
    <row r="15213" spans="6:11" x14ac:dyDescent="0.3">
      <c r="F15213" s="29"/>
      <c r="G15213" s="29"/>
      <c r="H15213" s="29"/>
      <c r="I15213" s="29"/>
      <c r="J15213" s="29"/>
      <c r="K15213" s="29"/>
    </row>
    <row r="15214" spans="6:11" x14ac:dyDescent="0.3">
      <c r="F15214" s="29"/>
      <c r="G15214" s="29"/>
      <c r="H15214" s="29"/>
      <c r="I15214" s="29"/>
      <c r="J15214" s="29"/>
      <c r="K15214" s="29"/>
    </row>
    <row r="15215" spans="6:11" x14ac:dyDescent="0.3">
      <c r="F15215" s="29"/>
      <c r="G15215" s="29"/>
      <c r="H15215" s="29"/>
      <c r="I15215" s="29"/>
      <c r="J15215" s="29"/>
      <c r="K15215" s="29"/>
    </row>
    <row r="15216" spans="6:11" x14ac:dyDescent="0.3">
      <c r="F15216" s="29"/>
      <c r="G15216" s="29"/>
      <c r="H15216" s="29"/>
      <c r="I15216" s="29"/>
      <c r="J15216" s="29"/>
      <c r="K15216" s="29"/>
    </row>
    <row r="15217" spans="6:11" x14ac:dyDescent="0.3">
      <c r="F15217" s="29"/>
      <c r="G15217" s="29"/>
      <c r="H15217" s="29"/>
      <c r="I15217" s="29"/>
      <c r="J15217" s="29"/>
      <c r="K15217" s="29"/>
    </row>
    <row r="15218" spans="6:11" x14ac:dyDescent="0.3">
      <c r="F15218" s="29"/>
      <c r="G15218" s="29"/>
      <c r="H15218" s="29"/>
      <c r="I15218" s="29"/>
      <c r="J15218" s="29"/>
      <c r="K15218" s="29"/>
    </row>
    <row r="15219" spans="6:11" x14ac:dyDescent="0.3">
      <c r="F15219" s="29"/>
      <c r="G15219" s="29"/>
      <c r="H15219" s="29"/>
      <c r="I15219" s="29"/>
      <c r="J15219" s="29"/>
      <c r="K15219" s="29"/>
    </row>
    <row r="15220" spans="6:11" x14ac:dyDescent="0.3">
      <c r="F15220" s="29"/>
      <c r="G15220" s="29"/>
      <c r="H15220" s="29"/>
      <c r="I15220" s="29"/>
      <c r="J15220" s="29"/>
      <c r="K15220" s="29"/>
    </row>
    <row r="15221" spans="6:11" x14ac:dyDescent="0.3">
      <c r="F15221" s="29"/>
      <c r="G15221" s="29"/>
      <c r="H15221" s="29"/>
      <c r="I15221" s="29"/>
      <c r="J15221" s="29"/>
      <c r="K15221" s="29"/>
    </row>
    <row r="15222" spans="6:11" x14ac:dyDescent="0.3">
      <c r="F15222" s="29"/>
      <c r="G15222" s="29"/>
      <c r="H15222" s="29"/>
      <c r="I15222" s="29"/>
      <c r="J15222" s="29"/>
      <c r="K15222" s="29"/>
    </row>
    <row r="15223" spans="6:11" x14ac:dyDescent="0.3">
      <c r="F15223" s="29"/>
      <c r="G15223" s="29"/>
      <c r="H15223" s="29"/>
      <c r="I15223" s="29"/>
      <c r="J15223" s="29"/>
      <c r="K15223" s="29"/>
    </row>
    <row r="15224" spans="6:11" x14ac:dyDescent="0.3">
      <c r="F15224" s="29"/>
      <c r="G15224" s="29"/>
      <c r="H15224" s="29"/>
      <c r="I15224" s="29"/>
      <c r="J15224" s="29"/>
      <c r="K15224" s="29"/>
    </row>
    <row r="15225" spans="6:11" x14ac:dyDescent="0.3">
      <c r="F15225" s="29"/>
      <c r="G15225" s="29"/>
      <c r="H15225" s="29"/>
      <c r="I15225" s="29"/>
      <c r="J15225" s="29"/>
      <c r="K15225" s="29"/>
    </row>
    <row r="15226" spans="6:11" x14ac:dyDescent="0.3">
      <c r="F15226" s="29"/>
      <c r="G15226" s="29"/>
      <c r="H15226" s="29"/>
      <c r="I15226" s="29"/>
      <c r="J15226" s="29"/>
      <c r="K15226" s="29"/>
    </row>
    <row r="15227" spans="6:11" x14ac:dyDescent="0.3">
      <c r="F15227" s="29"/>
      <c r="G15227" s="29"/>
      <c r="H15227" s="29"/>
      <c r="I15227" s="29"/>
      <c r="J15227" s="29"/>
      <c r="K15227" s="29"/>
    </row>
    <row r="15228" spans="6:11" x14ac:dyDescent="0.3">
      <c r="F15228" s="29"/>
      <c r="G15228" s="29"/>
      <c r="H15228" s="29"/>
      <c r="I15228" s="29"/>
      <c r="J15228" s="29"/>
      <c r="K15228" s="29"/>
    </row>
    <row r="15229" spans="6:11" x14ac:dyDescent="0.3">
      <c r="F15229" s="29"/>
      <c r="G15229" s="29"/>
      <c r="H15229" s="29"/>
      <c r="I15229" s="29"/>
      <c r="J15229" s="29"/>
      <c r="K15229" s="29"/>
    </row>
    <row r="15230" spans="6:11" x14ac:dyDescent="0.3">
      <c r="F15230" s="29"/>
      <c r="G15230" s="29"/>
      <c r="H15230" s="29"/>
      <c r="I15230" s="29"/>
      <c r="J15230" s="29"/>
      <c r="K15230" s="29"/>
    </row>
    <row r="15231" spans="6:11" x14ac:dyDescent="0.3">
      <c r="F15231" s="29"/>
      <c r="G15231" s="29"/>
      <c r="H15231" s="29"/>
      <c r="I15231" s="29"/>
      <c r="J15231" s="29"/>
      <c r="K15231" s="29"/>
    </row>
    <row r="15232" spans="6:11" x14ac:dyDescent="0.3">
      <c r="F15232" s="29"/>
      <c r="G15232" s="29"/>
      <c r="H15232" s="29"/>
      <c r="I15232" s="29"/>
      <c r="J15232" s="29"/>
      <c r="K15232" s="29"/>
    </row>
    <row r="15233" spans="6:11" x14ac:dyDescent="0.3">
      <c r="F15233" s="29"/>
      <c r="G15233" s="29"/>
      <c r="H15233" s="29"/>
      <c r="I15233" s="29"/>
      <c r="J15233" s="29"/>
      <c r="K15233" s="29"/>
    </row>
    <row r="15234" spans="6:11" x14ac:dyDescent="0.3">
      <c r="F15234" s="29"/>
      <c r="G15234" s="29"/>
      <c r="H15234" s="29"/>
      <c r="I15234" s="29"/>
      <c r="J15234" s="29"/>
      <c r="K15234" s="29"/>
    </row>
    <row r="15235" spans="6:11" x14ac:dyDescent="0.3">
      <c r="F15235" s="29"/>
      <c r="G15235" s="29"/>
      <c r="H15235" s="29"/>
      <c r="I15235" s="29"/>
      <c r="J15235" s="29"/>
      <c r="K15235" s="29"/>
    </row>
    <row r="15236" spans="6:11" x14ac:dyDescent="0.3">
      <c r="F15236" s="29"/>
      <c r="G15236" s="29"/>
      <c r="H15236" s="29"/>
      <c r="I15236" s="29"/>
      <c r="J15236" s="29"/>
      <c r="K15236" s="29"/>
    </row>
    <row r="15237" spans="6:11" x14ac:dyDescent="0.3">
      <c r="F15237" s="29"/>
      <c r="G15237" s="29"/>
      <c r="H15237" s="29"/>
      <c r="I15237" s="29"/>
      <c r="J15237" s="29"/>
      <c r="K15237" s="29"/>
    </row>
    <row r="15238" spans="6:11" x14ac:dyDescent="0.3">
      <c r="F15238" s="29"/>
      <c r="G15238" s="29"/>
      <c r="H15238" s="29"/>
      <c r="I15238" s="29"/>
      <c r="J15238" s="29"/>
      <c r="K15238" s="29"/>
    </row>
    <row r="15239" spans="6:11" x14ac:dyDescent="0.3">
      <c r="F15239" s="29"/>
      <c r="G15239" s="29"/>
      <c r="H15239" s="29"/>
      <c r="I15239" s="29"/>
      <c r="J15239" s="29"/>
      <c r="K15239" s="29"/>
    </row>
    <row r="15240" spans="6:11" x14ac:dyDescent="0.3">
      <c r="F15240" s="29"/>
      <c r="G15240" s="29"/>
      <c r="H15240" s="29"/>
      <c r="I15240" s="29"/>
      <c r="J15240" s="29"/>
      <c r="K15240" s="29"/>
    </row>
    <row r="15241" spans="6:11" x14ac:dyDescent="0.3">
      <c r="F15241" s="29"/>
      <c r="G15241" s="29"/>
      <c r="H15241" s="29"/>
      <c r="I15241" s="29"/>
      <c r="J15241" s="29"/>
      <c r="K15241" s="29"/>
    </row>
    <row r="15242" spans="6:11" x14ac:dyDescent="0.3">
      <c r="F15242" s="29"/>
      <c r="G15242" s="29"/>
      <c r="H15242" s="29"/>
      <c r="I15242" s="29"/>
      <c r="J15242" s="29"/>
      <c r="K15242" s="29"/>
    </row>
    <row r="15243" spans="6:11" x14ac:dyDescent="0.3">
      <c r="F15243" s="29"/>
      <c r="G15243" s="29"/>
      <c r="H15243" s="29"/>
      <c r="I15243" s="29"/>
      <c r="J15243" s="29"/>
      <c r="K15243" s="29"/>
    </row>
    <row r="15244" spans="6:11" x14ac:dyDescent="0.3">
      <c r="F15244" s="29"/>
      <c r="G15244" s="29"/>
      <c r="H15244" s="29"/>
      <c r="I15244" s="29"/>
      <c r="J15244" s="29"/>
      <c r="K15244" s="29"/>
    </row>
    <row r="15245" spans="6:11" x14ac:dyDescent="0.3">
      <c r="F15245" s="29"/>
      <c r="G15245" s="29"/>
      <c r="H15245" s="29"/>
      <c r="I15245" s="29"/>
      <c r="J15245" s="29"/>
      <c r="K15245" s="29"/>
    </row>
    <row r="15246" spans="6:11" x14ac:dyDescent="0.3">
      <c r="F15246" s="29"/>
      <c r="G15246" s="29"/>
      <c r="H15246" s="29"/>
      <c r="I15246" s="29"/>
      <c r="J15246" s="29"/>
      <c r="K15246" s="29"/>
    </row>
    <row r="15247" spans="6:11" x14ac:dyDescent="0.3">
      <c r="F15247" s="29"/>
      <c r="G15247" s="29"/>
      <c r="H15247" s="29"/>
      <c r="I15247" s="29"/>
      <c r="J15247" s="29"/>
      <c r="K15247" s="29"/>
    </row>
    <row r="15248" spans="6:11" x14ac:dyDescent="0.3">
      <c r="F15248" s="29"/>
      <c r="G15248" s="29"/>
      <c r="H15248" s="29"/>
      <c r="I15248" s="29"/>
      <c r="J15248" s="29"/>
      <c r="K15248" s="29"/>
    </row>
    <row r="15249" spans="6:11" x14ac:dyDescent="0.3">
      <c r="F15249" s="29"/>
      <c r="G15249" s="29"/>
      <c r="H15249" s="29"/>
      <c r="I15249" s="29"/>
      <c r="J15249" s="29"/>
      <c r="K15249" s="29"/>
    </row>
    <row r="15250" spans="6:11" x14ac:dyDescent="0.3">
      <c r="F15250" s="29"/>
      <c r="G15250" s="29"/>
      <c r="H15250" s="29"/>
      <c r="I15250" s="29"/>
      <c r="J15250" s="29"/>
      <c r="K15250" s="29"/>
    </row>
    <row r="15251" spans="6:11" x14ac:dyDescent="0.3">
      <c r="F15251" s="29"/>
      <c r="G15251" s="29"/>
      <c r="H15251" s="29"/>
      <c r="I15251" s="29"/>
      <c r="J15251" s="29"/>
      <c r="K15251" s="29"/>
    </row>
    <row r="15252" spans="6:11" x14ac:dyDescent="0.3">
      <c r="F15252" s="29"/>
      <c r="G15252" s="29"/>
      <c r="H15252" s="29"/>
      <c r="I15252" s="29"/>
      <c r="J15252" s="29"/>
      <c r="K15252" s="29"/>
    </row>
    <row r="15253" spans="6:11" x14ac:dyDescent="0.3">
      <c r="F15253" s="29"/>
      <c r="G15253" s="29"/>
      <c r="H15253" s="29"/>
      <c r="I15253" s="29"/>
      <c r="J15253" s="29"/>
      <c r="K15253" s="29"/>
    </row>
    <row r="15254" spans="6:11" x14ac:dyDescent="0.3">
      <c r="F15254" s="29"/>
      <c r="G15254" s="29"/>
      <c r="H15254" s="29"/>
      <c r="I15254" s="29"/>
      <c r="J15254" s="29"/>
      <c r="K15254" s="29"/>
    </row>
    <row r="15255" spans="6:11" x14ac:dyDescent="0.3">
      <c r="F15255" s="29"/>
      <c r="G15255" s="29"/>
      <c r="H15255" s="29"/>
      <c r="I15255" s="29"/>
      <c r="J15255" s="29"/>
      <c r="K15255" s="29"/>
    </row>
    <row r="15256" spans="6:11" x14ac:dyDescent="0.3">
      <c r="F15256" s="29"/>
      <c r="G15256" s="29"/>
      <c r="H15256" s="29"/>
      <c r="I15256" s="29"/>
      <c r="J15256" s="29"/>
      <c r="K15256" s="29"/>
    </row>
    <row r="15257" spans="6:11" x14ac:dyDescent="0.3">
      <c r="F15257" s="29"/>
      <c r="G15257" s="29"/>
      <c r="H15257" s="29"/>
      <c r="I15257" s="29"/>
      <c r="J15257" s="29"/>
      <c r="K15257" s="29"/>
    </row>
    <row r="15258" spans="6:11" x14ac:dyDescent="0.3">
      <c r="F15258" s="29"/>
      <c r="G15258" s="29"/>
      <c r="H15258" s="29"/>
      <c r="I15258" s="29"/>
      <c r="J15258" s="29"/>
      <c r="K15258" s="29"/>
    </row>
    <row r="15259" spans="6:11" x14ac:dyDescent="0.3">
      <c r="F15259" s="29"/>
      <c r="G15259" s="29"/>
      <c r="H15259" s="29"/>
      <c r="I15259" s="29"/>
      <c r="J15259" s="29"/>
      <c r="K15259" s="29"/>
    </row>
    <row r="15260" spans="6:11" x14ac:dyDescent="0.3">
      <c r="F15260" s="29"/>
      <c r="G15260" s="29"/>
      <c r="H15260" s="29"/>
      <c r="I15260" s="29"/>
      <c r="J15260" s="29"/>
      <c r="K15260" s="29"/>
    </row>
    <row r="15261" spans="6:11" x14ac:dyDescent="0.3">
      <c r="F15261" s="29"/>
      <c r="G15261" s="29"/>
      <c r="H15261" s="29"/>
      <c r="I15261" s="29"/>
      <c r="J15261" s="29"/>
      <c r="K15261" s="29"/>
    </row>
    <row r="15262" spans="6:11" x14ac:dyDescent="0.3">
      <c r="F15262" s="29"/>
      <c r="G15262" s="29"/>
      <c r="H15262" s="29"/>
      <c r="I15262" s="29"/>
      <c r="J15262" s="29"/>
      <c r="K15262" s="29"/>
    </row>
    <row r="15263" spans="6:11" x14ac:dyDescent="0.3">
      <c r="F15263" s="29"/>
      <c r="G15263" s="29"/>
      <c r="H15263" s="29"/>
      <c r="I15263" s="29"/>
      <c r="J15263" s="29"/>
      <c r="K15263" s="29"/>
    </row>
    <row r="15264" spans="6:11" x14ac:dyDescent="0.3">
      <c r="F15264" s="29"/>
      <c r="G15264" s="29"/>
      <c r="H15264" s="29"/>
      <c r="I15264" s="29"/>
      <c r="J15264" s="29"/>
      <c r="K15264" s="29"/>
    </row>
    <row r="15265" spans="6:11" x14ac:dyDescent="0.3">
      <c r="F15265" s="29"/>
      <c r="G15265" s="29"/>
      <c r="H15265" s="29"/>
      <c r="I15265" s="29"/>
      <c r="J15265" s="29"/>
      <c r="K15265" s="29"/>
    </row>
    <row r="15266" spans="6:11" x14ac:dyDescent="0.3">
      <c r="F15266" s="29"/>
      <c r="G15266" s="29"/>
      <c r="H15266" s="29"/>
      <c r="I15266" s="29"/>
      <c r="J15266" s="29"/>
      <c r="K15266" s="29"/>
    </row>
    <row r="15267" spans="6:11" x14ac:dyDescent="0.3">
      <c r="F15267" s="29"/>
      <c r="G15267" s="29"/>
      <c r="H15267" s="29"/>
      <c r="I15267" s="29"/>
      <c r="J15267" s="29"/>
      <c r="K15267" s="29"/>
    </row>
    <row r="15268" spans="6:11" x14ac:dyDescent="0.3">
      <c r="F15268" s="29"/>
      <c r="G15268" s="29"/>
      <c r="H15268" s="29"/>
      <c r="I15268" s="29"/>
      <c r="J15268" s="29"/>
      <c r="K15268" s="29"/>
    </row>
    <row r="15269" spans="6:11" x14ac:dyDescent="0.3">
      <c r="F15269" s="29"/>
      <c r="G15269" s="29"/>
      <c r="H15269" s="29"/>
      <c r="I15269" s="29"/>
      <c r="J15269" s="29"/>
      <c r="K15269" s="29"/>
    </row>
    <row r="15270" spans="6:11" x14ac:dyDescent="0.3">
      <c r="F15270" s="29"/>
      <c r="G15270" s="29"/>
      <c r="H15270" s="29"/>
      <c r="I15270" s="29"/>
      <c r="J15270" s="29"/>
      <c r="K15270" s="29"/>
    </row>
    <row r="15271" spans="6:11" x14ac:dyDescent="0.3">
      <c r="F15271" s="29"/>
      <c r="G15271" s="29"/>
      <c r="H15271" s="29"/>
      <c r="I15271" s="29"/>
      <c r="J15271" s="29"/>
      <c r="K15271" s="29"/>
    </row>
    <row r="15272" spans="6:11" x14ac:dyDescent="0.3">
      <c r="F15272" s="29"/>
      <c r="G15272" s="29"/>
      <c r="H15272" s="29"/>
      <c r="I15272" s="29"/>
      <c r="J15272" s="29"/>
      <c r="K15272" s="29"/>
    </row>
    <row r="15273" spans="6:11" x14ac:dyDescent="0.3">
      <c r="F15273" s="29"/>
      <c r="G15273" s="29"/>
      <c r="H15273" s="29"/>
      <c r="I15273" s="29"/>
      <c r="J15273" s="29"/>
      <c r="K15273" s="29"/>
    </row>
    <row r="15274" spans="6:11" x14ac:dyDescent="0.3">
      <c r="F15274" s="29"/>
      <c r="G15274" s="29"/>
      <c r="H15274" s="29"/>
      <c r="I15274" s="29"/>
      <c r="J15274" s="29"/>
      <c r="K15274" s="29"/>
    </row>
    <row r="15275" spans="6:11" x14ac:dyDescent="0.3">
      <c r="F15275" s="29"/>
      <c r="G15275" s="29"/>
      <c r="H15275" s="29"/>
      <c r="I15275" s="29"/>
      <c r="J15275" s="29"/>
      <c r="K15275" s="29"/>
    </row>
    <row r="15276" spans="6:11" x14ac:dyDescent="0.3">
      <c r="F15276" s="29"/>
      <c r="G15276" s="29"/>
      <c r="H15276" s="29"/>
      <c r="I15276" s="29"/>
      <c r="J15276" s="29"/>
      <c r="K15276" s="29"/>
    </row>
    <row r="15277" spans="6:11" x14ac:dyDescent="0.3">
      <c r="F15277" s="29"/>
      <c r="G15277" s="29"/>
      <c r="H15277" s="29"/>
      <c r="I15277" s="29"/>
      <c r="J15277" s="29"/>
      <c r="K15277" s="29"/>
    </row>
    <row r="15278" spans="6:11" x14ac:dyDescent="0.3">
      <c r="F15278" s="29"/>
      <c r="G15278" s="29"/>
      <c r="H15278" s="29"/>
      <c r="I15278" s="29"/>
      <c r="J15278" s="29"/>
      <c r="K15278" s="29"/>
    </row>
    <row r="15279" spans="6:11" x14ac:dyDescent="0.3">
      <c r="F15279" s="29"/>
      <c r="G15279" s="29"/>
      <c r="H15279" s="29"/>
      <c r="I15279" s="29"/>
      <c r="J15279" s="29"/>
      <c r="K15279" s="29"/>
    </row>
    <row r="15280" spans="6:11" x14ac:dyDescent="0.3">
      <c r="F15280" s="29"/>
      <c r="G15280" s="29"/>
      <c r="H15280" s="29"/>
      <c r="I15280" s="29"/>
      <c r="J15280" s="29"/>
      <c r="K15280" s="29"/>
    </row>
    <row r="15281" spans="6:11" x14ac:dyDescent="0.3">
      <c r="F15281" s="29"/>
      <c r="G15281" s="29"/>
      <c r="H15281" s="29"/>
      <c r="I15281" s="29"/>
      <c r="J15281" s="29"/>
      <c r="K15281" s="29"/>
    </row>
    <row r="15282" spans="6:11" x14ac:dyDescent="0.3">
      <c r="F15282" s="29"/>
      <c r="G15282" s="29"/>
      <c r="H15282" s="29"/>
      <c r="I15282" s="29"/>
      <c r="J15282" s="29"/>
      <c r="K15282" s="29"/>
    </row>
    <row r="15283" spans="6:11" x14ac:dyDescent="0.3">
      <c r="F15283" s="29"/>
      <c r="G15283" s="29"/>
      <c r="H15283" s="29"/>
      <c r="I15283" s="29"/>
      <c r="J15283" s="29"/>
      <c r="K15283" s="29"/>
    </row>
    <row r="15284" spans="6:11" x14ac:dyDescent="0.3">
      <c r="F15284" s="29"/>
      <c r="G15284" s="29"/>
      <c r="H15284" s="29"/>
      <c r="I15284" s="29"/>
      <c r="J15284" s="29"/>
      <c r="K15284" s="29"/>
    </row>
    <row r="15285" spans="6:11" x14ac:dyDescent="0.3">
      <c r="F15285" s="29"/>
      <c r="G15285" s="29"/>
      <c r="H15285" s="29"/>
      <c r="I15285" s="29"/>
      <c r="J15285" s="29"/>
      <c r="K15285" s="29"/>
    </row>
    <row r="15286" spans="6:11" x14ac:dyDescent="0.3">
      <c r="F15286" s="29"/>
      <c r="G15286" s="29"/>
      <c r="H15286" s="29"/>
      <c r="I15286" s="29"/>
      <c r="J15286" s="29"/>
      <c r="K15286" s="29"/>
    </row>
    <row r="15287" spans="6:11" x14ac:dyDescent="0.3">
      <c r="F15287" s="29"/>
      <c r="G15287" s="29"/>
      <c r="H15287" s="29"/>
      <c r="I15287" s="29"/>
      <c r="J15287" s="29"/>
      <c r="K15287" s="29"/>
    </row>
    <row r="15288" spans="6:11" x14ac:dyDescent="0.3">
      <c r="F15288" s="29"/>
      <c r="G15288" s="29"/>
      <c r="H15288" s="29"/>
      <c r="I15288" s="29"/>
      <c r="J15288" s="29"/>
      <c r="K15288" s="29"/>
    </row>
    <row r="15289" spans="6:11" x14ac:dyDescent="0.3">
      <c r="F15289" s="29"/>
      <c r="G15289" s="29"/>
      <c r="H15289" s="29"/>
      <c r="I15289" s="29"/>
      <c r="J15289" s="29"/>
      <c r="K15289" s="29"/>
    </row>
    <row r="15290" spans="6:11" x14ac:dyDescent="0.3">
      <c r="F15290" s="29"/>
      <c r="G15290" s="29"/>
      <c r="H15290" s="29"/>
      <c r="I15290" s="29"/>
      <c r="J15290" s="29"/>
      <c r="K15290" s="29"/>
    </row>
    <row r="15291" spans="6:11" x14ac:dyDescent="0.3">
      <c r="F15291" s="29"/>
      <c r="G15291" s="29"/>
      <c r="H15291" s="29"/>
      <c r="I15291" s="29"/>
      <c r="J15291" s="29"/>
      <c r="K15291" s="29"/>
    </row>
    <row r="15292" spans="6:11" x14ac:dyDescent="0.3">
      <c r="F15292" s="29"/>
      <c r="G15292" s="29"/>
      <c r="H15292" s="29"/>
      <c r="I15292" s="29"/>
      <c r="J15292" s="29"/>
      <c r="K15292" s="29"/>
    </row>
    <row r="15293" spans="6:11" x14ac:dyDescent="0.3">
      <c r="F15293" s="29"/>
      <c r="G15293" s="29"/>
      <c r="H15293" s="29"/>
      <c r="I15293" s="29"/>
      <c r="J15293" s="29"/>
      <c r="K15293" s="29"/>
    </row>
    <row r="15294" spans="6:11" x14ac:dyDescent="0.3">
      <c r="F15294" s="29"/>
      <c r="G15294" s="29"/>
      <c r="H15294" s="29"/>
      <c r="I15294" s="29"/>
      <c r="J15294" s="29"/>
      <c r="K15294" s="29"/>
    </row>
    <row r="15295" spans="6:11" x14ac:dyDescent="0.3">
      <c r="F15295" s="29"/>
      <c r="G15295" s="29"/>
      <c r="H15295" s="29"/>
      <c r="I15295" s="29"/>
      <c r="J15295" s="29"/>
      <c r="K15295" s="29"/>
    </row>
    <row r="15296" spans="6:11" x14ac:dyDescent="0.3">
      <c r="F15296" s="29"/>
      <c r="G15296" s="29"/>
      <c r="H15296" s="29"/>
      <c r="I15296" s="29"/>
      <c r="J15296" s="29"/>
      <c r="K15296" s="29"/>
    </row>
    <row r="15297" spans="6:11" x14ac:dyDescent="0.3">
      <c r="F15297" s="29"/>
      <c r="G15297" s="29"/>
      <c r="H15297" s="29"/>
      <c r="I15297" s="29"/>
      <c r="J15297" s="29"/>
      <c r="K15297" s="29"/>
    </row>
    <row r="15298" spans="6:11" x14ac:dyDescent="0.3">
      <c r="F15298" s="29"/>
      <c r="G15298" s="29"/>
      <c r="H15298" s="29"/>
      <c r="I15298" s="29"/>
      <c r="J15298" s="29"/>
      <c r="K15298" s="29"/>
    </row>
    <row r="15299" spans="6:11" x14ac:dyDescent="0.3">
      <c r="F15299" s="29"/>
      <c r="G15299" s="29"/>
      <c r="H15299" s="29"/>
      <c r="I15299" s="29"/>
      <c r="J15299" s="29"/>
      <c r="K15299" s="29"/>
    </row>
    <row r="15300" spans="6:11" x14ac:dyDescent="0.3">
      <c r="F15300" s="29"/>
      <c r="G15300" s="29"/>
      <c r="H15300" s="29"/>
      <c r="I15300" s="29"/>
      <c r="J15300" s="29"/>
      <c r="K15300" s="29"/>
    </row>
    <row r="15301" spans="6:11" x14ac:dyDescent="0.3">
      <c r="F15301" s="29"/>
      <c r="G15301" s="29"/>
      <c r="H15301" s="29"/>
      <c r="I15301" s="29"/>
      <c r="J15301" s="29"/>
      <c r="K15301" s="29"/>
    </row>
    <row r="15302" spans="6:11" x14ac:dyDescent="0.3">
      <c r="F15302" s="29"/>
      <c r="G15302" s="29"/>
      <c r="H15302" s="29"/>
      <c r="I15302" s="29"/>
      <c r="J15302" s="29"/>
      <c r="K15302" s="29"/>
    </row>
    <row r="15303" spans="6:11" x14ac:dyDescent="0.3">
      <c r="F15303" s="29"/>
      <c r="G15303" s="29"/>
      <c r="H15303" s="29"/>
      <c r="I15303" s="29"/>
      <c r="J15303" s="29"/>
      <c r="K15303" s="29"/>
    </row>
    <row r="15304" spans="6:11" x14ac:dyDescent="0.3">
      <c r="F15304" s="29"/>
      <c r="G15304" s="29"/>
      <c r="H15304" s="29"/>
      <c r="I15304" s="29"/>
      <c r="J15304" s="29"/>
      <c r="K15304" s="29"/>
    </row>
    <row r="15305" spans="6:11" x14ac:dyDescent="0.3">
      <c r="F15305" s="29"/>
      <c r="G15305" s="29"/>
      <c r="H15305" s="29"/>
      <c r="I15305" s="29"/>
      <c r="J15305" s="29"/>
      <c r="K15305" s="29"/>
    </row>
    <row r="15306" spans="6:11" x14ac:dyDescent="0.3">
      <c r="F15306" s="29"/>
      <c r="G15306" s="29"/>
      <c r="H15306" s="29"/>
      <c r="I15306" s="29"/>
      <c r="J15306" s="29"/>
      <c r="K15306" s="29"/>
    </row>
    <row r="15307" spans="6:11" x14ac:dyDescent="0.3">
      <c r="F15307" s="29"/>
      <c r="G15307" s="29"/>
      <c r="H15307" s="29"/>
      <c r="I15307" s="29"/>
      <c r="J15307" s="29"/>
      <c r="K15307" s="29"/>
    </row>
    <row r="15308" spans="6:11" x14ac:dyDescent="0.3">
      <c r="F15308" s="29"/>
      <c r="G15308" s="29"/>
      <c r="H15308" s="29"/>
      <c r="I15308" s="29"/>
      <c r="J15308" s="29"/>
      <c r="K15308" s="29"/>
    </row>
    <row r="15309" spans="6:11" x14ac:dyDescent="0.3">
      <c r="F15309" s="29"/>
      <c r="G15309" s="29"/>
      <c r="H15309" s="29"/>
      <c r="I15309" s="29"/>
      <c r="J15309" s="29"/>
      <c r="K15309" s="29"/>
    </row>
    <row r="15310" spans="6:11" x14ac:dyDescent="0.3">
      <c r="F15310" s="29"/>
      <c r="G15310" s="29"/>
      <c r="H15310" s="29"/>
      <c r="I15310" s="29"/>
      <c r="J15310" s="29"/>
      <c r="K15310" s="29"/>
    </row>
    <row r="15311" spans="6:11" x14ac:dyDescent="0.3">
      <c r="F15311" s="29"/>
      <c r="G15311" s="29"/>
      <c r="H15311" s="29"/>
      <c r="I15311" s="29"/>
      <c r="J15311" s="29"/>
      <c r="K15311" s="29"/>
    </row>
    <row r="15312" spans="6:11" x14ac:dyDescent="0.3">
      <c r="F15312" s="29"/>
      <c r="G15312" s="29"/>
      <c r="H15312" s="29"/>
      <c r="I15312" s="29"/>
      <c r="J15312" s="29"/>
      <c r="K15312" s="29"/>
    </row>
    <row r="15313" spans="6:11" x14ac:dyDescent="0.3">
      <c r="F15313" s="29"/>
      <c r="G15313" s="29"/>
      <c r="H15313" s="29"/>
      <c r="I15313" s="29"/>
      <c r="J15313" s="29"/>
      <c r="K15313" s="29"/>
    </row>
    <row r="15314" spans="6:11" x14ac:dyDescent="0.3">
      <c r="F15314" s="29"/>
      <c r="G15314" s="29"/>
      <c r="H15314" s="29"/>
      <c r="I15314" s="29"/>
      <c r="J15314" s="29"/>
      <c r="K15314" s="29"/>
    </row>
    <row r="15315" spans="6:11" x14ac:dyDescent="0.3">
      <c r="F15315" s="29"/>
      <c r="G15315" s="29"/>
      <c r="H15315" s="29"/>
      <c r="I15315" s="29"/>
      <c r="J15315" s="29"/>
      <c r="K15315" s="29"/>
    </row>
    <row r="15316" spans="6:11" x14ac:dyDescent="0.3">
      <c r="F15316" s="29"/>
      <c r="G15316" s="29"/>
      <c r="H15316" s="29"/>
      <c r="I15316" s="29"/>
      <c r="J15316" s="29"/>
      <c r="K15316" s="29"/>
    </row>
    <row r="15317" spans="6:11" x14ac:dyDescent="0.3">
      <c r="F15317" s="29"/>
      <c r="G15317" s="29"/>
      <c r="H15317" s="29"/>
      <c r="I15317" s="29"/>
      <c r="J15317" s="29"/>
      <c r="K15317" s="29"/>
    </row>
    <row r="15318" spans="6:11" x14ac:dyDescent="0.3">
      <c r="F15318" s="29"/>
      <c r="G15318" s="29"/>
      <c r="H15318" s="29"/>
      <c r="I15318" s="29"/>
      <c r="J15318" s="29"/>
      <c r="K15318" s="29"/>
    </row>
    <row r="15319" spans="6:11" x14ac:dyDescent="0.3">
      <c r="F15319" s="29"/>
      <c r="G15319" s="29"/>
      <c r="H15319" s="29"/>
      <c r="I15319" s="29"/>
      <c r="J15319" s="29"/>
      <c r="K15319" s="29"/>
    </row>
    <row r="15320" spans="6:11" x14ac:dyDescent="0.3">
      <c r="F15320" s="29"/>
      <c r="G15320" s="29"/>
      <c r="H15320" s="29"/>
      <c r="I15320" s="29"/>
      <c r="J15320" s="29"/>
      <c r="K15320" s="29"/>
    </row>
    <row r="15321" spans="6:11" x14ac:dyDescent="0.3">
      <c r="F15321" s="29"/>
      <c r="G15321" s="29"/>
      <c r="H15321" s="29"/>
      <c r="I15321" s="29"/>
      <c r="J15321" s="29"/>
      <c r="K15321" s="29"/>
    </row>
    <row r="15322" spans="6:11" x14ac:dyDescent="0.3">
      <c r="F15322" s="29"/>
      <c r="G15322" s="29"/>
      <c r="H15322" s="29"/>
      <c r="I15322" s="29"/>
      <c r="J15322" s="29"/>
      <c r="K15322" s="29"/>
    </row>
    <row r="15323" spans="6:11" x14ac:dyDescent="0.3">
      <c r="F15323" s="29"/>
      <c r="G15323" s="29"/>
      <c r="H15323" s="29"/>
      <c r="I15323" s="29"/>
      <c r="J15323" s="29"/>
      <c r="K15323" s="29"/>
    </row>
    <row r="15324" spans="6:11" x14ac:dyDescent="0.3">
      <c r="F15324" s="29"/>
      <c r="G15324" s="29"/>
      <c r="H15324" s="29"/>
      <c r="I15324" s="29"/>
      <c r="J15324" s="29"/>
      <c r="K15324" s="29"/>
    </row>
    <row r="15325" spans="6:11" x14ac:dyDescent="0.3">
      <c r="F15325" s="29"/>
      <c r="G15325" s="29"/>
      <c r="H15325" s="29"/>
      <c r="I15325" s="29"/>
      <c r="J15325" s="29"/>
      <c r="K15325" s="29"/>
    </row>
    <row r="15326" spans="6:11" x14ac:dyDescent="0.3">
      <c r="F15326" s="29"/>
      <c r="G15326" s="29"/>
      <c r="H15326" s="29"/>
      <c r="I15326" s="29"/>
      <c r="J15326" s="29"/>
      <c r="K15326" s="29"/>
    </row>
    <row r="15327" spans="6:11" x14ac:dyDescent="0.3">
      <c r="F15327" s="29"/>
      <c r="G15327" s="29"/>
      <c r="H15327" s="29"/>
      <c r="I15327" s="29"/>
      <c r="J15327" s="29"/>
      <c r="K15327" s="29"/>
    </row>
    <row r="15328" spans="6:11" x14ac:dyDescent="0.3">
      <c r="F15328" s="29"/>
      <c r="G15328" s="29"/>
      <c r="H15328" s="29"/>
      <c r="I15328" s="29"/>
      <c r="J15328" s="29"/>
      <c r="K15328" s="29"/>
    </row>
    <row r="15329" spans="6:11" x14ac:dyDescent="0.3">
      <c r="F15329" s="29"/>
      <c r="G15329" s="29"/>
      <c r="H15329" s="29"/>
      <c r="I15329" s="29"/>
      <c r="J15329" s="29"/>
      <c r="K15329" s="29"/>
    </row>
    <row r="15330" spans="6:11" x14ac:dyDescent="0.3">
      <c r="F15330" s="29"/>
      <c r="G15330" s="29"/>
      <c r="H15330" s="29"/>
      <c r="I15330" s="29"/>
      <c r="J15330" s="29"/>
      <c r="K15330" s="29"/>
    </row>
    <row r="15331" spans="6:11" x14ac:dyDescent="0.3">
      <c r="F15331" s="29"/>
      <c r="G15331" s="29"/>
      <c r="H15331" s="29"/>
      <c r="I15331" s="29"/>
      <c r="J15331" s="29"/>
      <c r="K15331" s="29"/>
    </row>
    <row r="15332" spans="6:11" x14ac:dyDescent="0.3">
      <c r="F15332" s="29"/>
      <c r="G15332" s="29"/>
      <c r="H15332" s="29"/>
      <c r="I15332" s="29"/>
      <c r="J15332" s="29"/>
      <c r="K15332" s="29"/>
    </row>
    <row r="15333" spans="6:11" x14ac:dyDescent="0.3">
      <c r="F15333" s="29"/>
      <c r="G15333" s="29"/>
      <c r="H15333" s="29"/>
      <c r="I15333" s="29"/>
      <c r="J15333" s="29"/>
      <c r="K15333" s="29"/>
    </row>
    <row r="15334" spans="6:11" x14ac:dyDescent="0.3">
      <c r="F15334" s="29"/>
      <c r="G15334" s="29"/>
      <c r="H15334" s="29"/>
      <c r="I15334" s="29"/>
      <c r="J15334" s="29"/>
      <c r="K15334" s="29"/>
    </row>
    <row r="15335" spans="6:11" x14ac:dyDescent="0.3">
      <c r="F15335" s="29"/>
      <c r="G15335" s="29"/>
      <c r="H15335" s="29"/>
      <c r="I15335" s="29"/>
      <c r="J15335" s="29"/>
      <c r="K15335" s="29"/>
    </row>
    <row r="15336" spans="6:11" x14ac:dyDescent="0.3">
      <c r="F15336" s="29"/>
      <c r="G15336" s="29"/>
      <c r="H15336" s="29"/>
      <c r="I15336" s="29"/>
      <c r="J15336" s="29"/>
      <c r="K15336" s="29"/>
    </row>
    <row r="15337" spans="6:11" x14ac:dyDescent="0.3">
      <c r="F15337" s="29"/>
      <c r="G15337" s="29"/>
      <c r="H15337" s="29"/>
      <c r="I15337" s="29"/>
      <c r="J15337" s="29"/>
      <c r="K15337" s="29"/>
    </row>
    <row r="15338" spans="6:11" x14ac:dyDescent="0.3">
      <c r="F15338" s="29"/>
      <c r="G15338" s="29"/>
      <c r="H15338" s="29"/>
      <c r="I15338" s="29"/>
      <c r="J15338" s="29"/>
      <c r="K15338" s="29"/>
    </row>
    <row r="15339" spans="6:11" x14ac:dyDescent="0.3">
      <c r="F15339" s="29"/>
      <c r="G15339" s="29"/>
      <c r="H15339" s="29"/>
      <c r="I15339" s="29"/>
      <c r="J15339" s="29"/>
      <c r="K15339" s="29"/>
    </row>
    <row r="15340" spans="6:11" x14ac:dyDescent="0.3">
      <c r="F15340" s="29"/>
      <c r="G15340" s="29"/>
      <c r="H15340" s="29"/>
      <c r="I15340" s="29"/>
      <c r="J15340" s="29"/>
      <c r="K15340" s="29"/>
    </row>
    <row r="15341" spans="6:11" x14ac:dyDescent="0.3">
      <c r="F15341" s="29"/>
      <c r="G15341" s="29"/>
      <c r="H15341" s="29"/>
      <c r="I15341" s="29"/>
      <c r="J15341" s="29"/>
      <c r="K15341" s="29"/>
    </row>
    <row r="15342" spans="6:11" x14ac:dyDescent="0.3">
      <c r="F15342" s="29"/>
      <c r="G15342" s="29"/>
      <c r="H15342" s="29"/>
      <c r="I15342" s="29"/>
      <c r="J15342" s="29"/>
      <c r="K15342" s="29"/>
    </row>
    <row r="15343" spans="6:11" x14ac:dyDescent="0.3">
      <c r="F15343" s="29"/>
      <c r="G15343" s="29"/>
      <c r="H15343" s="29"/>
      <c r="I15343" s="29"/>
      <c r="J15343" s="29"/>
      <c r="K15343" s="29"/>
    </row>
    <row r="15344" spans="6:11" x14ac:dyDescent="0.3">
      <c r="F15344" s="29"/>
      <c r="G15344" s="29"/>
      <c r="H15344" s="29"/>
      <c r="I15344" s="29"/>
      <c r="J15344" s="29"/>
      <c r="K15344" s="29"/>
    </row>
    <row r="15345" spans="6:11" x14ac:dyDescent="0.3">
      <c r="F15345" s="29"/>
      <c r="G15345" s="29"/>
      <c r="H15345" s="29"/>
      <c r="I15345" s="29"/>
      <c r="J15345" s="29"/>
      <c r="K15345" s="29"/>
    </row>
    <row r="15346" spans="6:11" x14ac:dyDescent="0.3">
      <c r="F15346" s="29"/>
      <c r="G15346" s="29"/>
      <c r="H15346" s="29"/>
      <c r="I15346" s="29"/>
      <c r="J15346" s="29"/>
      <c r="K15346" s="29"/>
    </row>
    <row r="15347" spans="6:11" x14ac:dyDescent="0.3">
      <c r="F15347" s="29"/>
      <c r="G15347" s="29"/>
      <c r="H15347" s="29"/>
      <c r="I15347" s="29"/>
      <c r="J15347" s="29"/>
      <c r="K15347" s="29"/>
    </row>
    <row r="15348" spans="6:11" x14ac:dyDescent="0.3">
      <c r="F15348" s="29"/>
      <c r="G15348" s="29"/>
      <c r="H15348" s="29"/>
      <c r="I15348" s="29"/>
      <c r="J15348" s="29"/>
      <c r="K15348" s="29"/>
    </row>
    <row r="15349" spans="6:11" x14ac:dyDescent="0.3">
      <c r="F15349" s="29"/>
      <c r="G15349" s="29"/>
      <c r="H15349" s="29"/>
      <c r="I15349" s="29"/>
      <c r="J15349" s="29"/>
      <c r="K15349" s="29"/>
    </row>
    <row r="15350" spans="6:11" x14ac:dyDescent="0.3">
      <c r="F15350" s="29"/>
      <c r="G15350" s="29"/>
      <c r="H15350" s="29"/>
      <c r="I15350" s="29"/>
      <c r="J15350" s="29"/>
      <c r="K15350" s="29"/>
    </row>
    <row r="15351" spans="6:11" x14ac:dyDescent="0.3">
      <c r="F15351" s="29"/>
      <c r="G15351" s="29"/>
      <c r="H15351" s="29"/>
      <c r="I15351" s="29"/>
      <c r="J15351" s="29"/>
      <c r="K15351" s="29"/>
    </row>
    <row r="15352" spans="6:11" x14ac:dyDescent="0.3">
      <c r="F15352" s="29"/>
      <c r="G15352" s="29"/>
      <c r="H15352" s="29"/>
      <c r="I15352" s="29"/>
      <c r="J15352" s="29"/>
      <c r="K15352" s="29"/>
    </row>
    <row r="15353" spans="6:11" x14ac:dyDescent="0.3">
      <c r="F15353" s="29"/>
      <c r="G15353" s="29"/>
      <c r="H15353" s="29"/>
      <c r="I15353" s="29"/>
      <c r="J15353" s="29"/>
      <c r="K15353" s="29"/>
    </row>
    <row r="15354" spans="6:11" x14ac:dyDescent="0.3">
      <c r="F15354" s="29"/>
      <c r="G15354" s="29"/>
      <c r="H15354" s="29"/>
      <c r="I15354" s="29"/>
      <c r="J15354" s="29"/>
      <c r="K15354" s="29"/>
    </row>
    <row r="15355" spans="6:11" x14ac:dyDescent="0.3">
      <c r="F15355" s="29"/>
      <c r="G15355" s="29"/>
      <c r="H15355" s="29"/>
      <c r="I15355" s="29"/>
      <c r="J15355" s="29"/>
      <c r="K15355" s="29"/>
    </row>
    <row r="15356" spans="6:11" x14ac:dyDescent="0.3">
      <c r="F15356" s="29"/>
      <c r="G15356" s="29"/>
      <c r="H15356" s="29"/>
      <c r="I15356" s="29"/>
      <c r="J15356" s="29"/>
      <c r="K15356" s="29"/>
    </row>
    <row r="15357" spans="6:11" x14ac:dyDescent="0.3">
      <c r="F15357" s="29"/>
      <c r="G15357" s="29"/>
      <c r="H15357" s="29"/>
      <c r="I15357" s="29"/>
      <c r="J15357" s="29"/>
      <c r="K15357" s="29"/>
    </row>
    <row r="15358" spans="6:11" x14ac:dyDescent="0.3">
      <c r="F15358" s="29"/>
      <c r="G15358" s="29"/>
      <c r="H15358" s="29"/>
      <c r="I15358" s="29"/>
      <c r="J15358" s="29"/>
      <c r="K15358" s="29"/>
    </row>
    <row r="15359" spans="6:11" x14ac:dyDescent="0.3">
      <c r="F15359" s="29"/>
      <c r="G15359" s="29"/>
      <c r="H15359" s="29"/>
      <c r="I15359" s="29"/>
      <c r="J15359" s="29"/>
      <c r="K15359" s="29"/>
    </row>
    <row r="15360" spans="6:11" x14ac:dyDescent="0.3">
      <c r="F15360" s="29"/>
      <c r="G15360" s="29"/>
      <c r="H15360" s="29"/>
      <c r="I15360" s="29"/>
      <c r="J15360" s="29"/>
      <c r="K15360" s="29"/>
    </row>
    <row r="15361" spans="6:11" x14ac:dyDescent="0.3">
      <c r="F15361" s="29"/>
      <c r="G15361" s="29"/>
      <c r="H15361" s="29"/>
      <c r="I15361" s="29"/>
      <c r="J15361" s="29"/>
      <c r="K15361" s="29"/>
    </row>
    <row r="15362" spans="6:11" x14ac:dyDescent="0.3">
      <c r="F15362" s="29"/>
      <c r="G15362" s="29"/>
      <c r="H15362" s="29"/>
      <c r="I15362" s="29"/>
      <c r="J15362" s="29"/>
      <c r="K15362" s="29"/>
    </row>
    <row r="15363" spans="6:11" x14ac:dyDescent="0.3">
      <c r="F15363" s="29"/>
      <c r="G15363" s="29"/>
      <c r="H15363" s="29"/>
      <c r="I15363" s="29"/>
      <c r="J15363" s="29"/>
      <c r="K15363" s="29"/>
    </row>
    <row r="15364" spans="6:11" x14ac:dyDescent="0.3">
      <c r="F15364" s="29"/>
      <c r="G15364" s="29"/>
      <c r="H15364" s="29"/>
      <c r="I15364" s="29"/>
      <c r="J15364" s="29"/>
      <c r="K15364" s="29"/>
    </row>
    <row r="15365" spans="6:11" x14ac:dyDescent="0.3">
      <c r="F15365" s="29"/>
      <c r="G15365" s="29"/>
      <c r="H15365" s="29"/>
      <c r="I15365" s="29"/>
      <c r="J15365" s="29"/>
      <c r="K15365" s="29"/>
    </row>
    <row r="15366" spans="6:11" x14ac:dyDescent="0.3">
      <c r="F15366" s="29"/>
      <c r="G15366" s="29"/>
      <c r="H15366" s="29"/>
      <c r="I15366" s="29"/>
      <c r="J15366" s="29"/>
      <c r="K15366" s="29"/>
    </row>
    <row r="15367" spans="6:11" x14ac:dyDescent="0.3">
      <c r="F15367" s="29"/>
      <c r="G15367" s="29"/>
      <c r="H15367" s="29"/>
      <c r="I15367" s="29"/>
      <c r="J15367" s="29"/>
      <c r="K15367" s="29"/>
    </row>
    <row r="15368" spans="6:11" x14ac:dyDescent="0.3">
      <c r="F15368" s="29"/>
      <c r="G15368" s="29"/>
      <c r="H15368" s="29"/>
      <c r="I15368" s="29"/>
      <c r="J15368" s="29"/>
      <c r="K15368" s="29"/>
    </row>
    <row r="15369" spans="6:11" x14ac:dyDescent="0.3">
      <c r="F15369" s="29"/>
      <c r="G15369" s="29"/>
      <c r="H15369" s="29"/>
      <c r="I15369" s="29"/>
      <c r="J15369" s="29"/>
      <c r="K15369" s="29"/>
    </row>
    <row r="15370" spans="6:11" x14ac:dyDescent="0.3">
      <c r="F15370" s="29"/>
      <c r="G15370" s="29"/>
      <c r="H15370" s="29"/>
      <c r="I15370" s="29"/>
      <c r="J15370" s="29"/>
      <c r="K15370" s="29"/>
    </row>
    <row r="15371" spans="6:11" x14ac:dyDescent="0.3">
      <c r="F15371" s="29"/>
      <c r="G15371" s="29"/>
      <c r="H15371" s="29"/>
      <c r="I15371" s="29"/>
      <c r="J15371" s="29"/>
      <c r="K15371" s="29"/>
    </row>
    <row r="15372" spans="6:11" x14ac:dyDescent="0.3">
      <c r="F15372" s="29"/>
      <c r="G15372" s="29"/>
      <c r="H15372" s="29"/>
      <c r="I15372" s="29"/>
      <c r="J15372" s="29"/>
      <c r="K15372" s="29"/>
    </row>
    <row r="15373" spans="6:11" x14ac:dyDescent="0.3">
      <c r="F15373" s="29"/>
      <c r="G15373" s="29"/>
      <c r="H15373" s="29"/>
      <c r="I15373" s="29"/>
      <c r="J15373" s="29"/>
      <c r="K15373" s="29"/>
    </row>
    <row r="15374" spans="6:11" x14ac:dyDescent="0.3">
      <c r="F15374" s="29"/>
      <c r="G15374" s="29"/>
      <c r="H15374" s="29"/>
      <c r="I15374" s="29"/>
      <c r="J15374" s="29"/>
      <c r="K15374" s="29"/>
    </row>
    <row r="15375" spans="6:11" x14ac:dyDescent="0.3">
      <c r="F15375" s="29"/>
      <c r="G15375" s="29"/>
      <c r="H15375" s="29"/>
      <c r="I15375" s="29"/>
      <c r="J15375" s="29"/>
      <c r="K15375" s="29"/>
    </row>
    <row r="15376" spans="6:11" x14ac:dyDescent="0.3">
      <c r="F15376" s="29"/>
      <c r="G15376" s="29"/>
      <c r="H15376" s="29"/>
      <c r="I15376" s="29"/>
      <c r="J15376" s="29"/>
      <c r="K15376" s="29"/>
    </row>
    <row r="15377" spans="6:11" x14ac:dyDescent="0.3">
      <c r="F15377" s="29"/>
      <c r="G15377" s="29"/>
      <c r="H15377" s="29"/>
      <c r="I15377" s="29"/>
      <c r="J15377" s="29"/>
      <c r="K15377" s="29"/>
    </row>
    <row r="15378" spans="6:11" x14ac:dyDescent="0.3">
      <c r="F15378" s="29"/>
      <c r="G15378" s="29"/>
      <c r="H15378" s="29"/>
      <c r="I15378" s="29"/>
      <c r="J15378" s="29"/>
      <c r="K15378" s="29"/>
    </row>
    <row r="15379" spans="6:11" x14ac:dyDescent="0.3">
      <c r="F15379" s="29"/>
      <c r="G15379" s="29"/>
      <c r="H15379" s="29"/>
      <c r="I15379" s="29"/>
      <c r="J15379" s="29"/>
      <c r="K15379" s="29"/>
    </row>
    <row r="15380" spans="6:11" x14ac:dyDescent="0.3">
      <c r="F15380" s="29"/>
      <c r="G15380" s="29"/>
      <c r="H15380" s="29"/>
      <c r="I15380" s="29"/>
      <c r="J15380" s="29"/>
      <c r="K15380" s="29"/>
    </row>
    <row r="15381" spans="6:11" x14ac:dyDescent="0.3">
      <c r="F15381" s="29"/>
      <c r="G15381" s="29"/>
      <c r="H15381" s="29"/>
      <c r="I15381" s="29"/>
      <c r="J15381" s="29"/>
      <c r="K15381" s="29"/>
    </row>
    <row r="15382" spans="6:11" x14ac:dyDescent="0.3">
      <c r="F15382" s="29"/>
      <c r="G15382" s="29"/>
      <c r="H15382" s="29"/>
      <c r="I15382" s="29"/>
      <c r="J15382" s="29"/>
      <c r="K15382" s="29"/>
    </row>
    <row r="15383" spans="6:11" x14ac:dyDescent="0.3">
      <c r="F15383" s="29"/>
      <c r="G15383" s="29"/>
      <c r="H15383" s="29"/>
      <c r="I15383" s="29"/>
      <c r="J15383" s="29"/>
      <c r="K15383" s="29"/>
    </row>
    <row r="15384" spans="6:11" x14ac:dyDescent="0.3">
      <c r="F15384" s="29"/>
      <c r="G15384" s="29"/>
      <c r="H15384" s="29"/>
      <c r="I15384" s="29"/>
      <c r="J15384" s="29"/>
      <c r="K15384" s="29"/>
    </row>
    <row r="15385" spans="6:11" x14ac:dyDescent="0.3">
      <c r="F15385" s="29"/>
      <c r="G15385" s="29"/>
      <c r="H15385" s="29"/>
      <c r="I15385" s="29"/>
      <c r="J15385" s="29"/>
      <c r="K15385" s="29"/>
    </row>
    <row r="15386" spans="6:11" x14ac:dyDescent="0.3">
      <c r="F15386" s="29"/>
      <c r="G15386" s="29"/>
      <c r="H15386" s="29"/>
      <c r="I15386" s="29"/>
      <c r="J15386" s="29"/>
      <c r="K15386" s="29"/>
    </row>
    <row r="15387" spans="6:11" x14ac:dyDescent="0.3">
      <c r="F15387" s="29"/>
      <c r="G15387" s="29"/>
      <c r="H15387" s="29"/>
      <c r="I15387" s="29"/>
      <c r="J15387" s="29"/>
      <c r="K15387" s="29"/>
    </row>
    <row r="15388" spans="6:11" x14ac:dyDescent="0.3">
      <c r="F15388" s="29"/>
      <c r="G15388" s="29"/>
      <c r="H15388" s="29"/>
      <c r="I15388" s="29"/>
      <c r="J15388" s="29"/>
      <c r="K15388" s="29"/>
    </row>
    <row r="15389" spans="6:11" x14ac:dyDescent="0.3">
      <c r="F15389" s="29"/>
      <c r="G15389" s="29"/>
      <c r="H15389" s="29"/>
      <c r="I15389" s="29"/>
      <c r="J15389" s="29"/>
      <c r="K15389" s="29"/>
    </row>
    <row r="15390" spans="6:11" x14ac:dyDescent="0.3">
      <c r="F15390" s="29"/>
      <c r="G15390" s="29"/>
      <c r="H15390" s="29"/>
      <c r="I15390" s="29"/>
      <c r="J15390" s="29"/>
      <c r="K15390" s="29"/>
    </row>
    <row r="15391" spans="6:11" x14ac:dyDescent="0.3">
      <c r="F15391" s="29"/>
      <c r="G15391" s="29"/>
      <c r="H15391" s="29"/>
      <c r="I15391" s="29"/>
      <c r="J15391" s="29"/>
      <c r="K15391" s="29"/>
    </row>
    <row r="15392" spans="6:11" x14ac:dyDescent="0.3">
      <c r="F15392" s="29"/>
      <c r="G15392" s="29"/>
      <c r="H15392" s="29"/>
      <c r="I15392" s="29"/>
      <c r="J15392" s="29"/>
      <c r="K15392" s="29"/>
    </row>
    <row r="15393" spans="6:11" x14ac:dyDescent="0.3">
      <c r="F15393" s="29"/>
      <c r="G15393" s="29"/>
      <c r="H15393" s="29"/>
      <c r="I15393" s="29"/>
      <c r="J15393" s="29"/>
      <c r="K15393" s="29"/>
    </row>
    <row r="15394" spans="6:11" x14ac:dyDescent="0.3">
      <c r="F15394" s="29"/>
      <c r="G15394" s="29"/>
      <c r="H15394" s="29"/>
      <c r="I15394" s="29"/>
      <c r="J15394" s="29"/>
      <c r="K15394" s="29"/>
    </row>
    <row r="15395" spans="6:11" x14ac:dyDescent="0.3">
      <c r="F15395" s="29"/>
      <c r="G15395" s="29"/>
      <c r="H15395" s="29"/>
      <c r="I15395" s="29"/>
      <c r="J15395" s="29"/>
      <c r="K15395" s="29"/>
    </row>
    <row r="15396" spans="6:11" x14ac:dyDescent="0.3">
      <c r="F15396" s="29"/>
      <c r="G15396" s="29"/>
      <c r="H15396" s="29"/>
      <c r="I15396" s="29"/>
      <c r="J15396" s="29"/>
      <c r="K15396" s="29"/>
    </row>
    <row r="15397" spans="6:11" x14ac:dyDescent="0.3">
      <c r="F15397" s="29"/>
      <c r="G15397" s="29"/>
      <c r="H15397" s="29"/>
      <c r="I15397" s="29"/>
      <c r="J15397" s="29"/>
      <c r="K15397" s="29"/>
    </row>
    <row r="15398" spans="6:11" x14ac:dyDescent="0.3">
      <c r="F15398" s="29"/>
      <c r="G15398" s="29"/>
      <c r="H15398" s="29"/>
      <c r="I15398" s="29"/>
      <c r="J15398" s="29"/>
      <c r="K15398" s="29"/>
    </row>
    <row r="15399" spans="6:11" x14ac:dyDescent="0.3">
      <c r="F15399" s="29"/>
      <c r="G15399" s="29"/>
      <c r="H15399" s="29"/>
      <c r="I15399" s="29"/>
      <c r="J15399" s="29"/>
      <c r="K15399" s="29"/>
    </row>
    <row r="15400" spans="6:11" x14ac:dyDescent="0.3">
      <c r="F15400" s="29"/>
      <c r="G15400" s="29"/>
      <c r="H15400" s="29"/>
      <c r="I15400" s="29"/>
      <c r="J15400" s="29"/>
      <c r="K15400" s="29"/>
    </row>
    <row r="15401" spans="6:11" x14ac:dyDescent="0.3">
      <c r="F15401" s="29"/>
      <c r="G15401" s="29"/>
      <c r="H15401" s="29"/>
      <c r="I15401" s="29"/>
      <c r="J15401" s="29"/>
      <c r="K15401" s="29"/>
    </row>
    <row r="15402" spans="6:11" x14ac:dyDescent="0.3">
      <c r="F15402" s="29"/>
      <c r="G15402" s="29"/>
      <c r="H15402" s="29"/>
      <c r="I15402" s="29"/>
      <c r="J15402" s="29"/>
      <c r="K15402" s="29"/>
    </row>
    <row r="15403" spans="6:11" x14ac:dyDescent="0.3">
      <c r="F15403" s="29"/>
      <c r="G15403" s="29"/>
      <c r="H15403" s="29"/>
      <c r="I15403" s="29"/>
      <c r="J15403" s="29"/>
      <c r="K15403" s="29"/>
    </row>
    <row r="15404" spans="6:11" x14ac:dyDescent="0.3">
      <c r="F15404" s="29"/>
      <c r="G15404" s="29"/>
      <c r="H15404" s="29"/>
      <c r="I15404" s="29"/>
      <c r="J15404" s="29"/>
      <c r="K15404" s="29"/>
    </row>
    <row r="15405" spans="6:11" x14ac:dyDescent="0.3">
      <c r="F15405" s="29"/>
      <c r="G15405" s="29"/>
      <c r="H15405" s="29"/>
      <c r="I15405" s="29"/>
      <c r="J15405" s="29"/>
      <c r="K15405" s="29"/>
    </row>
    <row r="15406" spans="6:11" x14ac:dyDescent="0.3">
      <c r="F15406" s="29"/>
      <c r="G15406" s="29"/>
      <c r="H15406" s="29"/>
      <c r="I15406" s="29"/>
      <c r="J15406" s="29"/>
      <c r="K15406" s="29"/>
    </row>
    <row r="15407" spans="6:11" x14ac:dyDescent="0.3">
      <c r="F15407" s="29"/>
      <c r="G15407" s="29"/>
      <c r="H15407" s="29"/>
      <c r="I15407" s="29"/>
      <c r="J15407" s="29"/>
      <c r="K15407" s="29"/>
    </row>
    <row r="15408" spans="6:11" x14ac:dyDescent="0.3">
      <c r="F15408" s="29"/>
      <c r="G15408" s="29"/>
      <c r="H15408" s="29"/>
      <c r="I15408" s="29"/>
      <c r="J15408" s="29"/>
      <c r="K15408" s="29"/>
    </row>
    <row r="15409" spans="6:11" x14ac:dyDescent="0.3">
      <c r="F15409" s="29"/>
      <c r="G15409" s="29"/>
      <c r="H15409" s="29"/>
      <c r="I15409" s="29"/>
      <c r="J15409" s="29"/>
      <c r="K15409" s="29"/>
    </row>
    <row r="15410" spans="6:11" x14ac:dyDescent="0.3">
      <c r="F15410" s="29"/>
      <c r="G15410" s="29"/>
      <c r="H15410" s="29"/>
      <c r="I15410" s="29"/>
      <c r="J15410" s="29"/>
      <c r="K15410" s="29"/>
    </row>
    <row r="15411" spans="6:11" x14ac:dyDescent="0.3">
      <c r="F15411" s="29"/>
      <c r="G15411" s="29"/>
      <c r="H15411" s="29"/>
      <c r="I15411" s="29"/>
      <c r="J15411" s="29"/>
      <c r="K15411" s="29"/>
    </row>
    <row r="15412" spans="6:11" x14ac:dyDescent="0.3">
      <c r="F15412" s="29"/>
      <c r="G15412" s="29"/>
      <c r="H15412" s="29"/>
      <c r="I15412" s="29"/>
      <c r="J15412" s="29"/>
      <c r="K15412" s="29"/>
    </row>
    <row r="15413" spans="6:11" x14ac:dyDescent="0.3">
      <c r="F15413" s="29"/>
      <c r="G15413" s="29"/>
      <c r="H15413" s="29"/>
      <c r="I15413" s="29"/>
      <c r="J15413" s="29"/>
      <c r="K15413" s="29"/>
    </row>
    <row r="15414" spans="6:11" x14ac:dyDescent="0.3">
      <c r="F15414" s="29"/>
      <c r="G15414" s="29"/>
      <c r="H15414" s="29"/>
      <c r="I15414" s="29"/>
      <c r="J15414" s="29"/>
      <c r="K15414" s="29"/>
    </row>
    <row r="15415" spans="6:11" x14ac:dyDescent="0.3">
      <c r="F15415" s="29"/>
      <c r="G15415" s="29"/>
      <c r="H15415" s="29"/>
      <c r="I15415" s="29"/>
      <c r="J15415" s="29"/>
      <c r="K15415" s="29"/>
    </row>
    <row r="15416" spans="6:11" x14ac:dyDescent="0.3">
      <c r="F15416" s="29"/>
      <c r="G15416" s="29"/>
      <c r="H15416" s="29"/>
      <c r="I15416" s="29"/>
      <c r="J15416" s="29"/>
      <c r="K15416" s="29"/>
    </row>
    <row r="15417" spans="6:11" x14ac:dyDescent="0.3">
      <c r="F15417" s="29"/>
      <c r="G15417" s="29"/>
      <c r="H15417" s="29"/>
      <c r="I15417" s="29"/>
      <c r="J15417" s="29"/>
      <c r="K15417" s="29"/>
    </row>
    <row r="15418" spans="6:11" x14ac:dyDescent="0.3">
      <c r="F15418" s="29"/>
      <c r="G15418" s="29"/>
      <c r="H15418" s="29"/>
      <c r="I15418" s="29"/>
      <c r="J15418" s="29"/>
      <c r="K15418" s="29"/>
    </row>
    <row r="15419" spans="6:11" x14ac:dyDescent="0.3">
      <c r="F15419" s="29"/>
      <c r="G15419" s="29"/>
      <c r="H15419" s="29"/>
      <c r="I15419" s="29"/>
      <c r="J15419" s="29"/>
      <c r="K15419" s="29"/>
    </row>
    <row r="15420" spans="6:11" x14ac:dyDescent="0.3">
      <c r="F15420" s="29"/>
      <c r="G15420" s="29"/>
      <c r="H15420" s="29"/>
      <c r="I15420" s="29"/>
      <c r="J15420" s="29"/>
      <c r="K15420" s="29"/>
    </row>
    <row r="15421" spans="6:11" x14ac:dyDescent="0.3">
      <c r="F15421" s="29"/>
      <c r="G15421" s="29"/>
      <c r="H15421" s="29"/>
      <c r="I15421" s="29"/>
      <c r="J15421" s="29"/>
      <c r="K15421" s="29"/>
    </row>
    <row r="15422" spans="6:11" x14ac:dyDescent="0.3">
      <c r="F15422" s="29"/>
      <c r="G15422" s="29"/>
      <c r="H15422" s="29"/>
      <c r="I15422" s="29"/>
      <c r="J15422" s="29"/>
      <c r="K15422" s="29"/>
    </row>
    <row r="15423" spans="6:11" x14ac:dyDescent="0.3">
      <c r="F15423" s="29"/>
      <c r="G15423" s="29"/>
      <c r="H15423" s="29"/>
      <c r="I15423" s="29"/>
      <c r="J15423" s="29"/>
      <c r="K15423" s="29"/>
    </row>
    <row r="15424" spans="6:11" x14ac:dyDescent="0.3">
      <c r="F15424" s="29"/>
      <c r="G15424" s="29"/>
      <c r="H15424" s="29"/>
      <c r="I15424" s="29"/>
      <c r="J15424" s="29"/>
      <c r="K15424" s="29"/>
    </row>
    <row r="15425" spans="6:11" x14ac:dyDescent="0.3">
      <c r="F15425" s="29"/>
      <c r="G15425" s="29"/>
      <c r="H15425" s="29"/>
      <c r="I15425" s="29"/>
      <c r="J15425" s="29"/>
      <c r="K15425" s="29"/>
    </row>
    <row r="15426" spans="6:11" x14ac:dyDescent="0.3">
      <c r="F15426" s="29"/>
      <c r="G15426" s="29"/>
      <c r="H15426" s="29"/>
      <c r="I15426" s="29"/>
      <c r="J15426" s="29"/>
      <c r="K15426" s="29"/>
    </row>
    <row r="15427" spans="6:11" x14ac:dyDescent="0.3">
      <c r="F15427" s="29"/>
      <c r="G15427" s="29"/>
      <c r="H15427" s="29"/>
      <c r="I15427" s="29"/>
      <c r="J15427" s="29"/>
      <c r="K15427" s="29"/>
    </row>
    <row r="15428" spans="6:11" x14ac:dyDescent="0.3">
      <c r="F15428" s="29"/>
      <c r="G15428" s="29"/>
      <c r="H15428" s="29"/>
      <c r="I15428" s="29"/>
      <c r="J15428" s="29"/>
      <c r="K15428" s="29"/>
    </row>
    <row r="15429" spans="6:11" x14ac:dyDescent="0.3">
      <c r="F15429" s="29"/>
      <c r="G15429" s="29"/>
      <c r="H15429" s="29"/>
      <c r="I15429" s="29"/>
      <c r="J15429" s="29"/>
      <c r="K15429" s="29"/>
    </row>
    <row r="15430" spans="6:11" x14ac:dyDescent="0.3">
      <c r="F15430" s="29"/>
      <c r="G15430" s="29"/>
      <c r="H15430" s="29"/>
      <c r="I15430" s="29"/>
      <c r="J15430" s="29"/>
      <c r="K15430" s="29"/>
    </row>
    <row r="15431" spans="6:11" x14ac:dyDescent="0.3">
      <c r="F15431" s="29"/>
      <c r="G15431" s="29"/>
      <c r="H15431" s="29"/>
      <c r="I15431" s="29"/>
      <c r="J15431" s="29"/>
      <c r="K15431" s="29"/>
    </row>
    <row r="15432" spans="6:11" x14ac:dyDescent="0.3">
      <c r="F15432" s="29"/>
      <c r="G15432" s="29"/>
      <c r="H15432" s="29"/>
      <c r="I15432" s="29"/>
      <c r="J15432" s="29"/>
      <c r="K15432" s="29"/>
    </row>
    <row r="15433" spans="6:11" x14ac:dyDescent="0.3">
      <c r="F15433" s="29"/>
      <c r="G15433" s="29"/>
      <c r="H15433" s="29"/>
      <c r="I15433" s="29"/>
      <c r="J15433" s="29"/>
      <c r="K15433" s="29"/>
    </row>
    <row r="15434" spans="6:11" x14ac:dyDescent="0.3">
      <c r="F15434" s="29"/>
      <c r="G15434" s="29"/>
      <c r="H15434" s="29"/>
      <c r="I15434" s="29"/>
      <c r="J15434" s="29"/>
      <c r="K15434" s="29"/>
    </row>
    <row r="15435" spans="6:11" x14ac:dyDescent="0.3">
      <c r="F15435" s="29"/>
      <c r="G15435" s="29"/>
      <c r="H15435" s="29"/>
      <c r="I15435" s="29"/>
      <c r="J15435" s="29"/>
      <c r="K15435" s="29"/>
    </row>
    <row r="15436" spans="6:11" x14ac:dyDescent="0.3">
      <c r="F15436" s="29"/>
      <c r="G15436" s="29"/>
      <c r="H15436" s="29"/>
      <c r="I15436" s="29"/>
      <c r="J15436" s="29"/>
      <c r="K15436" s="29"/>
    </row>
    <row r="15437" spans="6:11" x14ac:dyDescent="0.3">
      <c r="F15437" s="29"/>
      <c r="G15437" s="29"/>
      <c r="H15437" s="29"/>
      <c r="I15437" s="29"/>
      <c r="J15437" s="29"/>
      <c r="K15437" s="29"/>
    </row>
    <row r="15438" spans="6:11" x14ac:dyDescent="0.3">
      <c r="F15438" s="29"/>
      <c r="G15438" s="29"/>
      <c r="H15438" s="29"/>
      <c r="I15438" s="29"/>
      <c r="J15438" s="29"/>
      <c r="K15438" s="29"/>
    </row>
    <row r="15439" spans="6:11" x14ac:dyDescent="0.3">
      <c r="F15439" s="29"/>
      <c r="G15439" s="29"/>
      <c r="H15439" s="29"/>
      <c r="I15439" s="29"/>
      <c r="J15439" s="29"/>
      <c r="K15439" s="29"/>
    </row>
    <row r="15440" spans="6:11" x14ac:dyDescent="0.3">
      <c r="F15440" s="29"/>
      <c r="G15440" s="29"/>
      <c r="H15440" s="29"/>
      <c r="I15440" s="29"/>
      <c r="J15440" s="29"/>
      <c r="K15440" s="29"/>
    </row>
    <row r="15441" spans="6:11" x14ac:dyDescent="0.3">
      <c r="F15441" s="29"/>
      <c r="G15441" s="29"/>
      <c r="H15441" s="29"/>
      <c r="I15441" s="29"/>
      <c r="J15441" s="29"/>
      <c r="K15441" s="29"/>
    </row>
    <row r="15442" spans="6:11" x14ac:dyDescent="0.3">
      <c r="F15442" s="29"/>
      <c r="G15442" s="29"/>
      <c r="H15442" s="29"/>
      <c r="I15442" s="29"/>
      <c r="J15442" s="29"/>
      <c r="K15442" s="29"/>
    </row>
    <row r="15443" spans="6:11" x14ac:dyDescent="0.3">
      <c r="F15443" s="29"/>
      <c r="G15443" s="29"/>
      <c r="H15443" s="29"/>
      <c r="I15443" s="29"/>
      <c r="J15443" s="29"/>
      <c r="K15443" s="29"/>
    </row>
    <row r="15444" spans="6:11" x14ac:dyDescent="0.3">
      <c r="F15444" s="29"/>
      <c r="G15444" s="29"/>
      <c r="H15444" s="29"/>
      <c r="I15444" s="29"/>
      <c r="J15444" s="29"/>
      <c r="K15444" s="29"/>
    </row>
    <row r="15445" spans="6:11" x14ac:dyDescent="0.3">
      <c r="F15445" s="29"/>
      <c r="G15445" s="29"/>
      <c r="H15445" s="29"/>
      <c r="I15445" s="29"/>
      <c r="J15445" s="29"/>
      <c r="K15445" s="29"/>
    </row>
    <row r="15446" spans="6:11" x14ac:dyDescent="0.3">
      <c r="F15446" s="29"/>
      <c r="G15446" s="29"/>
      <c r="H15446" s="29"/>
      <c r="I15446" s="29"/>
      <c r="J15446" s="29"/>
      <c r="K15446" s="29"/>
    </row>
    <row r="15447" spans="6:11" x14ac:dyDescent="0.3">
      <c r="F15447" s="29"/>
      <c r="G15447" s="29"/>
      <c r="H15447" s="29"/>
      <c r="I15447" s="29"/>
      <c r="J15447" s="29"/>
      <c r="K15447" s="29"/>
    </row>
    <row r="15448" spans="6:11" x14ac:dyDescent="0.3">
      <c r="F15448" s="29"/>
      <c r="G15448" s="29"/>
      <c r="H15448" s="29"/>
      <c r="I15448" s="29"/>
      <c r="J15448" s="29"/>
      <c r="K15448" s="29"/>
    </row>
    <row r="15449" spans="6:11" x14ac:dyDescent="0.3">
      <c r="F15449" s="29"/>
      <c r="G15449" s="29"/>
      <c r="H15449" s="29"/>
      <c r="I15449" s="29"/>
      <c r="J15449" s="29"/>
      <c r="K15449" s="29"/>
    </row>
    <row r="15450" spans="6:11" x14ac:dyDescent="0.3">
      <c r="F15450" s="29"/>
      <c r="G15450" s="29"/>
      <c r="H15450" s="29"/>
      <c r="I15450" s="29"/>
      <c r="J15450" s="29"/>
      <c r="K15450" s="29"/>
    </row>
    <row r="15451" spans="6:11" x14ac:dyDescent="0.3">
      <c r="F15451" s="29"/>
      <c r="G15451" s="29"/>
      <c r="H15451" s="29"/>
      <c r="I15451" s="29"/>
      <c r="J15451" s="29"/>
      <c r="K15451" s="29"/>
    </row>
    <row r="15452" spans="6:11" x14ac:dyDescent="0.3">
      <c r="F15452" s="29"/>
      <c r="G15452" s="29"/>
      <c r="H15452" s="29"/>
      <c r="I15452" s="29"/>
      <c r="J15452" s="29"/>
      <c r="K15452" s="29"/>
    </row>
    <row r="15453" spans="6:11" x14ac:dyDescent="0.3">
      <c r="F15453" s="29"/>
      <c r="G15453" s="29"/>
      <c r="H15453" s="29"/>
      <c r="I15453" s="29"/>
      <c r="J15453" s="29"/>
      <c r="K15453" s="29"/>
    </row>
    <row r="15454" spans="6:11" x14ac:dyDescent="0.3">
      <c r="F15454" s="29"/>
      <c r="G15454" s="29"/>
      <c r="H15454" s="29"/>
      <c r="I15454" s="29"/>
      <c r="J15454" s="29"/>
      <c r="K15454" s="29"/>
    </row>
    <row r="15455" spans="6:11" x14ac:dyDescent="0.3">
      <c r="F15455" s="29"/>
      <c r="G15455" s="29"/>
      <c r="H15455" s="29"/>
      <c r="I15455" s="29"/>
      <c r="J15455" s="29"/>
      <c r="K15455" s="29"/>
    </row>
    <row r="15456" spans="6:11" x14ac:dyDescent="0.3">
      <c r="F15456" s="29"/>
      <c r="G15456" s="29"/>
      <c r="H15456" s="29"/>
      <c r="I15456" s="29"/>
      <c r="J15456" s="29"/>
      <c r="K15456" s="29"/>
    </row>
    <row r="15457" spans="6:11" x14ac:dyDescent="0.3">
      <c r="F15457" s="29"/>
      <c r="G15457" s="29"/>
      <c r="H15457" s="29"/>
      <c r="I15457" s="29"/>
      <c r="J15457" s="29"/>
      <c r="K15457" s="29"/>
    </row>
    <row r="15458" spans="6:11" x14ac:dyDescent="0.3">
      <c r="F15458" s="29"/>
      <c r="G15458" s="29"/>
      <c r="H15458" s="29"/>
      <c r="I15458" s="29"/>
      <c r="J15458" s="29"/>
      <c r="K15458" s="29"/>
    </row>
    <row r="15459" spans="6:11" x14ac:dyDescent="0.3">
      <c r="F15459" s="29"/>
      <c r="G15459" s="29"/>
      <c r="H15459" s="29"/>
      <c r="I15459" s="29"/>
      <c r="J15459" s="29"/>
      <c r="K15459" s="29"/>
    </row>
    <row r="15460" spans="6:11" x14ac:dyDescent="0.3">
      <c r="F15460" s="29"/>
      <c r="G15460" s="29"/>
      <c r="H15460" s="29"/>
      <c r="I15460" s="29"/>
      <c r="J15460" s="29"/>
      <c r="K15460" s="29"/>
    </row>
    <row r="15461" spans="6:11" x14ac:dyDescent="0.3">
      <c r="F15461" s="29"/>
      <c r="G15461" s="29"/>
      <c r="H15461" s="29"/>
      <c r="I15461" s="29"/>
      <c r="J15461" s="29"/>
      <c r="K15461" s="29"/>
    </row>
    <row r="15462" spans="6:11" x14ac:dyDescent="0.3">
      <c r="F15462" s="29"/>
      <c r="G15462" s="29"/>
      <c r="H15462" s="29"/>
      <c r="I15462" s="29"/>
      <c r="J15462" s="29"/>
      <c r="K15462" s="29"/>
    </row>
    <row r="15463" spans="6:11" x14ac:dyDescent="0.3">
      <c r="F15463" s="29"/>
      <c r="G15463" s="29"/>
      <c r="H15463" s="29"/>
      <c r="I15463" s="29"/>
      <c r="J15463" s="29"/>
      <c r="K15463" s="29"/>
    </row>
    <row r="15464" spans="6:11" x14ac:dyDescent="0.3">
      <c r="F15464" s="29"/>
      <c r="G15464" s="29"/>
      <c r="H15464" s="29"/>
      <c r="I15464" s="29"/>
      <c r="J15464" s="29"/>
      <c r="K15464" s="29"/>
    </row>
    <row r="15465" spans="6:11" x14ac:dyDescent="0.3">
      <c r="F15465" s="29"/>
      <c r="G15465" s="29"/>
      <c r="H15465" s="29"/>
      <c r="I15465" s="29"/>
      <c r="J15465" s="29"/>
      <c r="K15465" s="29"/>
    </row>
    <row r="15466" spans="6:11" x14ac:dyDescent="0.3">
      <c r="F15466" s="29"/>
      <c r="G15466" s="29"/>
      <c r="H15466" s="29"/>
      <c r="I15466" s="29"/>
      <c r="J15466" s="29"/>
      <c r="K15466" s="29"/>
    </row>
    <row r="15467" spans="6:11" x14ac:dyDescent="0.3">
      <c r="F15467" s="29"/>
      <c r="G15467" s="29"/>
      <c r="H15467" s="29"/>
      <c r="I15467" s="29"/>
      <c r="J15467" s="29"/>
      <c r="K15467" s="29"/>
    </row>
    <row r="15468" spans="6:11" x14ac:dyDescent="0.3">
      <c r="F15468" s="29"/>
      <c r="G15468" s="29"/>
      <c r="H15468" s="29"/>
      <c r="I15468" s="29"/>
      <c r="J15468" s="29"/>
      <c r="K15468" s="29"/>
    </row>
    <row r="15469" spans="6:11" x14ac:dyDescent="0.3">
      <c r="F15469" s="29"/>
      <c r="G15469" s="29"/>
      <c r="H15469" s="29"/>
      <c r="I15469" s="29"/>
      <c r="J15469" s="29"/>
      <c r="K15469" s="29"/>
    </row>
    <row r="15470" spans="6:11" x14ac:dyDescent="0.3">
      <c r="F15470" s="29"/>
      <c r="G15470" s="29"/>
      <c r="H15470" s="29"/>
      <c r="I15470" s="29"/>
      <c r="J15470" s="29"/>
      <c r="K15470" s="29"/>
    </row>
    <row r="15471" spans="6:11" x14ac:dyDescent="0.3">
      <c r="F15471" s="29"/>
      <c r="G15471" s="29"/>
      <c r="H15471" s="29"/>
      <c r="I15471" s="29"/>
      <c r="J15471" s="29"/>
      <c r="K15471" s="29"/>
    </row>
    <row r="15472" spans="6:11" x14ac:dyDescent="0.3">
      <c r="F15472" s="29"/>
      <c r="G15472" s="29"/>
      <c r="H15472" s="29"/>
      <c r="I15472" s="29"/>
      <c r="J15472" s="29"/>
      <c r="K15472" s="29"/>
    </row>
    <row r="15473" spans="6:11" x14ac:dyDescent="0.3">
      <c r="F15473" s="29"/>
      <c r="G15473" s="29"/>
      <c r="H15473" s="29"/>
      <c r="I15473" s="29"/>
      <c r="J15473" s="29"/>
      <c r="K15473" s="29"/>
    </row>
    <row r="15474" spans="6:11" x14ac:dyDescent="0.3">
      <c r="F15474" s="29"/>
      <c r="G15474" s="29"/>
      <c r="H15474" s="29"/>
      <c r="I15474" s="29"/>
      <c r="J15474" s="29"/>
      <c r="K15474" s="29"/>
    </row>
    <row r="15475" spans="6:11" x14ac:dyDescent="0.3">
      <c r="F15475" s="29"/>
      <c r="G15475" s="29"/>
      <c r="H15475" s="29"/>
      <c r="I15475" s="29"/>
      <c r="J15475" s="29"/>
      <c r="K15475" s="29"/>
    </row>
    <row r="15476" spans="6:11" x14ac:dyDescent="0.3">
      <c r="F15476" s="29"/>
      <c r="G15476" s="29"/>
      <c r="H15476" s="29"/>
      <c r="I15476" s="29"/>
      <c r="J15476" s="29"/>
      <c r="K15476" s="29"/>
    </row>
    <row r="15477" spans="6:11" x14ac:dyDescent="0.3">
      <c r="F15477" s="29"/>
      <c r="G15477" s="29"/>
      <c r="H15477" s="29"/>
      <c r="I15477" s="29"/>
      <c r="J15477" s="29"/>
      <c r="K15477" s="29"/>
    </row>
    <row r="15478" spans="6:11" x14ac:dyDescent="0.3">
      <c r="F15478" s="29"/>
      <c r="G15478" s="29"/>
      <c r="H15478" s="29"/>
      <c r="I15478" s="29"/>
      <c r="J15478" s="29"/>
      <c r="K15478" s="29"/>
    </row>
    <row r="15479" spans="6:11" x14ac:dyDescent="0.3">
      <c r="F15479" s="29"/>
      <c r="G15479" s="29"/>
      <c r="H15479" s="29"/>
      <c r="I15479" s="29"/>
      <c r="J15479" s="29"/>
      <c r="K15479" s="29"/>
    </row>
    <row r="15480" spans="6:11" x14ac:dyDescent="0.3">
      <c r="F15480" s="29"/>
      <c r="G15480" s="29"/>
      <c r="H15480" s="29"/>
      <c r="I15480" s="29"/>
      <c r="J15480" s="29"/>
      <c r="K15480" s="29"/>
    </row>
    <row r="15481" spans="6:11" x14ac:dyDescent="0.3">
      <c r="F15481" s="29"/>
      <c r="G15481" s="29"/>
      <c r="H15481" s="29"/>
      <c r="I15481" s="29"/>
      <c r="J15481" s="29"/>
      <c r="K15481" s="29"/>
    </row>
    <row r="15482" spans="6:11" x14ac:dyDescent="0.3">
      <c r="F15482" s="29"/>
      <c r="G15482" s="29"/>
      <c r="H15482" s="29"/>
      <c r="I15482" s="29"/>
      <c r="J15482" s="29"/>
      <c r="K15482" s="29"/>
    </row>
    <row r="15483" spans="6:11" x14ac:dyDescent="0.3">
      <c r="F15483" s="29"/>
      <c r="G15483" s="29"/>
      <c r="H15483" s="29"/>
      <c r="I15483" s="29"/>
      <c r="J15483" s="29"/>
      <c r="K15483" s="29"/>
    </row>
    <row r="15484" spans="6:11" x14ac:dyDescent="0.3">
      <c r="F15484" s="29"/>
      <c r="G15484" s="29"/>
      <c r="H15484" s="29"/>
      <c r="I15484" s="29"/>
      <c r="J15484" s="29"/>
      <c r="K15484" s="29"/>
    </row>
    <row r="15485" spans="6:11" x14ac:dyDescent="0.3">
      <c r="F15485" s="29"/>
      <c r="G15485" s="29"/>
      <c r="H15485" s="29"/>
      <c r="I15485" s="29"/>
      <c r="J15485" s="29"/>
      <c r="K15485" s="29"/>
    </row>
    <row r="15486" spans="6:11" x14ac:dyDescent="0.3">
      <c r="F15486" s="29"/>
      <c r="G15486" s="29"/>
      <c r="H15486" s="29"/>
      <c r="I15486" s="29"/>
      <c r="J15486" s="29"/>
      <c r="K15486" s="29"/>
    </row>
    <row r="15487" spans="6:11" x14ac:dyDescent="0.3">
      <c r="F15487" s="29"/>
      <c r="G15487" s="29"/>
      <c r="H15487" s="29"/>
      <c r="I15487" s="29"/>
      <c r="J15487" s="29"/>
      <c r="K15487" s="29"/>
    </row>
    <row r="15488" spans="6:11" x14ac:dyDescent="0.3">
      <c r="F15488" s="29"/>
      <c r="G15488" s="29"/>
      <c r="H15488" s="29"/>
      <c r="I15488" s="29"/>
      <c r="J15488" s="29"/>
      <c r="K15488" s="29"/>
    </row>
    <row r="15489" spans="6:11" x14ac:dyDescent="0.3">
      <c r="F15489" s="29"/>
      <c r="G15489" s="29"/>
      <c r="H15489" s="29"/>
      <c r="I15489" s="29"/>
      <c r="J15489" s="29"/>
      <c r="K15489" s="29"/>
    </row>
    <row r="15490" spans="6:11" x14ac:dyDescent="0.3">
      <c r="F15490" s="29"/>
      <c r="G15490" s="29"/>
      <c r="H15490" s="29"/>
      <c r="I15490" s="29"/>
      <c r="J15490" s="29"/>
      <c r="K15490" s="29"/>
    </row>
    <row r="15491" spans="6:11" x14ac:dyDescent="0.3">
      <c r="F15491" s="29"/>
      <c r="G15491" s="29"/>
      <c r="H15491" s="29"/>
      <c r="I15491" s="29"/>
      <c r="J15491" s="29"/>
      <c r="K15491" s="29"/>
    </row>
    <row r="15492" spans="6:11" x14ac:dyDescent="0.3">
      <c r="F15492" s="29"/>
      <c r="G15492" s="29"/>
      <c r="H15492" s="29"/>
      <c r="I15492" s="29"/>
      <c r="J15492" s="29"/>
      <c r="K15492" s="29"/>
    </row>
    <row r="15493" spans="6:11" x14ac:dyDescent="0.3">
      <c r="F15493" s="29"/>
      <c r="G15493" s="29"/>
      <c r="H15493" s="29"/>
      <c r="I15493" s="29"/>
      <c r="J15493" s="29"/>
      <c r="K15493" s="29"/>
    </row>
    <row r="15494" spans="6:11" x14ac:dyDescent="0.3">
      <c r="F15494" s="29"/>
      <c r="G15494" s="29"/>
      <c r="H15494" s="29"/>
      <c r="I15494" s="29"/>
      <c r="J15494" s="29"/>
      <c r="K15494" s="29"/>
    </row>
    <row r="15495" spans="6:11" x14ac:dyDescent="0.3">
      <c r="F15495" s="29"/>
      <c r="G15495" s="29"/>
      <c r="H15495" s="29"/>
      <c r="I15495" s="29"/>
      <c r="J15495" s="29"/>
      <c r="K15495" s="29"/>
    </row>
    <row r="15496" spans="6:11" x14ac:dyDescent="0.3">
      <c r="F15496" s="29"/>
      <c r="G15496" s="29"/>
      <c r="H15496" s="29"/>
      <c r="I15496" s="29"/>
      <c r="J15496" s="29"/>
      <c r="K15496" s="29"/>
    </row>
    <row r="15497" spans="6:11" x14ac:dyDescent="0.3">
      <c r="F15497" s="29"/>
      <c r="G15497" s="29"/>
      <c r="H15497" s="29"/>
      <c r="I15497" s="29"/>
      <c r="J15497" s="29"/>
      <c r="K15497" s="29"/>
    </row>
    <row r="15498" spans="6:11" x14ac:dyDescent="0.3">
      <c r="F15498" s="29"/>
      <c r="G15498" s="29"/>
      <c r="H15498" s="29"/>
      <c r="I15498" s="29"/>
      <c r="J15498" s="29"/>
      <c r="K15498" s="29"/>
    </row>
    <row r="15499" spans="6:11" x14ac:dyDescent="0.3">
      <c r="F15499" s="29"/>
      <c r="G15499" s="29"/>
      <c r="H15499" s="29"/>
      <c r="I15499" s="29"/>
      <c r="J15499" s="29"/>
      <c r="K15499" s="29"/>
    </row>
    <row r="15500" spans="6:11" x14ac:dyDescent="0.3">
      <c r="F15500" s="29"/>
      <c r="G15500" s="29"/>
      <c r="H15500" s="29"/>
      <c r="I15500" s="29"/>
      <c r="J15500" s="29"/>
      <c r="K15500" s="29"/>
    </row>
    <row r="15501" spans="6:11" x14ac:dyDescent="0.3">
      <c r="F15501" s="29"/>
      <c r="G15501" s="29"/>
      <c r="H15501" s="29"/>
      <c r="I15501" s="29"/>
      <c r="J15501" s="29"/>
      <c r="K15501" s="29"/>
    </row>
    <row r="15502" spans="6:11" x14ac:dyDescent="0.3">
      <c r="F15502" s="29"/>
      <c r="G15502" s="29"/>
      <c r="H15502" s="29"/>
      <c r="I15502" s="29"/>
      <c r="J15502" s="29"/>
      <c r="K15502" s="29"/>
    </row>
    <row r="15503" spans="6:11" x14ac:dyDescent="0.3">
      <c r="F15503" s="29"/>
      <c r="G15503" s="29"/>
      <c r="H15503" s="29"/>
      <c r="I15503" s="29"/>
      <c r="J15503" s="29"/>
      <c r="K15503" s="29"/>
    </row>
    <row r="15504" spans="6:11" x14ac:dyDescent="0.3">
      <c r="F15504" s="29"/>
      <c r="G15504" s="29"/>
      <c r="H15504" s="29"/>
      <c r="I15504" s="29"/>
      <c r="J15504" s="29"/>
      <c r="K15504" s="29"/>
    </row>
    <row r="15505" spans="6:11" x14ac:dyDescent="0.3">
      <c r="F15505" s="29"/>
      <c r="G15505" s="29"/>
      <c r="H15505" s="29"/>
      <c r="I15505" s="29"/>
      <c r="J15505" s="29"/>
      <c r="K15505" s="29"/>
    </row>
    <row r="15506" spans="6:11" x14ac:dyDescent="0.3">
      <c r="F15506" s="29"/>
      <c r="G15506" s="29"/>
      <c r="H15506" s="29"/>
      <c r="I15506" s="29"/>
      <c r="J15506" s="29"/>
      <c r="K15506" s="29"/>
    </row>
    <row r="15507" spans="6:11" x14ac:dyDescent="0.3">
      <c r="F15507" s="29"/>
      <c r="G15507" s="29"/>
      <c r="H15507" s="29"/>
      <c r="I15507" s="29"/>
      <c r="J15507" s="29"/>
      <c r="K15507" s="29"/>
    </row>
    <row r="15508" spans="6:11" x14ac:dyDescent="0.3">
      <c r="F15508" s="29"/>
      <c r="G15508" s="29"/>
      <c r="H15508" s="29"/>
      <c r="I15508" s="29"/>
      <c r="J15508" s="29"/>
      <c r="K15508" s="29"/>
    </row>
    <row r="15509" spans="6:11" x14ac:dyDescent="0.3">
      <c r="F15509" s="29"/>
      <c r="G15509" s="29"/>
      <c r="H15509" s="29"/>
      <c r="I15509" s="29"/>
      <c r="J15509" s="29"/>
      <c r="K15509" s="29"/>
    </row>
    <row r="15510" spans="6:11" x14ac:dyDescent="0.3">
      <c r="F15510" s="29"/>
      <c r="G15510" s="29"/>
      <c r="H15510" s="29"/>
      <c r="I15510" s="29"/>
      <c r="J15510" s="29"/>
      <c r="K15510" s="29"/>
    </row>
    <row r="15511" spans="6:11" x14ac:dyDescent="0.3">
      <c r="F15511" s="29"/>
      <c r="G15511" s="29"/>
      <c r="H15511" s="29"/>
      <c r="I15511" s="29"/>
      <c r="J15511" s="29"/>
      <c r="K15511" s="29"/>
    </row>
    <row r="15512" spans="6:11" x14ac:dyDescent="0.3">
      <c r="F15512" s="29"/>
      <c r="G15512" s="29"/>
      <c r="H15512" s="29"/>
      <c r="I15512" s="29"/>
      <c r="J15512" s="29"/>
      <c r="K15512" s="29"/>
    </row>
    <row r="15513" spans="6:11" x14ac:dyDescent="0.3">
      <c r="F15513" s="29"/>
      <c r="G15513" s="29"/>
      <c r="H15513" s="29"/>
      <c r="I15513" s="29"/>
      <c r="J15513" s="29"/>
      <c r="K15513" s="29"/>
    </row>
    <row r="15514" spans="6:11" x14ac:dyDescent="0.3">
      <c r="F15514" s="29"/>
      <c r="G15514" s="29"/>
      <c r="H15514" s="29"/>
      <c r="I15514" s="29"/>
      <c r="J15514" s="29"/>
      <c r="K15514" s="29"/>
    </row>
    <row r="15515" spans="6:11" x14ac:dyDescent="0.3">
      <c r="F15515" s="29"/>
      <c r="G15515" s="29"/>
      <c r="H15515" s="29"/>
      <c r="I15515" s="29"/>
      <c r="J15515" s="29"/>
      <c r="K15515" s="29"/>
    </row>
    <row r="15516" spans="6:11" x14ac:dyDescent="0.3">
      <c r="F15516" s="29"/>
      <c r="G15516" s="29"/>
      <c r="H15516" s="29"/>
      <c r="I15516" s="29"/>
      <c r="J15516" s="29"/>
      <c r="K15516" s="29"/>
    </row>
    <row r="15517" spans="6:11" x14ac:dyDescent="0.3">
      <c r="F15517" s="29"/>
      <c r="G15517" s="29"/>
      <c r="H15517" s="29"/>
      <c r="I15517" s="29"/>
      <c r="J15517" s="29"/>
      <c r="K15517" s="29"/>
    </row>
    <row r="15518" spans="6:11" x14ac:dyDescent="0.3">
      <c r="F15518" s="29"/>
      <c r="G15518" s="29"/>
      <c r="H15518" s="29"/>
      <c r="I15518" s="29"/>
      <c r="J15518" s="29"/>
      <c r="K15518" s="29"/>
    </row>
    <row r="15519" spans="6:11" x14ac:dyDescent="0.3">
      <c r="F15519" s="29"/>
      <c r="G15519" s="29"/>
      <c r="H15519" s="29"/>
      <c r="I15519" s="29"/>
      <c r="J15519" s="29"/>
      <c r="K15519" s="29"/>
    </row>
    <row r="15520" spans="6:11" x14ac:dyDescent="0.3">
      <c r="F15520" s="29"/>
      <c r="G15520" s="29"/>
      <c r="H15520" s="29"/>
      <c r="I15520" s="29"/>
      <c r="J15520" s="29"/>
      <c r="K15520" s="29"/>
    </row>
    <row r="15521" spans="6:11" x14ac:dyDescent="0.3">
      <c r="F15521" s="29"/>
      <c r="G15521" s="29"/>
      <c r="H15521" s="29"/>
      <c r="I15521" s="29"/>
      <c r="J15521" s="29"/>
      <c r="K15521" s="29"/>
    </row>
    <row r="15522" spans="6:11" x14ac:dyDescent="0.3">
      <c r="F15522" s="29"/>
      <c r="G15522" s="29"/>
      <c r="H15522" s="29"/>
      <c r="I15522" s="29"/>
      <c r="J15522" s="29"/>
      <c r="K15522" s="29"/>
    </row>
    <row r="15523" spans="6:11" x14ac:dyDescent="0.3">
      <c r="F15523" s="29"/>
      <c r="G15523" s="29"/>
      <c r="H15523" s="29"/>
      <c r="I15523" s="29"/>
      <c r="J15523" s="29"/>
      <c r="K15523" s="29"/>
    </row>
    <row r="15524" spans="6:11" x14ac:dyDescent="0.3">
      <c r="F15524" s="29"/>
      <c r="G15524" s="29"/>
      <c r="H15524" s="29"/>
      <c r="I15524" s="29"/>
      <c r="J15524" s="29"/>
      <c r="K15524" s="29"/>
    </row>
    <row r="15525" spans="6:11" x14ac:dyDescent="0.3">
      <c r="F15525" s="29"/>
      <c r="G15525" s="29"/>
      <c r="H15525" s="29"/>
      <c r="I15525" s="29"/>
      <c r="J15525" s="29"/>
      <c r="K15525" s="29"/>
    </row>
    <row r="15526" spans="6:11" x14ac:dyDescent="0.3">
      <c r="F15526" s="29"/>
      <c r="G15526" s="29"/>
      <c r="H15526" s="29"/>
      <c r="I15526" s="29"/>
      <c r="J15526" s="29"/>
      <c r="K15526" s="29"/>
    </row>
    <row r="15527" spans="6:11" x14ac:dyDescent="0.3">
      <c r="F15527" s="29"/>
      <c r="G15527" s="29"/>
      <c r="H15527" s="29"/>
      <c r="I15527" s="29"/>
      <c r="J15527" s="29"/>
      <c r="K15527" s="29"/>
    </row>
    <row r="15528" spans="6:11" x14ac:dyDescent="0.3">
      <c r="F15528" s="29"/>
      <c r="G15528" s="29"/>
      <c r="H15528" s="29"/>
      <c r="I15528" s="29"/>
      <c r="J15528" s="29"/>
      <c r="K15528" s="29"/>
    </row>
    <row r="15529" spans="6:11" x14ac:dyDescent="0.3">
      <c r="F15529" s="29"/>
      <c r="G15529" s="29"/>
      <c r="H15529" s="29"/>
      <c r="I15529" s="29"/>
      <c r="J15529" s="29"/>
      <c r="K15529" s="29"/>
    </row>
    <row r="15530" spans="6:11" x14ac:dyDescent="0.3">
      <c r="F15530" s="29"/>
      <c r="G15530" s="29"/>
      <c r="H15530" s="29"/>
      <c r="I15530" s="29"/>
      <c r="J15530" s="29"/>
      <c r="K15530" s="29"/>
    </row>
    <row r="15531" spans="6:11" x14ac:dyDescent="0.3">
      <c r="F15531" s="29"/>
      <c r="G15531" s="29"/>
      <c r="H15531" s="29"/>
      <c r="I15531" s="29"/>
      <c r="J15531" s="29"/>
      <c r="K15531" s="29"/>
    </row>
    <row r="15532" spans="6:11" x14ac:dyDescent="0.3">
      <c r="F15532" s="29"/>
      <c r="G15532" s="29"/>
      <c r="H15532" s="29"/>
      <c r="I15532" s="29"/>
      <c r="J15532" s="29"/>
      <c r="K15532" s="29"/>
    </row>
    <row r="15533" spans="6:11" x14ac:dyDescent="0.3">
      <c r="F15533" s="29"/>
      <c r="G15533" s="29"/>
      <c r="H15533" s="29"/>
      <c r="I15533" s="29"/>
      <c r="J15533" s="29"/>
      <c r="K15533" s="29"/>
    </row>
    <row r="15534" spans="6:11" x14ac:dyDescent="0.3">
      <c r="F15534" s="29"/>
      <c r="G15534" s="29"/>
      <c r="H15534" s="29"/>
      <c r="I15534" s="29"/>
      <c r="J15534" s="29"/>
      <c r="K15534" s="29"/>
    </row>
    <row r="15535" spans="6:11" x14ac:dyDescent="0.3">
      <c r="F15535" s="29"/>
      <c r="G15535" s="29"/>
      <c r="H15535" s="29"/>
      <c r="I15535" s="29"/>
      <c r="J15535" s="29"/>
      <c r="K15535" s="29"/>
    </row>
    <row r="15536" spans="6:11" x14ac:dyDescent="0.3">
      <c r="F15536" s="29"/>
      <c r="G15536" s="29"/>
      <c r="H15536" s="29"/>
      <c r="I15536" s="29"/>
      <c r="J15536" s="29"/>
      <c r="K15536" s="29"/>
    </row>
    <row r="15537" spans="6:11" x14ac:dyDescent="0.3">
      <c r="F15537" s="29"/>
      <c r="G15537" s="29"/>
      <c r="H15537" s="29"/>
      <c r="I15537" s="29"/>
      <c r="J15537" s="29"/>
      <c r="K15537" s="29"/>
    </row>
    <row r="15538" spans="6:11" x14ac:dyDescent="0.3">
      <c r="F15538" s="29"/>
      <c r="G15538" s="29"/>
      <c r="H15538" s="29"/>
      <c r="I15538" s="29"/>
      <c r="J15538" s="29"/>
      <c r="K15538" s="29"/>
    </row>
    <row r="15539" spans="6:11" x14ac:dyDescent="0.3">
      <c r="F15539" s="29"/>
      <c r="G15539" s="29"/>
      <c r="H15539" s="29"/>
      <c r="I15539" s="29"/>
      <c r="J15539" s="29"/>
      <c r="K15539" s="29"/>
    </row>
    <row r="15540" spans="6:11" x14ac:dyDescent="0.3">
      <c r="F15540" s="29"/>
      <c r="G15540" s="29"/>
      <c r="H15540" s="29"/>
      <c r="I15540" s="29"/>
      <c r="J15540" s="29"/>
      <c r="K15540" s="29"/>
    </row>
    <row r="15541" spans="6:11" x14ac:dyDescent="0.3">
      <c r="F15541" s="29"/>
      <c r="G15541" s="29"/>
      <c r="H15541" s="29"/>
      <c r="I15541" s="29"/>
      <c r="J15541" s="29"/>
      <c r="K15541" s="29"/>
    </row>
    <row r="15542" spans="6:11" x14ac:dyDescent="0.3">
      <c r="F15542" s="29"/>
      <c r="G15542" s="29"/>
      <c r="H15542" s="29"/>
      <c r="I15542" s="29"/>
      <c r="J15542" s="29"/>
      <c r="K15542" s="29"/>
    </row>
    <row r="15543" spans="6:11" x14ac:dyDescent="0.3">
      <c r="F15543" s="29"/>
      <c r="G15543" s="29"/>
      <c r="H15543" s="29"/>
      <c r="I15543" s="29"/>
      <c r="J15543" s="29"/>
      <c r="K15543" s="29"/>
    </row>
    <row r="15544" spans="6:11" x14ac:dyDescent="0.3">
      <c r="F15544" s="29"/>
      <c r="G15544" s="29"/>
      <c r="H15544" s="29"/>
      <c r="I15544" s="29"/>
      <c r="J15544" s="29"/>
      <c r="K15544" s="29"/>
    </row>
    <row r="15545" spans="6:11" x14ac:dyDescent="0.3">
      <c r="F15545" s="29"/>
      <c r="G15545" s="29"/>
      <c r="H15545" s="29"/>
      <c r="I15545" s="29"/>
      <c r="J15545" s="29"/>
      <c r="K15545" s="29"/>
    </row>
    <row r="15546" spans="6:11" x14ac:dyDescent="0.3">
      <c r="F15546" s="29"/>
      <c r="G15546" s="29"/>
      <c r="H15546" s="29"/>
      <c r="I15546" s="29"/>
      <c r="J15546" s="29"/>
      <c r="K15546" s="29"/>
    </row>
    <row r="15547" spans="6:11" x14ac:dyDescent="0.3">
      <c r="F15547" s="29"/>
      <c r="G15547" s="29"/>
      <c r="H15547" s="29"/>
      <c r="I15547" s="29"/>
      <c r="J15547" s="29"/>
      <c r="K15547" s="29"/>
    </row>
    <row r="15548" spans="6:11" x14ac:dyDescent="0.3">
      <c r="F15548" s="29"/>
      <c r="G15548" s="29"/>
      <c r="H15548" s="29"/>
      <c r="I15548" s="29"/>
      <c r="J15548" s="29"/>
      <c r="K15548" s="29"/>
    </row>
    <row r="15549" spans="6:11" x14ac:dyDescent="0.3">
      <c r="F15549" s="29"/>
      <c r="G15549" s="29"/>
      <c r="H15549" s="29"/>
      <c r="I15549" s="29"/>
      <c r="J15549" s="29"/>
      <c r="K15549" s="29"/>
    </row>
    <row r="15550" spans="6:11" x14ac:dyDescent="0.3">
      <c r="F15550" s="29"/>
      <c r="G15550" s="29"/>
      <c r="H15550" s="29"/>
      <c r="I15550" s="29"/>
      <c r="J15550" s="29"/>
      <c r="K15550" s="29"/>
    </row>
    <row r="15551" spans="6:11" x14ac:dyDescent="0.3">
      <c r="F15551" s="29"/>
      <c r="G15551" s="29"/>
      <c r="H15551" s="29"/>
      <c r="I15551" s="29"/>
      <c r="J15551" s="29"/>
      <c r="K15551" s="29"/>
    </row>
    <row r="15552" spans="6:11" x14ac:dyDescent="0.3">
      <c r="F15552" s="29"/>
      <c r="G15552" s="29"/>
      <c r="H15552" s="29"/>
      <c r="I15552" s="29"/>
      <c r="J15552" s="29"/>
      <c r="K15552" s="29"/>
    </row>
    <row r="15553" spans="6:11" x14ac:dyDescent="0.3">
      <c r="F15553" s="29"/>
      <c r="G15553" s="29"/>
      <c r="H15553" s="29"/>
      <c r="I15553" s="29"/>
      <c r="J15553" s="29"/>
      <c r="K15553" s="29"/>
    </row>
    <row r="15554" spans="6:11" x14ac:dyDescent="0.3">
      <c r="F15554" s="29"/>
      <c r="G15554" s="29"/>
      <c r="H15554" s="29"/>
      <c r="I15554" s="29"/>
      <c r="J15554" s="29"/>
      <c r="K15554" s="29"/>
    </row>
    <row r="15555" spans="6:11" x14ac:dyDescent="0.3">
      <c r="F15555" s="29"/>
      <c r="G15555" s="29"/>
      <c r="H15555" s="29"/>
      <c r="I15555" s="29"/>
      <c r="J15555" s="29"/>
      <c r="K15555" s="29"/>
    </row>
    <row r="15556" spans="6:11" x14ac:dyDescent="0.3">
      <c r="F15556" s="29"/>
      <c r="G15556" s="29"/>
      <c r="H15556" s="29"/>
      <c r="I15556" s="29"/>
      <c r="J15556" s="29"/>
      <c r="K15556" s="29"/>
    </row>
    <row r="15557" spans="6:11" x14ac:dyDescent="0.3">
      <c r="F15557" s="29"/>
      <c r="G15557" s="29"/>
      <c r="H15557" s="29"/>
      <c r="I15557" s="29"/>
      <c r="J15557" s="29"/>
      <c r="K15557" s="29"/>
    </row>
    <row r="15558" spans="6:11" x14ac:dyDescent="0.3">
      <c r="F15558" s="29"/>
      <c r="G15558" s="29"/>
      <c r="H15558" s="29"/>
      <c r="I15558" s="29"/>
      <c r="J15558" s="29"/>
      <c r="K15558" s="29"/>
    </row>
    <row r="15559" spans="6:11" x14ac:dyDescent="0.3">
      <c r="F15559" s="29"/>
      <c r="G15559" s="29"/>
      <c r="H15559" s="29"/>
      <c r="I15559" s="29"/>
      <c r="J15559" s="29"/>
      <c r="K15559" s="29"/>
    </row>
    <row r="15560" spans="6:11" x14ac:dyDescent="0.3">
      <c r="F15560" s="29"/>
      <c r="G15560" s="29"/>
      <c r="H15560" s="29"/>
      <c r="I15560" s="29"/>
      <c r="J15560" s="29"/>
      <c r="K15560" s="29"/>
    </row>
    <row r="15561" spans="6:11" x14ac:dyDescent="0.3">
      <c r="F15561" s="29"/>
      <c r="G15561" s="29"/>
      <c r="H15561" s="29"/>
      <c r="I15561" s="29"/>
      <c r="J15561" s="29"/>
      <c r="K15561" s="29"/>
    </row>
    <row r="15562" spans="6:11" x14ac:dyDescent="0.3">
      <c r="F15562" s="29"/>
      <c r="G15562" s="29"/>
      <c r="H15562" s="29"/>
      <c r="I15562" s="29"/>
      <c r="J15562" s="29"/>
      <c r="K15562" s="29"/>
    </row>
    <row r="15563" spans="6:11" x14ac:dyDescent="0.3">
      <c r="F15563" s="29"/>
      <c r="G15563" s="29"/>
      <c r="H15563" s="29"/>
      <c r="I15563" s="29"/>
      <c r="J15563" s="29"/>
      <c r="K15563" s="29"/>
    </row>
    <row r="15564" spans="6:11" x14ac:dyDescent="0.3">
      <c r="F15564" s="29"/>
      <c r="G15564" s="29"/>
      <c r="H15564" s="29"/>
      <c r="I15564" s="29"/>
      <c r="J15564" s="29"/>
      <c r="K15564" s="29"/>
    </row>
    <row r="15565" spans="6:11" x14ac:dyDescent="0.3">
      <c r="F15565" s="29"/>
      <c r="G15565" s="29"/>
      <c r="H15565" s="29"/>
      <c r="I15565" s="29"/>
      <c r="J15565" s="29"/>
      <c r="K15565" s="29"/>
    </row>
    <row r="15566" spans="6:11" x14ac:dyDescent="0.3">
      <c r="F15566" s="29"/>
      <c r="G15566" s="29"/>
      <c r="H15566" s="29"/>
      <c r="I15566" s="29"/>
      <c r="J15566" s="29"/>
      <c r="K15566" s="29"/>
    </row>
    <row r="15567" spans="6:11" x14ac:dyDescent="0.3">
      <c r="F15567" s="29"/>
      <c r="G15567" s="29"/>
      <c r="H15567" s="29"/>
      <c r="I15567" s="29"/>
      <c r="J15567" s="29"/>
      <c r="K15567" s="29"/>
    </row>
    <row r="15568" spans="6:11" x14ac:dyDescent="0.3">
      <c r="F15568" s="29"/>
      <c r="G15568" s="29"/>
      <c r="H15568" s="29"/>
      <c r="I15568" s="29"/>
      <c r="J15568" s="29"/>
      <c r="K15568" s="29"/>
    </row>
    <row r="15569" spans="6:11" x14ac:dyDescent="0.3">
      <c r="F15569" s="29"/>
      <c r="G15569" s="29"/>
      <c r="H15569" s="29"/>
      <c r="I15569" s="29"/>
      <c r="J15569" s="29"/>
      <c r="K15569" s="29"/>
    </row>
    <row r="15570" spans="6:11" x14ac:dyDescent="0.3">
      <c r="F15570" s="29"/>
      <c r="G15570" s="29"/>
      <c r="H15570" s="29"/>
      <c r="I15570" s="29"/>
      <c r="J15570" s="29"/>
      <c r="K15570" s="29"/>
    </row>
    <row r="15571" spans="6:11" x14ac:dyDescent="0.3">
      <c r="F15571" s="29"/>
      <c r="G15571" s="29"/>
      <c r="H15571" s="29"/>
      <c r="I15571" s="29"/>
      <c r="J15571" s="29"/>
      <c r="K15571" s="29"/>
    </row>
    <row r="15572" spans="6:11" x14ac:dyDescent="0.3">
      <c r="F15572" s="29"/>
      <c r="G15572" s="29"/>
      <c r="H15572" s="29"/>
      <c r="I15572" s="29"/>
      <c r="J15572" s="29"/>
      <c r="K15572" s="29"/>
    </row>
    <row r="15573" spans="6:11" x14ac:dyDescent="0.3">
      <c r="F15573" s="29"/>
      <c r="G15573" s="29"/>
      <c r="H15573" s="29"/>
      <c r="I15573" s="29"/>
      <c r="J15573" s="29"/>
      <c r="K15573" s="29"/>
    </row>
    <row r="15574" spans="6:11" x14ac:dyDescent="0.3">
      <c r="F15574" s="29"/>
      <c r="G15574" s="29"/>
      <c r="H15574" s="29"/>
      <c r="I15574" s="29"/>
      <c r="J15574" s="29"/>
      <c r="K15574" s="29"/>
    </row>
    <row r="15575" spans="6:11" x14ac:dyDescent="0.3">
      <c r="F15575" s="29"/>
      <c r="G15575" s="29"/>
      <c r="H15575" s="29"/>
      <c r="I15575" s="29"/>
      <c r="J15575" s="29"/>
      <c r="K15575" s="29"/>
    </row>
    <row r="15576" spans="6:11" x14ac:dyDescent="0.3">
      <c r="F15576" s="29"/>
      <c r="G15576" s="29"/>
      <c r="H15576" s="29"/>
      <c r="I15576" s="29"/>
      <c r="J15576" s="29"/>
      <c r="K15576" s="29"/>
    </row>
    <row r="15577" spans="6:11" x14ac:dyDescent="0.3">
      <c r="F15577" s="29"/>
      <c r="G15577" s="29"/>
      <c r="H15577" s="29"/>
      <c r="I15577" s="29"/>
      <c r="J15577" s="29"/>
      <c r="K15577" s="29"/>
    </row>
    <row r="15578" spans="6:11" x14ac:dyDescent="0.3">
      <c r="F15578" s="29"/>
      <c r="G15578" s="29"/>
      <c r="H15578" s="29"/>
      <c r="I15578" s="29"/>
      <c r="J15578" s="29"/>
      <c r="K15578" s="29"/>
    </row>
    <row r="15579" spans="6:11" x14ac:dyDescent="0.3">
      <c r="F15579" s="29"/>
      <c r="G15579" s="29"/>
      <c r="H15579" s="29"/>
      <c r="I15579" s="29"/>
      <c r="J15579" s="29"/>
      <c r="K15579" s="29"/>
    </row>
    <row r="15580" spans="6:11" x14ac:dyDescent="0.3">
      <c r="F15580" s="29"/>
      <c r="G15580" s="29"/>
      <c r="H15580" s="29"/>
      <c r="I15580" s="29"/>
      <c r="J15580" s="29"/>
      <c r="K15580" s="29"/>
    </row>
    <row r="15581" spans="6:11" x14ac:dyDescent="0.3">
      <c r="F15581" s="29"/>
      <c r="G15581" s="29"/>
      <c r="H15581" s="29"/>
      <c r="I15581" s="29"/>
      <c r="J15581" s="29"/>
      <c r="K15581" s="29"/>
    </row>
    <row r="15582" spans="6:11" x14ac:dyDescent="0.3">
      <c r="F15582" s="29"/>
      <c r="G15582" s="29"/>
      <c r="H15582" s="29"/>
      <c r="I15582" s="29"/>
      <c r="J15582" s="29"/>
      <c r="K15582" s="29"/>
    </row>
    <row r="15583" spans="6:11" x14ac:dyDescent="0.3">
      <c r="F15583" s="29"/>
      <c r="G15583" s="29"/>
      <c r="H15583" s="29"/>
      <c r="I15583" s="29"/>
      <c r="J15583" s="29"/>
      <c r="K15583" s="29"/>
    </row>
    <row r="15584" spans="6:11" x14ac:dyDescent="0.3">
      <c r="F15584" s="29"/>
      <c r="G15584" s="29"/>
      <c r="H15584" s="29"/>
      <c r="I15584" s="29"/>
      <c r="J15584" s="29"/>
      <c r="K15584" s="29"/>
    </row>
    <row r="15585" spans="6:11" x14ac:dyDescent="0.3">
      <c r="F15585" s="29"/>
      <c r="G15585" s="29"/>
      <c r="H15585" s="29"/>
      <c r="I15585" s="29"/>
      <c r="J15585" s="29"/>
      <c r="K15585" s="29"/>
    </row>
    <row r="15586" spans="6:11" x14ac:dyDescent="0.3">
      <c r="F15586" s="29"/>
      <c r="G15586" s="29"/>
      <c r="H15586" s="29"/>
      <c r="I15586" s="29"/>
      <c r="J15586" s="29"/>
      <c r="K15586" s="29"/>
    </row>
    <row r="15587" spans="6:11" x14ac:dyDescent="0.3">
      <c r="F15587" s="29"/>
      <c r="G15587" s="29"/>
      <c r="H15587" s="29"/>
      <c r="I15587" s="29"/>
      <c r="J15587" s="29"/>
      <c r="K15587" s="29"/>
    </row>
    <row r="15588" spans="6:11" x14ac:dyDescent="0.3">
      <c r="F15588" s="29"/>
      <c r="G15588" s="29"/>
      <c r="H15588" s="29"/>
      <c r="I15588" s="29"/>
      <c r="J15588" s="29"/>
      <c r="K15588" s="29"/>
    </row>
    <row r="15589" spans="6:11" x14ac:dyDescent="0.3">
      <c r="F15589" s="29"/>
      <c r="G15589" s="29"/>
      <c r="H15589" s="29"/>
      <c r="I15589" s="29"/>
      <c r="J15589" s="29"/>
      <c r="K15589" s="29"/>
    </row>
    <row r="15590" spans="6:11" x14ac:dyDescent="0.3">
      <c r="F15590" s="29"/>
      <c r="G15590" s="29"/>
      <c r="H15590" s="29"/>
      <c r="I15590" s="29"/>
      <c r="J15590" s="29"/>
      <c r="K15590" s="29"/>
    </row>
    <row r="15591" spans="6:11" x14ac:dyDescent="0.3">
      <c r="F15591" s="29"/>
      <c r="G15591" s="29"/>
      <c r="H15591" s="29"/>
      <c r="I15591" s="29"/>
      <c r="J15591" s="29"/>
      <c r="K15591" s="29"/>
    </row>
    <row r="15592" spans="6:11" x14ac:dyDescent="0.3">
      <c r="F15592" s="29"/>
      <c r="G15592" s="29"/>
      <c r="H15592" s="29"/>
      <c r="I15592" s="29"/>
      <c r="J15592" s="29"/>
      <c r="K15592" s="29"/>
    </row>
    <row r="15593" spans="6:11" x14ac:dyDescent="0.3">
      <c r="F15593" s="29"/>
      <c r="G15593" s="29"/>
      <c r="H15593" s="29"/>
      <c r="I15593" s="29"/>
      <c r="J15593" s="29"/>
      <c r="K15593" s="29"/>
    </row>
    <row r="15594" spans="6:11" x14ac:dyDescent="0.3">
      <c r="F15594" s="29"/>
      <c r="G15594" s="29"/>
      <c r="H15594" s="29"/>
      <c r="I15594" s="29"/>
      <c r="J15594" s="29"/>
      <c r="K15594" s="29"/>
    </row>
    <row r="15595" spans="6:11" x14ac:dyDescent="0.3">
      <c r="F15595" s="29"/>
      <c r="G15595" s="29"/>
      <c r="H15595" s="29"/>
      <c r="I15595" s="29"/>
      <c r="J15595" s="29"/>
      <c r="K15595" s="29"/>
    </row>
    <row r="15596" spans="6:11" x14ac:dyDescent="0.3">
      <c r="F15596" s="29"/>
      <c r="G15596" s="29"/>
      <c r="H15596" s="29"/>
      <c r="I15596" s="29"/>
      <c r="J15596" s="29"/>
      <c r="K15596" s="29"/>
    </row>
    <row r="15597" spans="6:11" x14ac:dyDescent="0.3">
      <c r="F15597" s="29"/>
      <c r="G15597" s="29"/>
      <c r="H15597" s="29"/>
      <c r="I15597" s="29"/>
      <c r="J15597" s="29"/>
      <c r="K15597" s="29"/>
    </row>
    <row r="15598" spans="6:11" x14ac:dyDescent="0.3">
      <c r="F15598" s="29"/>
      <c r="G15598" s="29"/>
      <c r="H15598" s="29"/>
      <c r="I15598" s="29"/>
      <c r="J15598" s="29"/>
      <c r="K15598" s="29"/>
    </row>
    <row r="15599" spans="6:11" x14ac:dyDescent="0.3">
      <c r="F15599" s="29"/>
      <c r="G15599" s="29"/>
      <c r="H15599" s="29"/>
      <c r="I15599" s="29"/>
      <c r="J15599" s="29"/>
      <c r="K15599" s="29"/>
    </row>
    <row r="15600" spans="6:11" x14ac:dyDescent="0.3">
      <c r="F15600" s="29"/>
      <c r="G15600" s="29"/>
      <c r="H15600" s="29"/>
      <c r="I15600" s="29"/>
      <c r="J15600" s="29"/>
      <c r="K15600" s="29"/>
    </row>
    <row r="15601" spans="6:11" x14ac:dyDescent="0.3">
      <c r="F15601" s="29"/>
      <c r="G15601" s="29"/>
      <c r="H15601" s="29"/>
      <c r="I15601" s="29"/>
      <c r="J15601" s="29"/>
      <c r="K15601" s="29"/>
    </row>
    <row r="15602" spans="6:11" x14ac:dyDescent="0.3">
      <c r="F15602" s="29"/>
      <c r="G15602" s="29"/>
      <c r="H15602" s="29"/>
      <c r="I15602" s="29"/>
      <c r="J15602" s="29"/>
      <c r="K15602" s="29"/>
    </row>
    <row r="15603" spans="6:11" x14ac:dyDescent="0.3">
      <c r="F15603" s="29"/>
      <c r="G15603" s="29"/>
      <c r="H15603" s="29"/>
      <c r="I15603" s="29"/>
      <c r="J15603" s="29"/>
      <c r="K15603" s="29"/>
    </row>
    <row r="15604" spans="6:11" x14ac:dyDescent="0.3">
      <c r="F15604" s="29"/>
      <c r="G15604" s="29"/>
      <c r="H15604" s="29"/>
      <c r="I15604" s="29"/>
      <c r="J15604" s="29"/>
      <c r="K15604" s="29"/>
    </row>
    <row r="15605" spans="6:11" x14ac:dyDescent="0.3">
      <c r="F15605" s="29"/>
      <c r="G15605" s="29"/>
      <c r="H15605" s="29"/>
      <c r="I15605" s="29"/>
      <c r="J15605" s="29"/>
      <c r="K15605" s="29"/>
    </row>
    <row r="15606" spans="6:11" x14ac:dyDescent="0.3">
      <c r="F15606" s="29"/>
      <c r="G15606" s="29"/>
      <c r="H15606" s="29"/>
      <c r="I15606" s="29"/>
      <c r="J15606" s="29"/>
      <c r="K15606" s="29"/>
    </row>
    <row r="15607" spans="6:11" x14ac:dyDescent="0.3">
      <c r="F15607" s="29"/>
      <c r="G15607" s="29"/>
      <c r="H15607" s="29"/>
      <c r="I15607" s="29"/>
      <c r="J15607" s="29"/>
      <c r="K15607" s="29"/>
    </row>
    <row r="15608" spans="6:11" x14ac:dyDescent="0.3">
      <c r="F15608" s="29"/>
      <c r="G15608" s="29"/>
      <c r="H15608" s="29"/>
      <c r="I15608" s="29"/>
      <c r="J15608" s="29"/>
      <c r="K15608" s="29"/>
    </row>
    <row r="15609" spans="6:11" x14ac:dyDescent="0.3">
      <c r="F15609" s="29"/>
      <c r="G15609" s="29"/>
      <c r="H15609" s="29"/>
      <c r="I15609" s="29"/>
      <c r="J15609" s="29"/>
      <c r="K15609" s="29"/>
    </row>
    <row r="15610" spans="6:11" x14ac:dyDescent="0.3">
      <c r="F15610" s="29"/>
      <c r="G15610" s="29"/>
      <c r="H15610" s="29"/>
      <c r="I15610" s="29"/>
      <c r="J15610" s="29"/>
      <c r="K15610" s="29"/>
    </row>
    <row r="15611" spans="6:11" x14ac:dyDescent="0.3">
      <c r="F15611" s="29"/>
      <c r="G15611" s="29"/>
      <c r="H15611" s="29"/>
      <c r="I15611" s="29"/>
      <c r="J15611" s="29"/>
      <c r="K15611" s="29"/>
    </row>
    <row r="15612" spans="6:11" x14ac:dyDescent="0.3">
      <c r="F15612" s="29"/>
      <c r="G15612" s="29"/>
      <c r="H15612" s="29"/>
      <c r="I15612" s="29"/>
      <c r="J15612" s="29"/>
      <c r="K15612" s="29"/>
    </row>
    <row r="15613" spans="6:11" x14ac:dyDescent="0.3">
      <c r="F15613" s="29"/>
      <c r="G15613" s="29"/>
      <c r="H15613" s="29"/>
      <c r="I15613" s="29"/>
      <c r="J15613" s="29"/>
      <c r="K15613" s="29"/>
    </row>
    <row r="15614" spans="6:11" x14ac:dyDescent="0.3">
      <c r="F15614" s="29"/>
      <c r="G15614" s="29"/>
      <c r="H15614" s="29"/>
      <c r="I15614" s="29"/>
      <c r="J15614" s="29"/>
      <c r="K15614" s="29"/>
    </row>
    <row r="15615" spans="6:11" x14ac:dyDescent="0.3">
      <c r="F15615" s="29"/>
      <c r="G15615" s="29"/>
      <c r="H15615" s="29"/>
      <c r="I15615" s="29"/>
      <c r="J15615" s="29"/>
      <c r="K15615" s="29"/>
    </row>
    <row r="15616" spans="6:11" x14ac:dyDescent="0.3">
      <c r="F15616" s="29"/>
      <c r="G15616" s="29"/>
      <c r="H15616" s="29"/>
      <c r="I15616" s="29"/>
      <c r="J15616" s="29"/>
      <c r="K15616" s="29"/>
    </row>
    <row r="15617" spans="6:11" x14ac:dyDescent="0.3">
      <c r="F15617" s="29"/>
      <c r="G15617" s="29"/>
      <c r="H15617" s="29"/>
      <c r="I15617" s="29"/>
      <c r="J15617" s="29"/>
      <c r="K15617" s="29"/>
    </row>
    <row r="15618" spans="6:11" x14ac:dyDescent="0.3">
      <c r="F15618" s="29"/>
      <c r="G15618" s="29"/>
      <c r="H15618" s="29"/>
      <c r="I15618" s="29"/>
      <c r="J15618" s="29"/>
      <c r="K15618" s="29"/>
    </row>
    <row r="15619" spans="6:11" x14ac:dyDescent="0.3">
      <c r="F15619" s="29"/>
      <c r="G15619" s="29"/>
      <c r="H15619" s="29"/>
      <c r="I15619" s="29"/>
      <c r="J15619" s="29"/>
      <c r="K15619" s="29"/>
    </row>
    <row r="15620" spans="6:11" x14ac:dyDescent="0.3">
      <c r="F15620" s="29"/>
      <c r="G15620" s="29"/>
      <c r="H15620" s="29"/>
      <c r="I15620" s="29"/>
      <c r="J15620" s="29"/>
      <c r="K15620" s="29"/>
    </row>
    <row r="15621" spans="6:11" x14ac:dyDescent="0.3">
      <c r="F15621" s="29"/>
      <c r="G15621" s="29"/>
      <c r="H15621" s="29"/>
      <c r="I15621" s="29"/>
      <c r="J15621" s="29"/>
      <c r="K15621" s="29"/>
    </row>
    <row r="15622" spans="6:11" x14ac:dyDescent="0.3">
      <c r="F15622" s="29"/>
      <c r="G15622" s="29"/>
      <c r="H15622" s="29"/>
      <c r="I15622" s="29"/>
      <c r="J15622" s="29"/>
      <c r="K15622" s="29"/>
    </row>
    <row r="15623" spans="6:11" x14ac:dyDescent="0.3">
      <c r="F15623" s="29"/>
      <c r="G15623" s="29"/>
      <c r="H15623" s="29"/>
      <c r="I15623" s="29"/>
      <c r="J15623" s="29"/>
      <c r="K15623" s="29"/>
    </row>
    <row r="15624" spans="6:11" x14ac:dyDescent="0.3">
      <c r="F15624" s="29"/>
      <c r="G15624" s="29"/>
      <c r="H15624" s="29"/>
      <c r="I15624" s="29"/>
      <c r="J15624" s="29"/>
      <c r="K15624" s="29"/>
    </row>
    <row r="15625" spans="6:11" x14ac:dyDescent="0.3">
      <c r="F15625" s="29"/>
      <c r="G15625" s="29"/>
      <c r="H15625" s="29"/>
      <c r="I15625" s="29"/>
      <c r="J15625" s="29"/>
      <c r="K15625" s="29"/>
    </row>
    <row r="15626" spans="6:11" x14ac:dyDescent="0.3">
      <c r="F15626" s="29"/>
      <c r="G15626" s="29"/>
      <c r="H15626" s="29"/>
      <c r="I15626" s="29"/>
      <c r="J15626" s="29"/>
      <c r="K15626" s="29"/>
    </row>
    <row r="15627" spans="6:11" x14ac:dyDescent="0.3">
      <c r="F15627" s="29"/>
      <c r="G15627" s="29"/>
      <c r="H15627" s="29"/>
      <c r="I15627" s="29"/>
      <c r="J15627" s="29"/>
      <c r="K15627" s="29"/>
    </row>
    <row r="15628" spans="6:11" x14ac:dyDescent="0.3">
      <c r="F15628" s="29"/>
      <c r="G15628" s="29"/>
      <c r="H15628" s="29"/>
      <c r="I15628" s="29"/>
      <c r="J15628" s="29"/>
      <c r="K15628" s="29"/>
    </row>
    <row r="15629" spans="6:11" x14ac:dyDescent="0.3">
      <c r="F15629" s="29"/>
      <c r="G15629" s="29"/>
      <c r="H15629" s="29"/>
      <c r="I15629" s="29"/>
      <c r="J15629" s="29"/>
      <c r="K15629" s="29"/>
    </row>
    <row r="15630" spans="6:11" x14ac:dyDescent="0.3">
      <c r="F15630" s="29"/>
      <c r="G15630" s="29"/>
      <c r="H15630" s="29"/>
      <c r="I15630" s="29"/>
      <c r="J15630" s="29"/>
      <c r="K15630" s="29"/>
    </row>
    <row r="15631" spans="6:11" x14ac:dyDescent="0.3">
      <c r="F15631" s="29"/>
      <c r="G15631" s="29"/>
      <c r="H15631" s="29"/>
      <c r="I15631" s="29"/>
      <c r="J15631" s="29"/>
      <c r="K15631" s="29"/>
    </row>
    <row r="15632" spans="6:11" x14ac:dyDescent="0.3">
      <c r="F15632" s="29"/>
      <c r="G15632" s="29"/>
      <c r="H15632" s="29"/>
      <c r="I15632" s="29"/>
      <c r="J15632" s="29"/>
      <c r="K15632" s="29"/>
    </row>
    <row r="15633" spans="6:11" x14ac:dyDescent="0.3">
      <c r="F15633" s="29"/>
      <c r="G15633" s="29"/>
      <c r="H15633" s="29"/>
      <c r="I15633" s="29"/>
      <c r="J15633" s="29"/>
      <c r="K15633" s="29"/>
    </row>
    <row r="15634" spans="6:11" x14ac:dyDescent="0.3">
      <c r="F15634" s="29"/>
      <c r="G15634" s="29"/>
      <c r="H15634" s="29"/>
      <c r="I15634" s="29"/>
      <c r="J15634" s="29"/>
      <c r="K15634" s="29"/>
    </row>
    <row r="15635" spans="6:11" x14ac:dyDescent="0.3">
      <c r="F15635" s="29"/>
      <c r="G15635" s="29"/>
      <c r="H15635" s="29"/>
      <c r="I15635" s="29"/>
      <c r="J15635" s="29"/>
      <c r="K15635" s="29"/>
    </row>
    <row r="15636" spans="6:11" x14ac:dyDescent="0.3">
      <c r="F15636" s="29"/>
      <c r="G15636" s="29"/>
      <c r="H15636" s="29"/>
      <c r="I15636" s="29"/>
      <c r="J15636" s="29"/>
      <c r="K15636" s="29"/>
    </row>
    <row r="15637" spans="6:11" x14ac:dyDescent="0.3">
      <c r="F15637" s="29"/>
      <c r="G15637" s="29"/>
      <c r="H15637" s="29"/>
      <c r="I15637" s="29"/>
      <c r="J15637" s="29"/>
      <c r="K15637" s="29"/>
    </row>
    <row r="15638" spans="6:11" x14ac:dyDescent="0.3">
      <c r="F15638" s="29"/>
      <c r="G15638" s="29"/>
      <c r="H15638" s="29"/>
      <c r="I15638" s="29"/>
      <c r="J15638" s="29"/>
      <c r="K15638" s="29"/>
    </row>
    <row r="15639" spans="6:11" x14ac:dyDescent="0.3">
      <c r="F15639" s="29"/>
      <c r="G15639" s="29"/>
      <c r="H15639" s="29"/>
      <c r="I15639" s="29"/>
      <c r="J15639" s="29"/>
      <c r="K15639" s="29"/>
    </row>
    <row r="15640" spans="6:11" x14ac:dyDescent="0.3">
      <c r="F15640" s="29"/>
      <c r="G15640" s="29"/>
      <c r="H15640" s="29"/>
      <c r="I15640" s="29"/>
      <c r="J15640" s="29"/>
      <c r="K15640" s="29"/>
    </row>
    <row r="15641" spans="6:11" x14ac:dyDescent="0.3">
      <c r="F15641" s="29"/>
      <c r="G15641" s="29"/>
      <c r="H15641" s="29"/>
      <c r="I15641" s="29"/>
      <c r="J15641" s="29"/>
      <c r="K15641" s="29"/>
    </row>
    <row r="15642" spans="6:11" x14ac:dyDescent="0.3">
      <c r="F15642" s="29"/>
      <c r="G15642" s="29"/>
      <c r="H15642" s="29"/>
      <c r="I15642" s="29"/>
      <c r="J15642" s="29"/>
      <c r="K15642" s="29"/>
    </row>
    <row r="15643" spans="6:11" x14ac:dyDescent="0.3">
      <c r="F15643" s="29"/>
      <c r="G15643" s="29"/>
      <c r="H15643" s="29"/>
      <c r="I15643" s="29"/>
      <c r="J15643" s="29"/>
      <c r="K15643" s="29"/>
    </row>
    <row r="15644" spans="6:11" x14ac:dyDescent="0.3">
      <c r="F15644" s="29"/>
      <c r="G15644" s="29"/>
      <c r="H15644" s="29"/>
      <c r="I15644" s="29"/>
      <c r="J15644" s="29"/>
      <c r="K15644" s="29"/>
    </row>
    <row r="15645" spans="6:11" x14ac:dyDescent="0.3">
      <c r="F15645" s="29"/>
      <c r="G15645" s="29"/>
      <c r="H15645" s="29"/>
      <c r="I15645" s="29"/>
      <c r="J15645" s="29"/>
      <c r="K15645" s="29"/>
    </row>
    <row r="15646" spans="6:11" x14ac:dyDescent="0.3">
      <c r="F15646" s="29"/>
      <c r="G15646" s="29"/>
      <c r="H15646" s="29"/>
      <c r="I15646" s="29"/>
      <c r="J15646" s="29"/>
      <c r="K15646" s="29"/>
    </row>
    <row r="15647" spans="6:11" x14ac:dyDescent="0.3">
      <c r="F15647" s="29"/>
      <c r="G15647" s="29"/>
      <c r="H15647" s="29"/>
      <c r="I15647" s="29"/>
      <c r="J15647" s="29"/>
      <c r="K15647" s="29"/>
    </row>
    <row r="15648" spans="6:11" x14ac:dyDescent="0.3">
      <c r="F15648" s="29"/>
      <c r="G15648" s="29"/>
      <c r="H15648" s="29"/>
      <c r="I15648" s="29"/>
      <c r="J15648" s="29"/>
      <c r="K15648" s="29"/>
    </row>
    <row r="15649" spans="6:11" x14ac:dyDescent="0.3">
      <c r="F15649" s="29"/>
      <c r="G15649" s="29"/>
      <c r="H15649" s="29"/>
      <c r="I15649" s="29"/>
      <c r="J15649" s="29"/>
      <c r="K15649" s="29"/>
    </row>
    <row r="15650" spans="6:11" x14ac:dyDescent="0.3">
      <c r="F15650" s="29"/>
      <c r="G15650" s="29"/>
      <c r="H15650" s="29"/>
      <c r="I15650" s="29"/>
      <c r="J15650" s="29"/>
      <c r="K15650" s="29"/>
    </row>
    <row r="15651" spans="6:11" x14ac:dyDescent="0.3">
      <c r="F15651" s="29"/>
      <c r="G15651" s="29"/>
      <c r="H15651" s="29"/>
      <c r="I15651" s="29"/>
      <c r="J15651" s="29"/>
      <c r="K15651" s="29"/>
    </row>
    <row r="15652" spans="6:11" x14ac:dyDescent="0.3">
      <c r="F15652" s="29"/>
      <c r="G15652" s="29"/>
      <c r="H15652" s="29"/>
      <c r="I15652" s="29"/>
      <c r="J15652" s="29"/>
      <c r="K15652" s="29"/>
    </row>
    <row r="15653" spans="6:11" x14ac:dyDescent="0.3">
      <c r="F15653" s="29"/>
      <c r="G15653" s="29"/>
      <c r="H15653" s="29"/>
      <c r="I15653" s="29"/>
      <c r="J15653" s="29"/>
      <c r="K15653" s="29"/>
    </row>
    <row r="15654" spans="6:11" x14ac:dyDescent="0.3">
      <c r="F15654" s="29"/>
      <c r="G15654" s="29"/>
      <c r="H15654" s="29"/>
      <c r="I15654" s="29"/>
      <c r="J15654" s="29"/>
      <c r="K15654" s="29"/>
    </row>
    <row r="15655" spans="6:11" x14ac:dyDescent="0.3">
      <c r="F15655" s="29"/>
      <c r="G15655" s="29"/>
      <c r="H15655" s="29"/>
      <c r="I15655" s="29"/>
      <c r="J15655" s="29"/>
      <c r="K15655" s="29"/>
    </row>
    <row r="15656" spans="6:11" x14ac:dyDescent="0.3">
      <c r="F15656" s="29"/>
      <c r="G15656" s="29"/>
      <c r="H15656" s="29"/>
      <c r="I15656" s="29"/>
      <c r="J15656" s="29"/>
      <c r="K15656" s="29"/>
    </row>
    <row r="15657" spans="6:11" x14ac:dyDescent="0.3">
      <c r="F15657" s="29"/>
      <c r="G15657" s="29"/>
      <c r="H15657" s="29"/>
      <c r="I15657" s="29"/>
      <c r="J15657" s="29"/>
      <c r="K15657" s="29"/>
    </row>
    <row r="15658" spans="6:11" x14ac:dyDescent="0.3">
      <c r="F15658" s="29"/>
      <c r="G15658" s="29"/>
      <c r="H15658" s="29"/>
      <c r="I15658" s="29"/>
      <c r="J15658" s="29"/>
      <c r="K15658" s="29"/>
    </row>
    <row r="15659" spans="6:11" x14ac:dyDescent="0.3">
      <c r="F15659" s="29"/>
      <c r="G15659" s="29"/>
      <c r="H15659" s="29"/>
      <c r="I15659" s="29"/>
      <c r="J15659" s="29"/>
      <c r="K15659" s="29"/>
    </row>
    <row r="15660" spans="6:11" x14ac:dyDescent="0.3">
      <c r="F15660" s="29"/>
      <c r="G15660" s="29"/>
      <c r="H15660" s="29"/>
      <c r="I15660" s="29"/>
      <c r="J15660" s="29"/>
      <c r="K15660" s="29"/>
    </row>
    <row r="15661" spans="6:11" x14ac:dyDescent="0.3">
      <c r="F15661" s="29"/>
      <c r="G15661" s="29"/>
      <c r="H15661" s="29"/>
      <c r="I15661" s="29"/>
      <c r="J15661" s="29"/>
      <c r="K15661" s="29"/>
    </row>
    <row r="15662" spans="6:11" x14ac:dyDescent="0.3">
      <c r="F15662" s="29"/>
      <c r="G15662" s="29"/>
      <c r="H15662" s="29"/>
      <c r="I15662" s="29"/>
      <c r="J15662" s="29"/>
      <c r="K15662" s="29"/>
    </row>
    <row r="15663" spans="6:11" x14ac:dyDescent="0.3">
      <c r="F15663" s="29"/>
      <c r="G15663" s="29"/>
      <c r="H15663" s="29"/>
      <c r="I15663" s="29"/>
      <c r="J15663" s="29"/>
      <c r="K15663" s="29"/>
    </row>
    <row r="15664" spans="6:11" x14ac:dyDescent="0.3">
      <c r="F15664" s="29"/>
      <c r="G15664" s="29"/>
      <c r="H15664" s="29"/>
      <c r="I15664" s="29"/>
      <c r="J15664" s="29"/>
      <c r="K15664" s="29"/>
    </row>
    <row r="15665" spans="6:11" x14ac:dyDescent="0.3">
      <c r="F15665" s="29"/>
      <c r="G15665" s="29"/>
      <c r="H15665" s="29"/>
      <c r="I15665" s="29"/>
      <c r="J15665" s="29"/>
      <c r="K15665" s="29"/>
    </row>
    <row r="15666" spans="6:11" x14ac:dyDescent="0.3">
      <c r="F15666" s="29"/>
      <c r="G15666" s="29"/>
      <c r="H15666" s="29"/>
      <c r="I15666" s="29"/>
      <c r="J15666" s="29"/>
      <c r="K15666" s="29"/>
    </row>
    <row r="15667" spans="6:11" x14ac:dyDescent="0.3">
      <c r="F15667" s="29"/>
      <c r="G15667" s="29"/>
      <c r="H15667" s="29"/>
      <c r="I15667" s="29"/>
      <c r="J15667" s="29"/>
      <c r="K15667" s="29"/>
    </row>
    <row r="15668" spans="6:11" x14ac:dyDescent="0.3">
      <c r="F15668" s="29"/>
      <c r="G15668" s="29"/>
      <c r="H15668" s="29"/>
      <c r="I15668" s="29"/>
      <c r="J15668" s="29"/>
      <c r="K15668" s="29"/>
    </row>
    <row r="15669" spans="6:11" x14ac:dyDescent="0.3">
      <c r="F15669" s="29"/>
      <c r="G15669" s="29"/>
      <c r="H15669" s="29"/>
      <c r="I15669" s="29"/>
      <c r="J15669" s="29"/>
      <c r="K15669" s="29"/>
    </row>
    <row r="15670" spans="6:11" x14ac:dyDescent="0.3">
      <c r="F15670" s="29"/>
      <c r="G15670" s="29"/>
      <c r="H15670" s="29"/>
      <c r="I15670" s="29"/>
      <c r="J15670" s="29"/>
      <c r="K15670" s="29"/>
    </row>
    <row r="15671" spans="6:11" x14ac:dyDescent="0.3">
      <c r="F15671" s="29"/>
      <c r="G15671" s="29"/>
      <c r="H15671" s="29"/>
      <c r="I15671" s="29"/>
      <c r="J15671" s="29"/>
      <c r="K15671" s="29"/>
    </row>
    <row r="15672" spans="6:11" x14ac:dyDescent="0.3">
      <c r="F15672" s="29"/>
      <c r="G15672" s="29"/>
      <c r="H15672" s="29"/>
      <c r="I15672" s="29"/>
      <c r="J15672" s="29"/>
      <c r="K15672" s="29"/>
    </row>
    <row r="15673" spans="6:11" x14ac:dyDescent="0.3">
      <c r="F15673" s="29"/>
      <c r="G15673" s="29"/>
      <c r="H15673" s="29"/>
      <c r="I15673" s="29"/>
      <c r="J15673" s="29"/>
      <c r="K15673" s="29"/>
    </row>
    <row r="15674" spans="6:11" x14ac:dyDescent="0.3">
      <c r="F15674" s="29"/>
      <c r="G15674" s="29"/>
      <c r="H15674" s="29"/>
      <c r="I15674" s="29"/>
      <c r="J15674" s="29"/>
      <c r="K15674" s="29"/>
    </row>
    <row r="15675" spans="6:11" x14ac:dyDescent="0.3">
      <c r="F15675" s="29"/>
      <c r="G15675" s="29"/>
      <c r="H15675" s="29"/>
      <c r="I15675" s="29"/>
      <c r="J15675" s="29"/>
      <c r="K15675" s="29"/>
    </row>
    <row r="15676" spans="6:11" x14ac:dyDescent="0.3">
      <c r="F15676" s="29"/>
      <c r="G15676" s="29"/>
      <c r="H15676" s="29"/>
      <c r="I15676" s="29"/>
      <c r="J15676" s="29"/>
      <c r="K15676" s="29"/>
    </row>
    <row r="15677" spans="6:11" x14ac:dyDescent="0.3">
      <c r="F15677" s="29"/>
      <c r="G15677" s="29"/>
      <c r="H15677" s="29"/>
      <c r="I15677" s="29"/>
      <c r="J15677" s="29"/>
      <c r="K15677" s="29"/>
    </row>
    <row r="15678" spans="6:11" x14ac:dyDescent="0.3">
      <c r="F15678" s="29"/>
      <c r="G15678" s="29"/>
      <c r="H15678" s="29"/>
      <c r="I15678" s="29"/>
      <c r="J15678" s="29"/>
      <c r="K15678" s="29"/>
    </row>
    <row r="15679" spans="6:11" x14ac:dyDescent="0.3">
      <c r="F15679" s="29"/>
      <c r="G15679" s="29"/>
      <c r="H15679" s="29"/>
      <c r="I15679" s="29"/>
      <c r="J15679" s="29"/>
      <c r="K15679" s="29"/>
    </row>
    <row r="15680" spans="6:11" x14ac:dyDescent="0.3">
      <c r="F15680" s="29"/>
      <c r="G15680" s="29"/>
      <c r="H15680" s="29"/>
      <c r="I15680" s="29"/>
      <c r="J15680" s="29"/>
      <c r="K15680" s="29"/>
    </row>
    <row r="15681" spans="6:11" x14ac:dyDescent="0.3">
      <c r="F15681" s="29"/>
      <c r="G15681" s="29"/>
      <c r="H15681" s="29"/>
      <c r="I15681" s="29"/>
      <c r="J15681" s="29"/>
      <c r="K15681" s="29"/>
    </row>
    <row r="15682" spans="6:11" x14ac:dyDescent="0.3">
      <c r="F15682" s="29"/>
      <c r="G15682" s="29"/>
      <c r="H15682" s="29"/>
      <c r="I15682" s="29"/>
      <c r="J15682" s="29"/>
      <c r="K15682" s="29"/>
    </row>
    <row r="15683" spans="6:11" x14ac:dyDescent="0.3">
      <c r="F15683" s="29"/>
      <c r="G15683" s="29"/>
      <c r="H15683" s="29"/>
      <c r="I15683" s="29"/>
      <c r="J15683" s="29"/>
      <c r="K15683" s="29"/>
    </row>
    <row r="15684" spans="6:11" x14ac:dyDescent="0.3">
      <c r="F15684" s="29"/>
      <c r="G15684" s="29"/>
      <c r="H15684" s="29"/>
      <c r="I15684" s="29"/>
      <c r="J15684" s="29"/>
      <c r="K15684" s="29"/>
    </row>
    <row r="15685" spans="6:11" x14ac:dyDescent="0.3">
      <c r="F15685" s="29"/>
      <c r="G15685" s="29"/>
      <c r="H15685" s="29"/>
      <c r="I15685" s="29"/>
      <c r="J15685" s="29"/>
      <c r="K15685" s="29"/>
    </row>
    <row r="15686" spans="6:11" x14ac:dyDescent="0.3">
      <c r="F15686" s="29"/>
      <c r="G15686" s="29"/>
      <c r="H15686" s="29"/>
      <c r="I15686" s="29"/>
      <c r="J15686" s="29"/>
      <c r="K15686" s="29"/>
    </row>
    <row r="15687" spans="6:11" x14ac:dyDescent="0.3">
      <c r="F15687" s="29"/>
      <c r="G15687" s="29"/>
      <c r="H15687" s="29"/>
      <c r="I15687" s="29"/>
      <c r="J15687" s="29"/>
      <c r="K15687" s="29"/>
    </row>
    <row r="15688" spans="6:11" x14ac:dyDescent="0.3">
      <c r="F15688" s="29"/>
      <c r="G15688" s="29"/>
      <c r="H15688" s="29"/>
      <c r="I15688" s="29"/>
      <c r="J15688" s="29"/>
      <c r="K15688" s="29"/>
    </row>
    <row r="15689" spans="6:11" x14ac:dyDescent="0.3">
      <c r="F15689" s="29"/>
      <c r="G15689" s="29"/>
      <c r="H15689" s="29"/>
      <c r="I15689" s="29"/>
      <c r="J15689" s="29"/>
      <c r="K15689" s="29"/>
    </row>
    <row r="15690" spans="6:11" x14ac:dyDescent="0.3">
      <c r="F15690" s="29"/>
      <c r="G15690" s="29"/>
      <c r="H15690" s="29"/>
      <c r="I15690" s="29"/>
      <c r="J15690" s="29"/>
      <c r="K15690" s="29"/>
    </row>
    <row r="15691" spans="6:11" x14ac:dyDescent="0.3">
      <c r="F15691" s="29"/>
      <c r="G15691" s="29"/>
      <c r="H15691" s="29"/>
      <c r="I15691" s="29"/>
      <c r="J15691" s="29"/>
      <c r="K15691" s="29"/>
    </row>
    <row r="15692" spans="6:11" x14ac:dyDescent="0.3">
      <c r="F15692" s="29"/>
      <c r="G15692" s="29"/>
      <c r="H15692" s="29"/>
      <c r="I15692" s="29"/>
      <c r="J15692" s="29"/>
      <c r="K15692" s="29"/>
    </row>
    <row r="15693" spans="6:11" x14ac:dyDescent="0.3">
      <c r="F15693" s="29"/>
      <c r="G15693" s="29"/>
      <c r="H15693" s="29"/>
      <c r="I15693" s="29"/>
      <c r="J15693" s="29"/>
      <c r="K15693" s="29"/>
    </row>
    <row r="15694" spans="6:11" x14ac:dyDescent="0.3">
      <c r="F15694" s="29"/>
      <c r="G15694" s="29"/>
      <c r="H15694" s="29"/>
      <c r="I15694" s="29"/>
      <c r="J15694" s="29"/>
      <c r="K15694" s="29"/>
    </row>
    <row r="15695" spans="6:11" x14ac:dyDescent="0.3">
      <c r="F15695" s="29"/>
      <c r="G15695" s="29"/>
      <c r="H15695" s="29"/>
      <c r="I15695" s="29"/>
      <c r="J15695" s="29"/>
      <c r="K15695" s="29"/>
    </row>
    <row r="15696" spans="6:11" x14ac:dyDescent="0.3">
      <c r="F15696" s="29"/>
      <c r="G15696" s="29"/>
      <c r="H15696" s="29"/>
      <c r="I15696" s="29"/>
      <c r="J15696" s="29"/>
      <c r="K15696" s="29"/>
    </row>
    <row r="15697" spans="6:11" x14ac:dyDescent="0.3">
      <c r="F15697" s="29"/>
      <c r="G15697" s="29"/>
      <c r="H15697" s="29"/>
      <c r="I15697" s="29"/>
      <c r="J15697" s="29"/>
      <c r="K15697" s="29"/>
    </row>
    <row r="15698" spans="6:11" x14ac:dyDescent="0.3">
      <c r="F15698" s="29"/>
      <c r="G15698" s="29"/>
      <c r="H15698" s="29"/>
      <c r="I15698" s="29"/>
      <c r="J15698" s="29"/>
      <c r="K15698" s="29"/>
    </row>
    <row r="15699" spans="6:11" x14ac:dyDescent="0.3">
      <c r="F15699" s="29"/>
      <c r="G15699" s="29"/>
      <c r="H15699" s="29"/>
      <c r="I15699" s="29"/>
      <c r="J15699" s="29"/>
      <c r="K15699" s="29"/>
    </row>
    <row r="15700" spans="6:11" x14ac:dyDescent="0.3">
      <c r="F15700" s="29"/>
      <c r="G15700" s="29"/>
      <c r="H15700" s="29"/>
      <c r="I15700" s="29"/>
      <c r="J15700" s="29"/>
      <c r="K15700" s="29"/>
    </row>
    <row r="15701" spans="6:11" x14ac:dyDescent="0.3">
      <c r="F15701" s="29"/>
      <c r="G15701" s="29"/>
      <c r="H15701" s="29"/>
      <c r="I15701" s="29"/>
      <c r="J15701" s="29"/>
      <c r="K15701" s="29"/>
    </row>
    <row r="15702" spans="6:11" x14ac:dyDescent="0.3">
      <c r="F15702" s="29"/>
      <c r="G15702" s="29"/>
      <c r="H15702" s="29"/>
      <c r="I15702" s="29"/>
      <c r="J15702" s="29"/>
      <c r="K15702" s="29"/>
    </row>
    <row r="15703" spans="6:11" x14ac:dyDescent="0.3">
      <c r="F15703" s="29"/>
      <c r="G15703" s="29"/>
      <c r="H15703" s="29"/>
      <c r="I15703" s="29"/>
      <c r="J15703" s="29"/>
      <c r="K15703" s="29"/>
    </row>
    <row r="15704" spans="6:11" x14ac:dyDescent="0.3">
      <c r="F15704" s="29"/>
      <c r="G15704" s="29"/>
      <c r="H15704" s="29"/>
      <c r="I15704" s="29"/>
      <c r="J15704" s="29"/>
      <c r="K15704" s="29"/>
    </row>
    <row r="15705" spans="6:11" x14ac:dyDescent="0.3">
      <c r="F15705" s="29"/>
      <c r="G15705" s="29"/>
      <c r="H15705" s="29"/>
      <c r="I15705" s="29"/>
      <c r="J15705" s="29"/>
      <c r="K15705" s="29"/>
    </row>
    <row r="15706" spans="6:11" x14ac:dyDescent="0.3">
      <c r="F15706" s="29"/>
      <c r="G15706" s="29"/>
      <c r="H15706" s="29"/>
      <c r="I15706" s="29"/>
      <c r="J15706" s="29"/>
      <c r="K15706" s="29"/>
    </row>
    <row r="15707" spans="6:11" x14ac:dyDescent="0.3">
      <c r="F15707" s="29"/>
      <c r="G15707" s="29"/>
      <c r="H15707" s="29"/>
      <c r="I15707" s="29"/>
      <c r="J15707" s="29"/>
      <c r="K15707" s="29"/>
    </row>
    <row r="15708" spans="6:11" x14ac:dyDescent="0.3">
      <c r="F15708" s="29"/>
      <c r="G15708" s="29"/>
      <c r="H15708" s="29"/>
      <c r="I15708" s="29"/>
      <c r="J15708" s="29"/>
      <c r="K15708" s="29"/>
    </row>
    <row r="15709" spans="6:11" x14ac:dyDescent="0.3">
      <c r="F15709" s="29"/>
      <c r="G15709" s="29"/>
      <c r="H15709" s="29"/>
      <c r="I15709" s="29"/>
      <c r="J15709" s="29"/>
      <c r="K15709" s="29"/>
    </row>
    <row r="15710" spans="6:11" x14ac:dyDescent="0.3">
      <c r="F15710" s="29"/>
      <c r="G15710" s="29"/>
      <c r="H15710" s="29"/>
      <c r="I15710" s="29"/>
      <c r="J15710" s="29"/>
      <c r="K15710" s="29"/>
    </row>
    <row r="15711" spans="6:11" x14ac:dyDescent="0.3">
      <c r="F15711" s="29"/>
      <c r="G15711" s="29"/>
      <c r="H15711" s="29"/>
      <c r="I15711" s="29"/>
      <c r="J15711" s="29"/>
      <c r="K15711" s="29"/>
    </row>
    <row r="15712" spans="6:11" x14ac:dyDescent="0.3">
      <c r="F15712" s="29"/>
      <c r="G15712" s="29"/>
      <c r="H15712" s="29"/>
      <c r="I15712" s="29"/>
      <c r="J15712" s="29"/>
      <c r="K15712" s="29"/>
    </row>
    <row r="15713" spans="6:11" x14ac:dyDescent="0.3">
      <c r="F15713" s="29"/>
      <c r="G15713" s="29"/>
      <c r="H15713" s="29"/>
      <c r="I15713" s="29"/>
      <c r="J15713" s="29"/>
      <c r="K15713" s="29"/>
    </row>
    <row r="15714" spans="6:11" x14ac:dyDescent="0.3">
      <c r="F15714" s="29"/>
      <c r="G15714" s="29"/>
      <c r="H15714" s="29"/>
      <c r="I15714" s="29"/>
      <c r="J15714" s="29"/>
      <c r="K15714" s="29"/>
    </row>
    <row r="15715" spans="6:11" x14ac:dyDescent="0.3">
      <c r="F15715" s="29"/>
      <c r="G15715" s="29"/>
      <c r="H15715" s="29"/>
      <c r="I15715" s="29"/>
      <c r="J15715" s="29"/>
      <c r="K15715" s="29"/>
    </row>
    <row r="15716" spans="6:11" x14ac:dyDescent="0.3">
      <c r="F15716" s="29"/>
      <c r="G15716" s="29"/>
      <c r="H15716" s="29"/>
      <c r="I15716" s="29"/>
      <c r="J15716" s="29"/>
      <c r="K15716" s="29"/>
    </row>
    <row r="15717" spans="6:11" x14ac:dyDescent="0.3">
      <c r="F15717" s="29"/>
      <c r="G15717" s="29"/>
      <c r="H15717" s="29"/>
      <c r="I15717" s="29"/>
      <c r="J15717" s="29"/>
      <c r="K15717" s="29"/>
    </row>
    <row r="15718" spans="6:11" x14ac:dyDescent="0.3">
      <c r="F15718" s="29"/>
      <c r="G15718" s="29"/>
      <c r="H15718" s="29"/>
      <c r="I15718" s="29"/>
      <c r="J15718" s="29"/>
      <c r="K15718" s="29"/>
    </row>
    <row r="15719" spans="6:11" x14ac:dyDescent="0.3">
      <c r="F15719" s="29"/>
      <c r="G15719" s="29"/>
      <c r="H15719" s="29"/>
      <c r="I15719" s="29"/>
      <c r="J15719" s="29"/>
      <c r="K15719" s="29"/>
    </row>
    <row r="15720" spans="6:11" x14ac:dyDescent="0.3">
      <c r="F15720" s="29"/>
      <c r="G15720" s="29"/>
      <c r="H15720" s="29"/>
      <c r="I15720" s="29"/>
      <c r="J15720" s="29"/>
      <c r="K15720" s="29"/>
    </row>
    <row r="15721" spans="6:11" x14ac:dyDescent="0.3">
      <c r="F15721" s="29"/>
      <c r="G15721" s="29"/>
      <c r="H15721" s="29"/>
      <c r="I15721" s="29"/>
      <c r="J15721" s="29"/>
      <c r="K15721" s="29"/>
    </row>
    <row r="15722" spans="6:11" x14ac:dyDescent="0.3">
      <c r="F15722" s="29"/>
      <c r="G15722" s="29"/>
      <c r="H15722" s="29"/>
      <c r="I15722" s="29"/>
      <c r="J15722" s="29"/>
      <c r="K15722" s="29"/>
    </row>
    <row r="15723" spans="6:11" x14ac:dyDescent="0.3">
      <c r="F15723" s="29"/>
      <c r="G15723" s="29"/>
      <c r="H15723" s="29"/>
      <c r="I15723" s="29"/>
      <c r="J15723" s="29"/>
      <c r="K15723" s="29"/>
    </row>
    <row r="15724" spans="6:11" x14ac:dyDescent="0.3">
      <c r="F15724" s="29"/>
      <c r="G15724" s="29"/>
      <c r="H15724" s="29"/>
      <c r="I15724" s="29"/>
      <c r="J15724" s="29"/>
      <c r="K15724" s="29"/>
    </row>
    <row r="15725" spans="6:11" x14ac:dyDescent="0.3">
      <c r="F15725" s="29"/>
      <c r="G15725" s="29"/>
      <c r="H15725" s="29"/>
      <c r="I15725" s="29"/>
      <c r="J15725" s="29"/>
      <c r="K15725" s="29"/>
    </row>
    <row r="15726" spans="6:11" x14ac:dyDescent="0.3">
      <c r="F15726" s="29"/>
      <c r="G15726" s="29"/>
      <c r="H15726" s="29"/>
      <c r="I15726" s="29"/>
      <c r="J15726" s="29"/>
      <c r="K15726" s="29"/>
    </row>
    <row r="15727" spans="6:11" x14ac:dyDescent="0.3">
      <c r="F15727" s="29"/>
      <c r="G15727" s="29"/>
      <c r="H15727" s="29"/>
      <c r="I15727" s="29"/>
      <c r="J15727" s="29"/>
      <c r="K15727" s="29"/>
    </row>
    <row r="15728" spans="6:11" x14ac:dyDescent="0.3">
      <c r="F15728" s="29"/>
      <c r="G15728" s="29"/>
      <c r="H15728" s="29"/>
      <c r="I15728" s="29"/>
      <c r="J15728" s="29"/>
      <c r="K15728" s="29"/>
    </row>
    <row r="15729" spans="6:11" x14ac:dyDescent="0.3">
      <c r="F15729" s="29"/>
      <c r="G15729" s="29"/>
      <c r="H15729" s="29"/>
      <c r="I15729" s="29"/>
      <c r="J15729" s="29"/>
      <c r="K15729" s="29"/>
    </row>
    <row r="15730" spans="6:11" x14ac:dyDescent="0.3">
      <c r="F15730" s="29"/>
      <c r="G15730" s="29"/>
      <c r="H15730" s="29"/>
      <c r="I15730" s="29"/>
      <c r="J15730" s="29"/>
      <c r="K15730" s="29"/>
    </row>
    <row r="15731" spans="6:11" x14ac:dyDescent="0.3">
      <c r="F15731" s="29"/>
      <c r="G15731" s="29"/>
      <c r="H15731" s="29"/>
      <c r="I15731" s="29"/>
      <c r="J15731" s="29"/>
      <c r="K15731" s="29"/>
    </row>
    <row r="15732" spans="6:11" x14ac:dyDescent="0.3">
      <c r="F15732" s="29"/>
      <c r="G15732" s="29"/>
      <c r="H15732" s="29"/>
      <c r="I15732" s="29"/>
      <c r="J15732" s="29"/>
      <c r="K15732" s="29"/>
    </row>
    <row r="15733" spans="6:11" x14ac:dyDescent="0.3">
      <c r="F15733" s="29"/>
      <c r="G15733" s="29"/>
      <c r="H15733" s="29"/>
      <c r="I15733" s="29"/>
      <c r="J15733" s="29"/>
      <c r="K15733" s="29"/>
    </row>
    <row r="15734" spans="6:11" x14ac:dyDescent="0.3">
      <c r="F15734" s="29"/>
      <c r="G15734" s="29"/>
      <c r="H15734" s="29"/>
      <c r="I15734" s="29"/>
      <c r="J15734" s="29"/>
      <c r="K15734" s="29"/>
    </row>
    <row r="15735" spans="6:11" x14ac:dyDescent="0.3">
      <c r="F15735" s="29"/>
      <c r="G15735" s="29"/>
      <c r="H15735" s="29"/>
      <c r="I15735" s="29"/>
      <c r="J15735" s="29"/>
      <c r="K15735" s="29"/>
    </row>
    <row r="15736" spans="6:11" x14ac:dyDescent="0.3">
      <c r="F15736" s="29"/>
      <c r="G15736" s="29"/>
      <c r="H15736" s="29"/>
      <c r="I15736" s="29"/>
      <c r="J15736" s="29"/>
      <c r="K15736" s="29"/>
    </row>
    <row r="15737" spans="6:11" x14ac:dyDescent="0.3">
      <c r="F15737" s="29"/>
      <c r="G15737" s="29"/>
      <c r="H15737" s="29"/>
      <c r="I15737" s="29"/>
      <c r="J15737" s="29"/>
      <c r="K15737" s="29"/>
    </row>
    <row r="15738" spans="6:11" x14ac:dyDescent="0.3">
      <c r="F15738" s="29"/>
      <c r="G15738" s="29"/>
      <c r="H15738" s="29"/>
      <c r="I15738" s="29"/>
      <c r="J15738" s="29"/>
      <c r="K15738" s="29"/>
    </row>
    <row r="15739" spans="6:11" x14ac:dyDescent="0.3">
      <c r="F15739" s="29"/>
      <c r="G15739" s="29"/>
      <c r="H15739" s="29"/>
      <c r="I15739" s="29"/>
      <c r="J15739" s="29"/>
      <c r="K15739" s="29"/>
    </row>
    <row r="15740" spans="6:11" x14ac:dyDescent="0.3">
      <c r="F15740" s="29"/>
      <c r="G15740" s="29"/>
      <c r="H15740" s="29"/>
      <c r="I15740" s="29"/>
      <c r="J15740" s="29"/>
      <c r="K15740" s="29"/>
    </row>
    <row r="15741" spans="6:11" x14ac:dyDescent="0.3">
      <c r="F15741" s="29"/>
      <c r="G15741" s="29"/>
      <c r="H15741" s="29"/>
      <c r="I15741" s="29"/>
      <c r="J15741" s="29"/>
      <c r="K15741" s="29"/>
    </row>
    <row r="15742" spans="6:11" x14ac:dyDescent="0.3">
      <c r="F15742" s="29"/>
      <c r="G15742" s="29"/>
      <c r="H15742" s="29"/>
      <c r="I15742" s="29"/>
      <c r="J15742" s="29"/>
      <c r="K15742" s="29"/>
    </row>
    <row r="15743" spans="6:11" x14ac:dyDescent="0.3">
      <c r="F15743" s="29"/>
      <c r="G15743" s="29"/>
      <c r="H15743" s="29"/>
      <c r="I15743" s="29"/>
      <c r="J15743" s="29"/>
      <c r="K15743" s="29"/>
    </row>
    <row r="15744" spans="6:11" x14ac:dyDescent="0.3">
      <c r="F15744" s="29"/>
      <c r="G15744" s="29"/>
      <c r="H15744" s="29"/>
      <c r="I15744" s="29"/>
      <c r="J15744" s="29"/>
      <c r="K15744" s="29"/>
    </row>
    <row r="15745" spans="6:11" x14ac:dyDescent="0.3">
      <c r="F15745" s="29"/>
      <c r="G15745" s="29"/>
      <c r="H15745" s="29"/>
      <c r="I15745" s="29"/>
      <c r="J15745" s="29"/>
      <c r="K15745" s="29"/>
    </row>
    <row r="15746" spans="6:11" x14ac:dyDescent="0.3">
      <c r="F15746" s="29"/>
      <c r="G15746" s="29"/>
      <c r="H15746" s="29"/>
      <c r="I15746" s="29"/>
      <c r="J15746" s="29"/>
      <c r="K15746" s="29"/>
    </row>
    <row r="15747" spans="6:11" x14ac:dyDescent="0.3">
      <c r="F15747" s="29"/>
      <c r="G15747" s="29"/>
      <c r="H15747" s="29"/>
      <c r="I15747" s="29"/>
      <c r="J15747" s="29"/>
      <c r="K15747" s="29"/>
    </row>
    <row r="15748" spans="6:11" x14ac:dyDescent="0.3">
      <c r="F15748" s="29"/>
      <c r="G15748" s="29"/>
      <c r="H15748" s="29"/>
      <c r="I15748" s="29"/>
      <c r="J15748" s="29"/>
      <c r="K15748" s="29"/>
    </row>
    <row r="15749" spans="6:11" x14ac:dyDescent="0.3">
      <c r="F15749" s="29"/>
      <c r="G15749" s="29"/>
      <c r="H15749" s="29"/>
      <c r="I15749" s="29"/>
      <c r="J15749" s="29"/>
      <c r="K15749" s="29"/>
    </row>
    <row r="15750" spans="6:11" x14ac:dyDescent="0.3">
      <c r="F15750" s="29"/>
      <c r="G15750" s="29"/>
      <c r="H15750" s="29"/>
      <c r="I15750" s="29"/>
      <c r="J15750" s="29"/>
      <c r="K15750" s="29"/>
    </row>
    <row r="15751" spans="6:11" x14ac:dyDescent="0.3">
      <c r="F15751" s="29"/>
      <c r="G15751" s="29"/>
      <c r="H15751" s="29"/>
      <c r="I15751" s="29"/>
      <c r="J15751" s="29"/>
      <c r="K15751" s="29"/>
    </row>
    <row r="15752" spans="6:11" x14ac:dyDescent="0.3">
      <c r="F15752" s="29"/>
      <c r="G15752" s="29"/>
      <c r="H15752" s="29"/>
      <c r="I15752" s="29"/>
      <c r="J15752" s="29"/>
      <c r="K15752" s="29"/>
    </row>
    <row r="15753" spans="6:11" x14ac:dyDescent="0.3">
      <c r="F15753" s="29"/>
      <c r="G15753" s="29"/>
      <c r="H15753" s="29"/>
      <c r="I15753" s="29"/>
      <c r="J15753" s="29"/>
      <c r="K15753" s="29"/>
    </row>
    <row r="15754" spans="6:11" x14ac:dyDescent="0.3">
      <c r="F15754" s="29"/>
      <c r="G15754" s="29"/>
      <c r="H15754" s="29"/>
      <c r="I15754" s="29"/>
      <c r="J15754" s="29"/>
      <c r="K15754" s="29"/>
    </row>
    <row r="15755" spans="6:11" x14ac:dyDescent="0.3">
      <c r="F15755" s="29"/>
      <c r="G15755" s="29"/>
      <c r="H15755" s="29"/>
      <c r="I15755" s="29"/>
      <c r="J15755" s="29"/>
      <c r="K15755" s="29"/>
    </row>
    <row r="15756" spans="6:11" x14ac:dyDescent="0.3">
      <c r="F15756" s="29"/>
      <c r="G15756" s="29"/>
      <c r="H15756" s="29"/>
      <c r="I15756" s="29"/>
      <c r="J15756" s="29"/>
      <c r="K15756" s="29"/>
    </row>
    <row r="15757" spans="6:11" x14ac:dyDescent="0.3">
      <c r="F15757" s="29"/>
      <c r="G15757" s="29"/>
      <c r="H15757" s="29"/>
      <c r="I15757" s="29"/>
      <c r="J15757" s="29"/>
      <c r="K15757" s="29"/>
    </row>
    <row r="15758" spans="6:11" x14ac:dyDescent="0.3">
      <c r="F15758" s="29"/>
      <c r="G15758" s="29"/>
      <c r="H15758" s="29"/>
      <c r="I15758" s="29"/>
      <c r="J15758" s="29"/>
      <c r="K15758" s="29"/>
    </row>
    <row r="15759" spans="6:11" x14ac:dyDescent="0.3">
      <c r="F15759" s="29"/>
      <c r="G15759" s="29"/>
      <c r="H15759" s="29"/>
      <c r="I15759" s="29"/>
      <c r="J15759" s="29"/>
      <c r="K15759" s="29"/>
    </row>
    <row r="15760" spans="6:11" x14ac:dyDescent="0.3">
      <c r="F15760" s="29"/>
      <c r="G15760" s="29"/>
      <c r="H15760" s="29"/>
      <c r="I15760" s="29"/>
      <c r="J15760" s="29"/>
      <c r="K15760" s="29"/>
    </row>
    <row r="15761" spans="6:11" x14ac:dyDescent="0.3">
      <c r="F15761" s="29"/>
      <c r="G15761" s="29"/>
      <c r="H15761" s="29"/>
      <c r="I15761" s="29"/>
      <c r="J15761" s="29"/>
      <c r="K15761" s="29"/>
    </row>
    <row r="15762" spans="6:11" x14ac:dyDescent="0.3">
      <c r="F15762" s="29"/>
      <c r="G15762" s="29"/>
      <c r="H15762" s="29"/>
      <c r="I15762" s="29"/>
      <c r="J15762" s="29"/>
      <c r="K15762" s="29"/>
    </row>
    <row r="15763" spans="6:11" x14ac:dyDescent="0.3">
      <c r="F15763" s="29"/>
      <c r="G15763" s="29"/>
      <c r="H15763" s="29"/>
      <c r="I15763" s="29"/>
      <c r="J15763" s="29"/>
      <c r="K15763" s="29"/>
    </row>
    <row r="15764" spans="6:11" x14ac:dyDescent="0.3">
      <c r="F15764" s="29"/>
      <c r="G15764" s="29"/>
      <c r="H15764" s="29"/>
      <c r="I15764" s="29"/>
      <c r="J15764" s="29"/>
      <c r="K15764" s="29"/>
    </row>
    <row r="15765" spans="6:11" x14ac:dyDescent="0.3">
      <c r="F15765" s="29"/>
      <c r="G15765" s="29"/>
      <c r="H15765" s="29"/>
      <c r="I15765" s="29"/>
      <c r="J15765" s="29"/>
      <c r="K15765" s="29"/>
    </row>
    <row r="15766" spans="6:11" x14ac:dyDescent="0.3">
      <c r="F15766" s="29"/>
      <c r="G15766" s="29"/>
      <c r="H15766" s="29"/>
      <c r="I15766" s="29"/>
      <c r="J15766" s="29"/>
      <c r="K15766" s="29"/>
    </row>
    <row r="15767" spans="6:11" x14ac:dyDescent="0.3">
      <c r="F15767" s="29"/>
      <c r="G15767" s="29"/>
      <c r="H15767" s="29"/>
      <c r="I15767" s="29"/>
      <c r="J15767" s="29"/>
      <c r="K15767" s="29"/>
    </row>
    <row r="15768" spans="6:11" x14ac:dyDescent="0.3">
      <c r="F15768" s="29"/>
      <c r="G15768" s="29"/>
      <c r="H15768" s="29"/>
      <c r="I15768" s="29"/>
      <c r="J15768" s="29"/>
      <c r="K15768" s="29"/>
    </row>
    <row r="15769" spans="6:11" x14ac:dyDescent="0.3">
      <c r="F15769" s="29"/>
      <c r="G15769" s="29"/>
      <c r="H15769" s="29"/>
      <c r="I15769" s="29"/>
      <c r="J15769" s="29"/>
      <c r="K15769" s="29"/>
    </row>
    <row r="15770" spans="6:11" x14ac:dyDescent="0.3">
      <c r="F15770" s="29"/>
      <c r="G15770" s="29"/>
      <c r="H15770" s="29"/>
      <c r="I15770" s="29"/>
      <c r="J15770" s="29"/>
      <c r="K15770" s="29"/>
    </row>
    <row r="15771" spans="6:11" x14ac:dyDescent="0.3">
      <c r="F15771" s="29"/>
      <c r="G15771" s="29"/>
      <c r="H15771" s="29"/>
      <c r="I15771" s="29"/>
      <c r="J15771" s="29"/>
      <c r="K15771" s="29"/>
    </row>
    <row r="15772" spans="6:11" x14ac:dyDescent="0.3">
      <c r="F15772" s="29"/>
      <c r="G15772" s="29"/>
      <c r="H15772" s="29"/>
      <c r="I15772" s="29"/>
      <c r="J15772" s="29"/>
      <c r="K15772" s="29"/>
    </row>
    <row r="15773" spans="6:11" x14ac:dyDescent="0.3">
      <c r="F15773" s="29"/>
      <c r="G15773" s="29"/>
      <c r="H15773" s="29"/>
      <c r="I15773" s="29"/>
      <c r="J15773" s="29"/>
      <c r="K15773" s="29"/>
    </row>
    <row r="15774" spans="6:11" x14ac:dyDescent="0.3">
      <c r="F15774" s="29"/>
      <c r="G15774" s="29"/>
      <c r="H15774" s="29"/>
      <c r="I15774" s="29"/>
      <c r="J15774" s="29"/>
      <c r="K15774" s="29"/>
    </row>
    <row r="15775" spans="6:11" x14ac:dyDescent="0.3">
      <c r="F15775" s="29"/>
      <c r="G15775" s="29"/>
      <c r="H15775" s="29"/>
      <c r="I15775" s="29"/>
      <c r="J15775" s="29"/>
      <c r="K15775" s="29"/>
    </row>
    <row r="15776" spans="6:11" x14ac:dyDescent="0.3">
      <c r="F15776" s="29"/>
      <c r="G15776" s="29"/>
      <c r="H15776" s="29"/>
      <c r="I15776" s="29"/>
      <c r="J15776" s="29"/>
      <c r="K15776" s="29"/>
    </row>
    <row r="15777" spans="6:11" x14ac:dyDescent="0.3">
      <c r="F15777" s="29"/>
      <c r="G15777" s="29"/>
      <c r="H15777" s="29"/>
      <c r="I15777" s="29"/>
      <c r="J15777" s="29"/>
      <c r="K15777" s="29"/>
    </row>
    <row r="15778" spans="6:11" x14ac:dyDescent="0.3">
      <c r="F15778" s="29"/>
      <c r="G15778" s="29"/>
      <c r="H15778" s="29"/>
      <c r="I15778" s="29"/>
      <c r="J15778" s="29"/>
      <c r="K15778" s="29"/>
    </row>
    <row r="15779" spans="6:11" x14ac:dyDescent="0.3">
      <c r="F15779" s="29"/>
      <c r="G15779" s="29"/>
      <c r="H15779" s="29"/>
      <c r="I15779" s="29"/>
      <c r="J15779" s="29"/>
      <c r="K15779" s="29"/>
    </row>
    <row r="15780" spans="6:11" x14ac:dyDescent="0.3">
      <c r="F15780" s="29"/>
      <c r="G15780" s="29"/>
      <c r="H15780" s="29"/>
      <c r="I15780" s="29"/>
      <c r="J15780" s="29"/>
      <c r="K15780" s="29"/>
    </row>
    <row r="15781" spans="6:11" x14ac:dyDescent="0.3">
      <c r="F15781" s="29"/>
      <c r="G15781" s="29"/>
      <c r="H15781" s="29"/>
      <c r="I15781" s="29"/>
      <c r="J15781" s="29"/>
      <c r="K15781" s="29"/>
    </row>
    <row r="15782" spans="6:11" x14ac:dyDescent="0.3">
      <c r="F15782" s="29"/>
      <c r="G15782" s="29"/>
      <c r="H15782" s="29"/>
      <c r="I15782" s="29"/>
      <c r="J15782" s="29"/>
      <c r="K15782" s="29"/>
    </row>
    <row r="15783" spans="6:11" x14ac:dyDescent="0.3">
      <c r="F15783" s="29"/>
      <c r="G15783" s="29"/>
      <c r="H15783" s="29"/>
      <c r="I15783" s="29"/>
      <c r="J15783" s="29"/>
      <c r="K15783" s="29"/>
    </row>
    <row r="15784" spans="6:11" x14ac:dyDescent="0.3">
      <c r="F15784" s="29"/>
      <c r="G15784" s="29"/>
      <c r="H15784" s="29"/>
      <c r="I15784" s="29"/>
      <c r="J15784" s="29"/>
      <c r="K15784" s="29"/>
    </row>
    <row r="15785" spans="6:11" x14ac:dyDescent="0.3">
      <c r="F15785" s="29"/>
      <c r="G15785" s="29"/>
      <c r="H15785" s="29"/>
      <c r="I15785" s="29"/>
      <c r="J15785" s="29"/>
      <c r="K15785" s="29"/>
    </row>
    <row r="15786" spans="6:11" x14ac:dyDescent="0.3">
      <c r="F15786" s="29"/>
      <c r="G15786" s="29"/>
      <c r="H15786" s="29"/>
      <c r="I15786" s="29"/>
      <c r="J15786" s="29"/>
      <c r="K15786" s="29"/>
    </row>
    <row r="15787" spans="6:11" x14ac:dyDescent="0.3">
      <c r="F15787" s="29"/>
      <c r="G15787" s="29"/>
      <c r="H15787" s="29"/>
      <c r="I15787" s="29"/>
      <c r="J15787" s="29"/>
      <c r="K15787" s="29"/>
    </row>
    <row r="15788" spans="6:11" x14ac:dyDescent="0.3">
      <c r="F15788" s="29"/>
      <c r="G15788" s="29"/>
      <c r="H15788" s="29"/>
      <c r="I15788" s="29"/>
      <c r="J15788" s="29"/>
      <c r="K15788" s="29"/>
    </row>
    <row r="15789" spans="6:11" x14ac:dyDescent="0.3">
      <c r="F15789" s="29"/>
      <c r="G15789" s="29"/>
      <c r="H15789" s="29"/>
      <c r="I15789" s="29"/>
      <c r="J15789" s="29"/>
      <c r="K15789" s="29"/>
    </row>
    <row r="15790" spans="6:11" x14ac:dyDescent="0.3">
      <c r="F15790" s="29"/>
      <c r="G15790" s="29"/>
      <c r="H15790" s="29"/>
      <c r="I15790" s="29"/>
      <c r="J15790" s="29"/>
      <c r="K15790" s="29"/>
    </row>
    <row r="15791" spans="6:11" x14ac:dyDescent="0.3">
      <c r="F15791" s="29"/>
      <c r="G15791" s="29"/>
      <c r="H15791" s="29"/>
      <c r="I15791" s="29"/>
      <c r="J15791" s="29"/>
      <c r="K15791" s="29"/>
    </row>
    <row r="15792" spans="6:11" x14ac:dyDescent="0.3">
      <c r="F15792" s="29"/>
      <c r="G15792" s="29"/>
      <c r="H15792" s="29"/>
      <c r="I15792" s="29"/>
      <c r="J15792" s="29"/>
      <c r="K15792" s="29"/>
    </row>
    <row r="15793" spans="6:11" x14ac:dyDescent="0.3">
      <c r="F15793" s="29"/>
      <c r="G15793" s="29"/>
      <c r="H15793" s="29"/>
      <c r="I15793" s="29"/>
      <c r="J15793" s="29"/>
      <c r="K15793" s="29"/>
    </row>
    <row r="15794" spans="6:11" x14ac:dyDescent="0.3">
      <c r="F15794" s="29"/>
      <c r="G15794" s="29"/>
      <c r="H15794" s="29"/>
      <c r="I15794" s="29"/>
      <c r="J15794" s="29"/>
      <c r="K15794" s="29"/>
    </row>
    <row r="15795" spans="6:11" x14ac:dyDescent="0.3">
      <c r="F15795" s="29"/>
      <c r="G15795" s="29"/>
      <c r="H15795" s="29"/>
      <c r="I15795" s="29"/>
      <c r="J15795" s="29"/>
      <c r="K15795" s="29"/>
    </row>
    <row r="15796" spans="6:11" x14ac:dyDescent="0.3">
      <c r="F15796" s="29"/>
      <c r="G15796" s="29"/>
      <c r="H15796" s="29"/>
      <c r="I15796" s="29"/>
      <c r="J15796" s="29"/>
      <c r="K15796" s="29"/>
    </row>
    <row r="15797" spans="6:11" x14ac:dyDescent="0.3">
      <c r="F15797" s="29"/>
      <c r="G15797" s="29"/>
      <c r="H15797" s="29"/>
      <c r="I15797" s="29"/>
      <c r="J15797" s="29"/>
      <c r="K15797" s="29"/>
    </row>
    <row r="15798" spans="6:11" x14ac:dyDescent="0.3">
      <c r="F15798" s="29"/>
      <c r="G15798" s="29"/>
      <c r="H15798" s="29"/>
      <c r="I15798" s="29"/>
      <c r="J15798" s="29"/>
      <c r="K15798" s="29"/>
    </row>
    <row r="15799" spans="6:11" x14ac:dyDescent="0.3">
      <c r="F15799" s="29"/>
      <c r="G15799" s="29"/>
      <c r="H15799" s="29"/>
      <c r="I15799" s="29"/>
      <c r="J15799" s="29"/>
      <c r="K15799" s="29"/>
    </row>
    <row r="15800" spans="6:11" x14ac:dyDescent="0.3">
      <c r="F15800" s="29"/>
      <c r="G15800" s="29"/>
      <c r="H15800" s="29"/>
      <c r="I15800" s="29"/>
      <c r="J15800" s="29"/>
      <c r="K15800" s="29"/>
    </row>
    <row r="15801" spans="6:11" x14ac:dyDescent="0.3">
      <c r="F15801" s="29"/>
      <c r="G15801" s="29"/>
      <c r="H15801" s="29"/>
      <c r="I15801" s="29"/>
      <c r="J15801" s="29"/>
      <c r="K15801" s="29"/>
    </row>
    <row r="15802" spans="6:11" x14ac:dyDescent="0.3">
      <c r="F15802" s="29"/>
      <c r="G15802" s="29"/>
      <c r="H15802" s="29"/>
      <c r="I15802" s="29"/>
      <c r="J15802" s="29"/>
      <c r="K15802" s="29"/>
    </row>
    <row r="15803" spans="6:11" x14ac:dyDescent="0.3">
      <c r="F15803" s="29"/>
      <c r="G15803" s="29"/>
      <c r="H15803" s="29"/>
      <c r="I15803" s="29"/>
      <c r="J15803" s="29"/>
      <c r="K15803" s="29"/>
    </row>
    <row r="15804" spans="6:11" x14ac:dyDescent="0.3">
      <c r="F15804" s="29"/>
      <c r="G15804" s="29"/>
      <c r="H15804" s="29"/>
      <c r="I15804" s="29"/>
      <c r="J15804" s="29"/>
      <c r="K15804" s="29"/>
    </row>
    <row r="15805" spans="6:11" x14ac:dyDescent="0.3">
      <c r="F15805" s="29"/>
      <c r="G15805" s="29"/>
      <c r="H15805" s="29"/>
      <c r="I15805" s="29"/>
      <c r="J15805" s="29"/>
      <c r="K15805" s="29"/>
    </row>
    <row r="15806" spans="6:11" x14ac:dyDescent="0.3">
      <c r="F15806" s="29"/>
      <c r="G15806" s="29"/>
      <c r="H15806" s="29"/>
      <c r="I15806" s="29"/>
      <c r="J15806" s="29"/>
      <c r="K15806" s="29"/>
    </row>
    <row r="15807" spans="6:11" x14ac:dyDescent="0.3">
      <c r="F15807" s="29"/>
      <c r="G15807" s="29"/>
      <c r="H15807" s="29"/>
      <c r="I15807" s="29"/>
      <c r="J15807" s="29"/>
      <c r="K15807" s="29"/>
    </row>
    <row r="15808" spans="6:11" x14ac:dyDescent="0.3">
      <c r="F15808" s="29"/>
      <c r="G15808" s="29"/>
      <c r="H15808" s="29"/>
      <c r="I15808" s="29"/>
      <c r="J15808" s="29"/>
      <c r="K15808" s="29"/>
    </row>
    <row r="15809" spans="6:11" x14ac:dyDescent="0.3">
      <c r="F15809" s="29"/>
      <c r="G15809" s="29"/>
      <c r="H15809" s="29"/>
      <c r="I15809" s="29"/>
      <c r="J15809" s="29"/>
      <c r="K15809" s="29"/>
    </row>
    <row r="15810" spans="6:11" x14ac:dyDescent="0.3">
      <c r="F15810" s="29"/>
      <c r="G15810" s="29"/>
      <c r="H15810" s="29"/>
      <c r="I15810" s="29"/>
      <c r="J15810" s="29"/>
      <c r="K15810" s="29"/>
    </row>
    <row r="15811" spans="6:11" x14ac:dyDescent="0.3">
      <c r="F15811" s="29"/>
      <c r="G15811" s="29"/>
      <c r="H15811" s="29"/>
      <c r="I15811" s="29"/>
      <c r="J15811" s="29"/>
      <c r="K15811" s="29"/>
    </row>
    <row r="15812" spans="6:11" x14ac:dyDescent="0.3">
      <c r="F15812" s="29"/>
      <c r="G15812" s="29"/>
      <c r="H15812" s="29"/>
      <c r="I15812" s="29"/>
      <c r="J15812" s="29"/>
      <c r="K15812" s="29"/>
    </row>
    <row r="15813" spans="6:11" x14ac:dyDescent="0.3">
      <c r="F15813" s="29"/>
      <c r="G15813" s="29"/>
      <c r="H15813" s="29"/>
      <c r="I15813" s="29"/>
      <c r="J15813" s="29"/>
      <c r="K15813" s="29"/>
    </row>
    <row r="15814" spans="6:11" x14ac:dyDescent="0.3">
      <c r="F15814" s="29"/>
      <c r="G15814" s="29"/>
      <c r="H15814" s="29"/>
      <c r="I15814" s="29"/>
      <c r="J15814" s="29"/>
      <c r="K15814" s="29"/>
    </row>
    <row r="15815" spans="6:11" x14ac:dyDescent="0.3">
      <c r="F15815" s="29"/>
      <c r="G15815" s="29"/>
      <c r="H15815" s="29"/>
      <c r="I15815" s="29"/>
      <c r="J15815" s="29"/>
      <c r="K15815" s="29"/>
    </row>
    <row r="15816" spans="6:11" x14ac:dyDescent="0.3">
      <c r="F15816" s="29"/>
      <c r="G15816" s="29"/>
      <c r="H15816" s="29"/>
      <c r="I15816" s="29"/>
      <c r="J15816" s="29"/>
      <c r="K15816" s="29"/>
    </row>
    <row r="15817" spans="6:11" x14ac:dyDescent="0.3">
      <c r="F15817" s="29"/>
      <c r="G15817" s="29"/>
      <c r="H15817" s="29"/>
      <c r="I15817" s="29"/>
      <c r="J15817" s="29"/>
      <c r="K15817" s="29"/>
    </row>
    <row r="15818" spans="6:11" x14ac:dyDescent="0.3">
      <c r="F15818" s="29"/>
      <c r="G15818" s="29"/>
      <c r="H15818" s="29"/>
      <c r="I15818" s="29"/>
      <c r="J15818" s="29"/>
      <c r="K15818" s="29"/>
    </row>
    <row r="15819" spans="6:11" x14ac:dyDescent="0.3">
      <c r="F15819" s="29"/>
      <c r="G15819" s="29"/>
      <c r="H15819" s="29"/>
      <c r="I15819" s="29"/>
      <c r="J15819" s="29"/>
      <c r="K15819" s="29"/>
    </row>
    <row r="15820" spans="6:11" x14ac:dyDescent="0.3">
      <c r="F15820" s="29"/>
      <c r="G15820" s="29"/>
      <c r="H15820" s="29"/>
      <c r="I15820" s="29"/>
      <c r="J15820" s="29"/>
      <c r="K15820" s="29"/>
    </row>
    <row r="15821" spans="6:11" x14ac:dyDescent="0.3">
      <c r="F15821" s="29"/>
      <c r="G15821" s="29"/>
      <c r="H15821" s="29"/>
      <c r="I15821" s="29"/>
      <c r="J15821" s="29"/>
      <c r="K15821" s="29"/>
    </row>
    <row r="15822" spans="6:11" x14ac:dyDescent="0.3">
      <c r="F15822" s="29"/>
      <c r="G15822" s="29"/>
      <c r="H15822" s="29"/>
      <c r="I15822" s="29"/>
      <c r="J15822" s="29"/>
      <c r="K15822" s="29"/>
    </row>
    <row r="15823" spans="6:11" x14ac:dyDescent="0.3">
      <c r="F15823" s="29"/>
      <c r="G15823" s="29"/>
      <c r="H15823" s="29"/>
      <c r="I15823" s="29"/>
      <c r="J15823" s="29"/>
      <c r="K15823" s="29"/>
    </row>
    <row r="15824" spans="6:11" x14ac:dyDescent="0.3">
      <c r="F15824" s="29"/>
      <c r="G15824" s="29"/>
      <c r="H15824" s="29"/>
      <c r="I15824" s="29"/>
      <c r="J15824" s="29"/>
      <c r="K15824" s="29"/>
    </row>
    <row r="15825" spans="6:11" x14ac:dyDescent="0.3">
      <c r="F15825" s="29"/>
      <c r="G15825" s="29"/>
      <c r="H15825" s="29"/>
      <c r="I15825" s="29"/>
      <c r="J15825" s="29"/>
      <c r="K15825" s="29"/>
    </row>
    <row r="15826" spans="6:11" x14ac:dyDescent="0.3">
      <c r="F15826" s="29"/>
      <c r="G15826" s="29"/>
      <c r="H15826" s="29"/>
      <c r="I15826" s="29"/>
      <c r="J15826" s="29"/>
      <c r="K15826" s="29"/>
    </row>
    <row r="15827" spans="6:11" x14ac:dyDescent="0.3">
      <c r="F15827" s="29"/>
      <c r="G15827" s="29"/>
      <c r="H15827" s="29"/>
      <c r="I15827" s="29"/>
      <c r="J15827" s="29"/>
      <c r="K15827" s="29"/>
    </row>
    <row r="15828" spans="6:11" x14ac:dyDescent="0.3">
      <c r="F15828" s="29"/>
      <c r="G15828" s="29"/>
      <c r="H15828" s="29"/>
      <c r="I15828" s="29"/>
      <c r="J15828" s="29"/>
      <c r="K15828" s="29"/>
    </row>
    <row r="15829" spans="6:11" x14ac:dyDescent="0.3">
      <c r="F15829" s="29"/>
      <c r="G15829" s="29"/>
      <c r="H15829" s="29"/>
      <c r="I15829" s="29"/>
      <c r="J15829" s="29"/>
      <c r="K15829" s="29"/>
    </row>
    <row r="15830" spans="6:11" x14ac:dyDescent="0.3">
      <c r="F15830" s="29"/>
      <c r="G15830" s="29"/>
      <c r="H15830" s="29"/>
      <c r="I15830" s="29"/>
      <c r="J15830" s="29"/>
      <c r="K15830" s="29"/>
    </row>
    <row r="15831" spans="6:11" x14ac:dyDescent="0.3">
      <c r="F15831" s="29"/>
      <c r="G15831" s="29"/>
      <c r="H15831" s="29"/>
      <c r="I15831" s="29"/>
      <c r="J15831" s="29"/>
      <c r="K15831" s="29"/>
    </row>
    <row r="15832" spans="6:11" x14ac:dyDescent="0.3">
      <c r="F15832" s="29"/>
      <c r="G15832" s="29"/>
      <c r="H15832" s="29"/>
      <c r="I15832" s="29"/>
      <c r="J15832" s="29"/>
      <c r="K15832" s="29"/>
    </row>
    <row r="15833" spans="6:11" x14ac:dyDescent="0.3">
      <c r="F15833" s="29"/>
      <c r="G15833" s="29"/>
      <c r="H15833" s="29"/>
      <c r="I15833" s="29"/>
      <c r="J15833" s="29"/>
      <c r="K15833" s="29"/>
    </row>
    <row r="15834" spans="6:11" x14ac:dyDescent="0.3">
      <c r="F15834" s="29"/>
      <c r="G15834" s="29"/>
      <c r="H15834" s="29"/>
      <c r="I15834" s="29"/>
      <c r="J15834" s="29"/>
      <c r="K15834" s="29"/>
    </row>
    <row r="15835" spans="6:11" x14ac:dyDescent="0.3">
      <c r="F15835" s="29"/>
      <c r="G15835" s="29"/>
      <c r="H15835" s="29"/>
      <c r="I15835" s="29"/>
      <c r="J15835" s="29"/>
      <c r="K15835" s="29"/>
    </row>
    <row r="15836" spans="6:11" x14ac:dyDescent="0.3">
      <c r="F15836" s="29"/>
      <c r="G15836" s="29"/>
      <c r="H15836" s="29"/>
      <c r="I15836" s="29"/>
      <c r="J15836" s="29"/>
      <c r="K15836" s="29"/>
    </row>
    <row r="15837" spans="6:11" x14ac:dyDescent="0.3">
      <c r="F15837" s="29"/>
      <c r="G15837" s="29"/>
      <c r="H15837" s="29"/>
      <c r="I15837" s="29"/>
      <c r="J15837" s="29"/>
      <c r="K15837" s="29"/>
    </row>
    <row r="15838" spans="6:11" x14ac:dyDescent="0.3">
      <c r="F15838" s="29"/>
      <c r="G15838" s="29"/>
      <c r="H15838" s="29"/>
      <c r="I15838" s="29"/>
      <c r="J15838" s="29"/>
      <c r="K15838" s="29"/>
    </row>
    <row r="15839" spans="6:11" x14ac:dyDescent="0.3">
      <c r="F15839" s="29"/>
      <c r="G15839" s="29"/>
      <c r="H15839" s="29"/>
      <c r="I15839" s="29"/>
      <c r="J15839" s="29"/>
      <c r="K15839" s="29"/>
    </row>
    <row r="15840" spans="6:11" x14ac:dyDescent="0.3">
      <c r="F15840" s="29"/>
      <c r="G15840" s="29"/>
      <c r="H15840" s="29"/>
      <c r="I15840" s="29"/>
      <c r="J15840" s="29"/>
      <c r="K15840" s="29"/>
    </row>
    <row r="15841" spans="6:11" x14ac:dyDescent="0.3">
      <c r="F15841" s="29"/>
      <c r="G15841" s="29"/>
      <c r="H15841" s="29"/>
      <c r="I15841" s="29"/>
      <c r="J15841" s="29"/>
      <c r="K15841" s="29"/>
    </row>
    <row r="15842" spans="6:11" x14ac:dyDescent="0.3">
      <c r="F15842" s="29"/>
      <c r="G15842" s="29"/>
      <c r="H15842" s="29"/>
      <c r="I15842" s="29"/>
      <c r="J15842" s="29"/>
      <c r="K15842" s="29"/>
    </row>
    <row r="15843" spans="6:11" x14ac:dyDescent="0.3">
      <c r="F15843" s="29"/>
      <c r="G15843" s="29"/>
      <c r="H15843" s="29"/>
      <c r="I15843" s="29"/>
      <c r="J15843" s="29"/>
      <c r="K15843" s="29"/>
    </row>
    <row r="15844" spans="6:11" x14ac:dyDescent="0.3">
      <c r="F15844" s="29"/>
      <c r="G15844" s="29"/>
      <c r="H15844" s="29"/>
      <c r="I15844" s="29"/>
      <c r="J15844" s="29"/>
      <c r="K15844" s="29"/>
    </row>
    <row r="15845" spans="6:11" x14ac:dyDescent="0.3">
      <c r="F15845" s="29"/>
      <c r="G15845" s="29"/>
      <c r="H15845" s="29"/>
      <c r="I15845" s="29"/>
      <c r="J15845" s="29"/>
      <c r="K15845" s="29"/>
    </row>
    <row r="15846" spans="6:11" x14ac:dyDescent="0.3">
      <c r="F15846" s="29"/>
      <c r="G15846" s="29"/>
      <c r="H15846" s="29"/>
      <c r="I15846" s="29"/>
      <c r="J15846" s="29"/>
      <c r="K15846" s="29"/>
    </row>
    <row r="15847" spans="6:11" x14ac:dyDescent="0.3">
      <c r="F15847" s="29"/>
      <c r="G15847" s="29"/>
      <c r="H15847" s="29"/>
      <c r="I15847" s="29"/>
      <c r="J15847" s="29"/>
      <c r="K15847" s="29"/>
    </row>
    <row r="15848" spans="6:11" x14ac:dyDescent="0.3">
      <c r="F15848" s="29"/>
      <c r="G15848" s="29"/>
      <c r="H15848" s="29"/>
      <c r="I15848" s="29"/>
      <c r="J15848" s="29"/>
      <c r="K15848" s="29"/>
    </row>
    <row r="15849" spans="6:11" x14ac:dyDescent="0.3">
      <c r="F15849" s="29"/>
      <c r="G15849" s="29"/>
      <c r="H15849" s="29"/>
      <c r="I15849" s="29"/>
      <c r="J15849" s="29"/>
      <c r="K15849" s="29"/>
    </row>
    <row r="15850" spans="6:11" x14ac:dyDescent="0.3">
      <c r="F15850" s="29"/>
      <c r="G15850" s="29"/>
      <c r="H15850" s="29"/>
      <c r="I15850" s="29"/>
      <c r="J15850" s="29"/>
      <c r="K15850" s="29"/>
    </row>
    <row r="15851" spans="6:11" x14ac:dyDescent="0.3">
      <c r="F15851" s="29"/>
      <c r="G15851" s="29"/>
      <c r="H15851" s="29"/>
      <c r="I15851" s="29"/>
      <c r="J15851" s="29"/>
      <c r="K15851" s="29"/>
    </row>
    <row r="15852" spans="6:11" x14ac:dyDescent="0.3">
      <c r="F15852" s="29"/>
      <c r="G15852" s="29"/>
      <c r="H15852" s="29"/>
      <c r="I15852" s="29"/>
      <c r="J15852" s="29"/>
      <c r="K15852" s="29"/>
    </row>
    <row r="15853" spans="6:11" x14ac:dyDescent="0.3">
      <c r="F15853" s="29"/>
      <c r="G15853" s="29"/>
      <c r="H15853" s="29"/>
      <c r="I15853" s="29"/>
      <c r="J15853" s="29"/>
      <c r="K15853" s="29"/>
    </row>
    <row r="15854" spans="6:11" x14ac:dyDescent="0.3">
      <c r="F15854" s="29"/>
      <c r="G15854" s="29"/>
      <c r="H15854" s="29"/>
      <c r="I15854" s="29"/>
      <c r="J15854" s="29"/>
      <c r="K15854" s="29"/>
    </row>
    <row r="15855" spans="6:11" x14ac:dyDescent="0.3">
      <c r="F15855" s="29"/>
      <c r="G15855" s="29"/>
      <c r="H15855" s="29"/>
      <c r="I15855" s="29"/>
      <c r="J15855" s="29"/>
      <c r="K15855" s="29"/>
    </row>
    <row r="15856" spans="6:11" x14ac:dyDescent="0.3">
      <c r="F15856" s="29"/>
      <c r="G15856" s="29"/>
      <c r="H15856" s="29"/>
      <c r="I15856" s="29"/>
      <c r="J15856" s="29"/>
      <c r="K15856" s="29"/>
    </row>
    <row r="15857" spans="6:11" x14ac:dyDescent="0.3">
      <c r="F15857" s="29"/>
      <c r="G15857" s="29"/>
      <c r="H15857" s="29"/>
      <c r="I15857" s="29"/>
      <c r="J15857" s="29"/>
      <c r="K15857" s="29"/>
    </row>
    <row r="15858" spans="6:11" x14ac:dyDescent="0.3">
      <c r="F15858" s="29"/>
      <c r="G15858" s="29"/>
      <c r="H15858" s="29"/>
      <c r="I15858" s="29"/>
      <c r="J15858" s="29"/>
      <c r="K15858" s="29"/>
    </row>
    <row r="15859" spans="6:11" x14ac:dyDescent="0.3">
      <c r="F15859" s="29"/>
      <c r="G15859" s="29"/>
      <c r="H15859" s="29"/>
      <c r="I15859" s="29"/>
      <c r="J15859" s="29"/>
      <c r="K15859" s="29"/>
    </row>
    <row r="15860" spans="6:11" x14ac:dyDescent="0.3">
      <c r="F15860" s="29"/>
      <c r="G15860" s="29"/>
      <c r="H15860" s="29"/>
      <c r="I15860" s="29"/>
      <c r="J15860" s="29"/>
      <c r="K15860" s="29"/>
    </row>
    <row r="15861" spans="6:11" x14ac:dyDescent="0.3">
      <c r="F15861" s="29"/>
      <c r="G15861" s="29"/>
      <c r="H15861" s="29"/>
      <c r="I15861" s="29"/>
      <c r="J15861" s="29"/>
      <c r="K15861" s="29"/>
    </row>
    <row r="15862" spans="6:11" x14ac:dyDescent="0.3">
      <c r="F15862" s="29"/>
      <c r="G15862" s="29"/>
      <c r="H15862" s="29"/>
      <c r="I15862" s="29"/>
      <c r="J15862" s="29"/>
      <c r="K15862" s="29"/>
    </row>
    <row r="15863" spans="6:11" x14ac:dyDescent="0.3">
      <c r="F15863" s="29"/>
      <c r="G15863" s="29"/>
      <c r="H15863" s="29"/>
      <c r="I15863" s="29"/>
      <c r="J15863" s="29"/>
      <c r="K15863" s="29"/>
    </row>
    <row r="15864" spans="6:11" x14ac:dyDescent="0.3">
      <c r="F15864" s="29"/>
      <c r="G15864" s="29"/>
      <c r="H15864" s="29"/>
      <c r="I15864" s="29"/>
      <c r="J15864" s="29"/>
      <c r="K15864" s="29"/>
    </row>
    <row r="15865" spans="6:11" x14ac:dyDescent="0.3">
      <c r="F15865" s="29"/>
      <c r="G15865" s="29"/>
      <c r="H15865" s="29"/>
      <c r="I15865" s="29"/>
      <c r="J15865" s="29"/>
      <c r="K15865" s="29"/>
    </row>
    <row r="15866" spans="6:11" x14ac:dyDescent="0.3">
      <c r="F15866" s="29"/>
      <c r="G15866" s="29"/>
      <c r="H15866" s="29"/>
      <c r="I15866" s="29"/>
      <c r="J15866" s="29"/>
      <c r="K15866" s="29"/>
    </row>
    <row r="15867" spans="6:11" x14ac:dyDescent="0.3">
      <c r="F15867" s="29"/>
      <c r="G15867" s="29"/>
      <c r="H15867" s="29"/>
      <c r="I15867" s="29"/>
      <c r="J15867" s="29"/>
      <c r="K15867" s="29"/>
    </row>
    <row r="15868" spans="6:11" x14ac:dyDescent="0.3">
      <c r="F15868" s="29"/>
      <c r="G15868" s="29"/>
      <c r="H15868" s="29"/>
      <c r="I15868" s="29"/>
      <c r="J15868" s="29"/>
      <c r="K15868" s="29"/>
    </row>
    <row r="15869" spans="6:11" x14ac:dyDescent="0.3">
      <c r="F15869" s="29"/>
      <c r="G15869" s="29"/>
      <c r="H15869" s="29"/>
      <c r="I15869" s="29"/>
      <c r="J15869" s="29"/>
      <c r="K15869" s="29"/>
    </row>
    <row r="15870" spans="6:11" x14ac:dyDescent="0.3">
      <c r="F15870" s="29"/>
      <c r="G15870" s="29"/>
      <c r="H15870" s="29"/>
      <c r="I15870" s="29"/>
      <c r="J15870" s="29"/>
      <c r="K15870" s="29"/>
    </row>
    <row r="15871" spans="6:11" x14ac:dyDescent="0.3">
      <c r="F15871" s="29"/>
      <c r="G15871" s="29"/>
      <c r="H15871" s="29"/>
      <c r="I15871" s="29"/>
      <c r="J15871" s="29"/>
      <c r="K15871" s="29"/>
    </row>
    <row r="15872" spans="6:11" x14ac:dyDescent="0.3">
      <c r="F15872" s="29"/>
      <c r="G15872" s="29"/>
      <c r="H15872" s="29"/>
      <c r="I15872" s="29"/>
      <c r="J15872" s="29"/>
      <c r="K15872" s="29"/>
    </row>
    <row r="15873" spans="6:11" x14ac:dyDescent="0.3">
      <c r="F15873" s="29"/>
      <c r="G15873" s="29"/>
      <c r="H15873" s="29"/>
      <c r="I15873" s="29"/>
      <c r="J15873" s="29"/>
      <c r="K15873" s="29"/>
    </row>
    <row r="15874" spans="6:11" x14ac:dyDescent="0.3">
      <c r="F15874" s="29"/>
      <c r="G15874" s="29"/>
      <c r="H15874" s="29"/>
      <c r="I15874" s="29"/>
      <c r="J15874" s="29"/>
      <c r="K15874" s="29"/>
    </row>
    <row r="15875" spans="6:11" x14ac:dyDescent="0.3">
      <c r="F15875" s="29"/>
      <c r="G15875" s="29"/>
      <c r="H15875" s="29"/>
      <c r="I15875" s="29"/>
      <c r="J15875" s="29"/>
      <c r="K15875" s="29"/>
    </row>
    <row r="15876" spans="6:11" x14ac:dyDescent="0.3">
      <c r="F15876" s="29"/>
      <c r="G15876" s="29"/>
      <c r="H15876" s="29"/>
      <c r="I15876" s="29"/>
      <c r="J15876" s="29"/>
      <c r="K15876" s="29"/>
    </row>
    <row r="15877" spans="6:11" x14ac:dyDescent="0.3">
      <c r="F15877" s="29"/>
      <c r="G15877" s="29"/>
      <c r="H15877" s="29"/>
      <c r="I15877" s="29"/>
      <c r="J15877" s="29"/>
      <c r="K15877" s="29"/>
    </row>
    <row r="15878" spans="6:11" x14ac:dyDescent="0.3">
      <c r="F15878" s="29"/>
      <c r="G15878" s="29"/>
      <c r="H15878" s="29"/>
      <c r="I15878" s="29"/>
      <c r="J15878" s="29"/>
      <c r="K15878" s="29"/>
    </row>
    <row r="15879" spans="6:11" x14ac:dyDescent="0.3">
      <c r="F15879" s="29"/>
      <c r="G15879" s="29"/>
      <c r="H15879" s="29"/>
      <c r="I15879" s="29"/>
      <c r="J15879" s="29"/>
      <c r="K15879" s="29"/>
    </row>
    <row r="15880" spans="6:11" x14ac:dyDescent="0.3">
      <c r="F15880" s="29"/>
      <c r="G15880" s="29"/>
      <c r="H15880" s="29"/>
      <c r="I15880" s="29"/>
      <c r="J15880" s="29"/>
      <c r="K15880" s="29"/>
    </row>
    <row r="15881" spans="6:11" x14ac:dyDescent="0.3">
      <c r="F15881" s="29"/>
      <c r="G15881" s="29"/>
      <c r="H15881" s="29"/>
      <c r="I15881" s="29"/>
      <c r="J15881" s="29"/>
      <c r="K15881" s="29"/>
    </row>
    <row r="15882" spans="6:11" x14ac:dyDescent="0.3">
      <c r="F15882" s="29"/>
      <c r="G15882" s="29"/>
      <c r="H15882" s="29"/>
      <c r="I15882" s="29"/>
      <c r="J15882" s="29"/>
      <c r="K15882" s="29"/>
    </row>
    <row r="15883" spans="6:11" x14ac:dyDescent="0.3">
      <c r="F15883" s="29"/>
      <c r="G15883" s="29"/>
      <c r="H15883" s="29"/>
      <c r="I15883" s="29"/>
      <c r="J15883" s="29"/>
      <c r="K15883" s="29"/>
    </row>
    <row r="15884" spans="6:11" x14ac:dyDescent="0.3">
      <c r="F15884" s="29"/>
      <c r="G15884" s="29"/>
      <c r="H15884" s="29"/>
      <c r="I15884" s="29"/>
      <c r="J15884" s="29"/>
      <c r="K15884" s="29"/>
    </row>
    <row r="15885" spans="6:11" x14ac:dyDescent="0.3">
      <c r="F15885" s="29"/>
      <c r="G15885" s="29"/>
      <c r="H15885" s="29"/>
      <c r="I15885" s="29"/>
      <c r="J15885" s="29"/>
      <c r="K15885" s="29"/>
    </row>
    <row r="15886" spans="6:11" x14ac:dyDescent="0.3">
      <c r="F15886" s="29"/>
      <c r="G15886" s="29"/>
      <c r="H15886" s="29"/>
      <c r="I15886" s="29"/>
      <c r="J15886" s="29"/>
      <c r="K15886" s="29"/>
    </row>
    <row r="15887" spans="6:11" x14ac:dyDescent="0.3">
      <c r="F15887" s="29"/>
      <c r="G15887" s="29"/>
      <c r="H15887" s="29"/>
      <c r="I15887" s="29"/>
      <c r="J15887" s="29"/>
      <c r="K15887" s="29"/>
    </row>
    <row r="15888" spans="6:11" x14ac:dyDescent="0.3">
      <c r="F15888" s="29"/>
      <c r="G15888" s="29"/>
      <c r="H15888" s="29"/>
      <c r="I15888" s="29"/>
      <c r="J15888" s="29"/>
      <c r="K15888" s="29"/>
    </row>
    <row r="15889" spans="6:11" x14ac:dyDescent="0.3">
      <c r="F15889" s="29"/>
      <c r="G15889" s="29"/>
      <c r="H15889" s="29"/>
      <c r="I15889" s="29"/>
      <c r="J15889" s="29"/>
      <c r="K15889" s="29"/>
    </row>
    <row r="15890" spans="6:11" x14ac:dyDescent="0.3">
      <c r="F15890" s="29"/>
      <c r="G15890" s="29"/>
      <c r="H15890" s="29"/>
      <c r="I15890" s="29"/>
      <c r="J15890" s="29"/>
      <c r="K15890" s="29"/>
    </row>
    <row r="15891" spans="6:11" x14ac:dyDescent="0.3">
      <c r="F15891" s="29"/>
      <c r="G15891" s="29"/>
      <c r="H15891" s="29"/>
      <c r="I15891" s="29"/>
      <c r="J15891" s="29"/>
      <c r="K15891" s="29"/>
    </row>
    <row r="15892" spans="6:11" x14ac:dyDescent="0.3">
      <c r="F15892" s="29"/>
      <c r="G15892" s="29"/>
      <c r="H15892" s="29"/>
      <c r="I15892" s="29"/>
      <c r="J15892" s="29"/>
      <c r="K15892" s="29"/>
    </row>
    <row r="15893" spans="6:11" x14ac:dyDescent="0.3">
      <c r="F15893" s="29"/>
      <c r="G15893" s="29"/>
      <c r="H15893" s="29"/>
      <c r="I15893" s="29"/>
      <c r="J15893" s="29"/>
      <c r="K15893" s="29"/>
    </row>
    <row r="15894" spans="6:11" x14ac:dyDescent="0.3">
      <c r="F15894" s="29"/>
      <c r="G15894" s="29"/>
      <c r="H15894" s="29"/>
      <c r="I15894" s="29"/>
      <c r="J15894" s="29"/>
      <c r="K15894" s="29"/>
    </row>
    <row r="15895" spans="6:11" x14ac:dyDescent="0.3">
      <c r="F15895" s="29"/>
      <c r="G15895" s="29"/>
      <c r="H15895" s="29"/>
      <c r="I15895" s="29"/>
      <c r="J15895" s="29"/>
      <c r="K15895" s="29"/>
    </row>
    <row r="15896" spans="6:11" x14ac:dyDescent="0.3">
      <c r="F15896" s="29"/>
      <c r="G15896" s="29"/>
      <c r="H15896" s="29"/>
      <c r="I15896" s="29"/>
      <c r="J15896" s="29"/>
      <c r="K15896" s="29"/>
    </row>
    <row r="15897" spans="6:11" x14ac:dyDescent="0.3">
      <c r="F15897" s="29"/>
      <c r="G15897" s="29"/>
      <c r="H15897" s="29"/>
      <c r="I15897" s="29"/>
      <c r="J15897" s="29"/>
      <c r="K15897" s="29"/>
    </row>
    <row r="15898" spans="6:11" x14ac:dyDescent="0.3">
      <c r="F15898" s="29"/>
      <c r="G15898" s="29"/>
      <c r="H15898" s="29"/>
      <c r="I15898" s="29"/>
      <c r="J15898" s="29"/>
      <c r="K15898" s="29"/>
    </row>
    <row r="15899" spans="6:11" x14ac:dyDescent="0.3">
      <c r="F15899" s="29"/>
      <c r="G15899" s="29"/>
      <c r="H15899" s="29"/>
      <c r="I15899" s="29"/>
      <c r="J15899" s="29"/>
      <c r="K15899" s="29"/>
    </row>
    <row r="15900" spans="6:11" x14ac:dyDescent="0.3">
      <c r="F15900" s="29"/>
      <c r="G15900" s="29"/>
      <c r="H15900" s="29"/>
      <c r="I15900" s="29"/>
      <c r="J15900" s="29"/>
      <c r="K15900" s="29"/>
    </row>
    <row r="15901" spans="6:11" x14ac:dyDescent="0.3">
      <c r="F15901" s="29"/>
      <c r="G15901" s="29"/>
      <c r="H15901" s="29"/>
      <c r="I15901" s="29"/>
      <c r="J15901" s="29"/>
      <c r="K15901" s="29"/>
    </row>
    <row r="15902" spans="6:11" x14ac:dyDescent="0.3">
      <c r="F15902" s="29"/>
      <c r="G15902" s="29"/>
      <c r="H15902" s="29"/>
      <c r="I15902" s="29"/>
      <c r="J15902" s="29"/>
      <c r="K15902" s="29"/>
    </row>
    <row r="15903" spans="6:11" x14ac:dyDescent="0.3">
      <c r="F15903" s="29"/>
      <c r="G15903" s="29"/>
      <c r="H15903" s="29"/>
      <c r="I15903" s="29"/>
      <c r="J15903" s="29"/>
      <c r="K15903" s="29"/>
    </row>
    <row r="15904" spans="6:11" x14ac:dyDescent="0.3">
      <c r="F15904" s="29"/>
      <c r="G15904" s="29"/>
      <c r="H15904" s="29"/>
      <c r="I15904" s="29"/>
      <c r="J15904" s="29"/>
      <c r="K15904" s="29"/>
    </row>
    <row r="15905" spans="6:11" x14ac:dyDescent="0.3">
      <c r="F15905" s="29"/>
      <c r="G15905" s="29"/>
      <c r="H15905" s="29"/>
      <c r="I15905" s="29"/>
      <c r="J15905" s="29"/>
      <c r="K15905" s="29"/>
    </row>
    <row r="15906" spans="6:11" x14ac:dyDescent="0.3">
      <c r="F15906" s="29"/>
      <c r="G15906" s="29"/>
      <c r="H15906" s="29"/>
      <c r="I15906" s="29"/>
      <c r="J15906" s="29"/>
      <c r="K15906" s="29"/>
    </row>
    <row r="15907" spans="6:11" x14ac:dyDescent="0.3">
      <c r="F15907" s="29"/>
      <c r="G15907" s="29"/>
      <c r="H15907" s="29"/>
      <c r="I15907" s="29"/>
      <c r="J15907" s="29"/>
      <c r="K15907" s="29"/>
    </row>
    <row r="15908" spans="6:11" x14ac:dyDescent="0.3">
      <c r="F15908" s="29"/>
      <c r="G15908" s="29"/>
      <c r="H15908" s="29"/>
      <c r="I15908" s="29"/>
      <c r="J15908" s="29"/>
      <c r="K15908" s="29"/>
    </row>
    <row r="15909" spans="6:11" x14ac:dyDescent="0.3">
      <c r="F15909" s="29"/>
      <c r="G15909" s="29"/>
      <c r="H15909" s="29"/>
      <c r="I15909" s="29"/>
      <c r="J15909" s="29"/>
      <c r="K15909" s="29"/>
    </row>
    <row r="15910" spans="6:11" x14ac:dyDescent="0.3">
      <c r="F15910" s="29"/>
      <c r="G15910" s="29"/>
      <c r="H15910" s="29"/>
      <c r="I15910" s="29"/>
      <c r="J15910" s="29"/>
      <c r="K15910" s="29"/>
    </row>
    <row r="15911" spans="6:11" x14ac:dyDescent="0.3">
      <c r="F15911" s="29"/>
      <c r="G15911" s="29"/>
      <c r="H15911" s="29"/>
      <c r="I15911" s="29"/>
      <c r="J15911" s="29"/>
      <c r="K15911" s="29"/>
    </row>
    <row r="15912" spans="6:11" x14ac:dyDescent="0.3">
      <c r="F15912" s="29"/>
      <c r="G15912" s="29"/>
      <c r="H15912" s="29"/>
      <c r="I15912" s="29"/>
      <c r="J15912" s="29"/>
      <c r="K15912" s="29"/>
    </row>
    <row r="15913" spans="6:11" x14ac:dyDescent="0.3">
      <c r="F15913" s="29"/>
      <c r="G15913" s="29"/>
      <c r="H15913" s="29"/>
      <c r="I15913" s="29"/>
      <c r="J15913" s="29"/>
      <c r="K15913" s="29"/>
    </row>
    <row r="15914" spans="6:11" x14ac:dyDescent="0.3">
      <c r="F15914" s="29"/>
      <c r="G15914" s="29"/>
      <c r="H15914" s="29"/>
      <c r="I15914" s="29"/>
      <c r="J15914" s="29"/>
      <c r="K15914" s="29"/>
    </row>
    <row r="15915" spans="6:11" x14ac:dyDescent="0.3">
      <c r="F15915" s="29"/>
      <c r="G15915" s="29"/>
      <c r="H15915" s="29"/>
      <c r="I15915" s="29"/>
      <c r="J15915" s="29"/>
      <c r="K15915" s="29"/>
    </row>
    <row r="15916" spans="6:11" x14ac:dyDescent="0.3">
      <c r="F15916" s="29"/>
      <c r="G15916" s="29"/>
      <c r="H15916" s="29"/>
      <c r="I15916" s="29"/>
      <c r="J15916" s="29"/>
      <c r="K15916" s="29"/>
    </row>
    <row r="15917" spans="6:11" x14ac:dyDescent="0.3">
      <c r="F15917" s="29"/>
      <c r="G15917" s="29"/>
      <c r="H15917" s="29"/>
      <c r="I15917" s="29"/>
      <c r="J15917" s="29"/>
      <c r="K15917" s="29"/>
    </row>
    <row r="15918" spans="6:11" x14ac:dyDescent="0.3">
      <c r="F15918" s="29"/>
      <c r="G15918" s="29"/>
      <c r="H15918" s="29"/>
      <c r="I15918" s="29"/>
      <c r="J15918" s="29"/>
      <c r="K15918" s="29"/>
    </row>
    <row r="15919" spans="6:11" x14ac:dyDescent="0.3">
      <c r="F15919" s="29"/>
      <c r="G15919" s="29"/>
      <c r="H15919" s="29"/>
      <c r="I15919" s="29"/>
      <c r="J15919" s="29"/>
      <c r="K15919" s="29"/>
    </row>
    <row r="15920" spans="6:11" x14ac:dyDescent="0.3">
      <c r="F15920" s="29"/>
      <c r="G15920" s="29"/>
      <c r="H15920" s="29"/>
      <c r="I15920" s="29"/>
      <c r="J15920" s="29"/>
      <c r="K15920" s="29"/>
    </row>
    <row r="15921" spans="6:11" x14ac:dyDescent="0.3">
      <c r="F15921" s="29"/>
      <c r="G15921" s="29"/>
      <c r="H15921" s="29"/>
      <c r="I15921" s="29"/>
      <c r="J15921" s="29"/>
      <c r="K15921" s="29"/>
    </row>
    <row r="15922" spans="6:11" x14ac:dyDescent="0.3">
      <c r="F15922" s="29"/>
      <c r="G15922" s="29"/>
      <c r="H15922" s="29"/>
      <c r="I15922" s="29"/>
      <c r="J15922" s="29"/>
      <c r="K15922" s="29"/>
    </row>
    <row r="15923" spans="6:11" x14ac:dyDescent="0.3">
      <c r="F15923" s="29"/>
      <c r="G15923" s="29"/>
      <c r="H15923" s="29"/>
      <c r="I15923" s="29"/>
      <c r="J15923" s="29"/>
      <c r="K15923" s="29"/>
    </row>
    <row r="15924" spans="6:11" x14ac:dyDescent="0.3">
      <c r="F15924" s="29"/>
      <c r="G15924" s="29"/>
      <c r="H15924" s="29"/>
      <c r="I15924" s="29"/>
      <c r="J15924" s="29"/>
      <c r="K15924" s="29"/>
    </row>
    <row r="15925" spans="6:11" x14ac:dyDescent="0.3">
      <c r="F15925" s="29"/>
      <c r="G15925" s="29"/>
      <c r="H15925" s="29"/>
      <c r="I15925" s="29"/>
      <c r="J15925" s="29"/>
      <c r="K15925" s="29"/>
    </row>
    <row r="15926" spans="6:11" x14ac:dyDescent="0.3">
      <c r="F15926" s="29"/>
      <c r="G15926" s="29"/>
      <c r="H15926" s="29"/>
      <c r="I15926" s="29"/>
      <c r="J15926" s="29"/>
      <c r="K15926" s="29"/>
    </row>
    <row r="15927" spans="6:11" x14ac:dyDescent="0.3">
      <c r="F15927" s="29"/>
      <c r="G15927" s="29"/>
      <c r="H15927" s="29"/>
      <c r="I15927" s="29"/>
      <c r="J15927" s="29"/>
      <c r="K15927" s="29"/>
    </row>
    <row r="15928" spans="6:11" x14ac:dyDescent="0.3">
      <c r="F15928" s="29"/>
      <c r="G15928" s="29"/>
      <c r="H15928" s="29"/>
      <c r="I15928" s="29"/>
      <c r="J15928" s="29"/>
      <c r="K15928" s="29"/>
    </row>
    <row r="15929" spans="6:11" x14ac:dyDescent="0.3">
      <c r="F15929" s="29"/>
      <c r="G15929" s="29"/>
      <c r="H15929" s="29"/>
      <c r="I15929" s="29"/>
      <c r="J15929" s="29"/>
      <c r="K15929" s="29"/>
    </row>
    <row r="15930" spans="6:11" x14ac:dyDescent="0.3">
      <c r="F15930" s="29"/>
      <c r="G15930" s="29"/>
      <c r="H15930" s="29"/>
      <c r="I15930" s="29"/>
      <c r="J15930" s="29"/>
      <c r="K15930" s="29"/>
    </row>
    <row r="15931" spans="6:11" x14ac:dyDescent="0.3">
      <c r="F15931" s="29"/>
      <c r="G15931" s="29"/>
      <c r="H15931" s="29"/>
      <c r="I15931" s="29"/>
      <c r="J15931" s="29"/>
      <c r="K15931" s="29"/>
    </row>
    <row r="15932" spans="6:11" x14ac:dyDescent="0.3">
      <c r="F15932" s="29"/>
      <c r="G15932" s="29"/>
      <c r="H15932" s="29"/>
      <c r="I15932" s="29"/>
      <c r="J15932" s="29"/>
      <c r="K15932" s="29"/>
    </row>
    <row r="15933" spans="6:11" x14ac:dyDescent="0.3">
      <c r="F15933" s="29"/>
      <c r="G15933" s="29"/>
      <c r="H15933" s="29"/>
      <c r="I15933" s="29"/>
      <c r="J15933" s="29"/>
      <c r="K15933" s="29"/>
    </row>
    <row r="15934" spans="6:11" x14ac:dyDescent="0.3">
      <c r="F15934" s="29"/>
      <c r="G15934" s="29"/>
      <c r="H15934" s="29"/>
      <c r="I15934" s="29"/>
      <c r="J15934" s="29"/>
      <c r="K15934" s="29"/>
    </row>
    <row r="15935" spans="6:11" x14ac:dyDescent="0.3">
      <c r="F15935" s="29"/>
      <c r="G15935" s="29"/>
      <c r="H15935" s="29"/>
      <c r="I15935" s="29"/>
      <c r="J15935" s="29"/>
      <c r="K15935" s="29"/>
    </row>
    <row r="15936" spans="6:11" x14ac:dyDescent="0.3">
      <c r="F15936" s="29"/>
      <c r="G15936" s="29"/>
      <c r="H15936" s="29"/>
      <c r="I15936" s="29"/>
      <c r="J15936" s="29"/>
      <c r="K15936" s="29"/>
    </row>
    <row r="15937" spans="6:11" x14ac:dyDescent="0.3">
      <c r="F15937" s="29"/>
      <c r="G15937" s="29"/>
      <c r="H15937" s="29"/>
      <c r="I15937" s="29"/>
      <c r="J15937" s="29"/>
      <c r="K15937" s="29"/>
    </row>
    <row r="15938" spans="6:11" x14ac:dyDescent="0.3">
      <c r="F15938" s="29"/>
      <c r="G15938" s="29"/>
      <c r="H15938" s="29"/>
      <c r="I15938" s="29"/>
      <c r="J15938" s="29"/>
      <c r="K15938" s="29"/>
    </row>
    <row r="15939" spans="6:11" x14ac:dyDescent="0.3">
      <c r="F15939" s="29"/>
      <c r="G15939" s="29"/>
      <c r="H15939" s="29"/>
      <c r="I15939" s="29"/>
      <c r="J15939" s="29"/>
      <c r="K15939" s="29"/>
    </row>
    <row r="15940" spans="6:11" x14ac:dyDescent="0.3">
      <c r="F15940" s="29"/>
      <c r="G15940" s="29"/>
      <c r="H15940" s="29"/>
      <c r="I15940" s="29"/>
      <c r="J15940" s="29"/>
      <c r="K15940" s="29"/>
    </row>
    <row r="15941" spans="6:11" x14ac:dyDescent="0.3">
      <c r="F15941" s="29"/>
      <c r="G15941" s="29"/>
      <c r="H15941" s="29"/>
      <c r="I15941" s="29"/>
      <c r="J15941" s="29"/>
      <c r="K15941" s="29"/>
    </row>
    <row r="15942" spans="6:11" x14ac:dyDescent="0.3">
      <c r="F15942" s="29"/>
      <c r="G15942" s="29"/>
      <c r="H15942" s="29"/>
      <c r="I15942" s="29"/>
      <c r="J15942" s="29"/>
      <c r="K15942" s="29"/>
    </row>
    <row r="15943" spans="6:11" x14ac:dyDescent="0.3">
      <c r="F15943" s="29"/>
      <c r="G15943" s="29"/>
      <c r="H15943" s="29"/>
      <c r="I15943" s="29"/>
      <c r="J15943" s="29"/>
      <c r="K15943" s="29"/>
    </row>
    <row r="15944" spans="6:11" x14ac:dyDescent="0.3">
      <c r="F15944" s="29"/>
      <c r="G15944" s="29"/>
      <c r="H15944" s="29"/>
      <c r="I15944" s="29"/>
      <c r="J15944" s="29"/>
      <c r="K15944" s="29"/>
    </row>
    <row r="15945" spans="6:11" x14ac:dyDescent="0.3">
      <c r="F15945" s="29"/>
      <c r="G15945" s="29"/>
      <c r="H15945" s="29"/>
      <c r="I15945" s="29"/>
      <c r="J15945" s="29"/>
      <c r="K15945" s="29"/>
    </row>
    <row r="15946" spans="6:11" x14ac:dyDescent="0.3">
      <c r="F15946" s="29"/>
      <c r="G15946" s="29"/>
      <c r="H15946" s="29"/>
      <c r="I15946" s="29"/>
      <c r="J15946" s="29"/>
      <c r="K15946" s="29"/>
    </row>
    <row r="15947" spans="6:11" x14ac:dyDescent="0.3">
      <c r="F15947" s="29"/>
      <c r="G15947" s="29"/>
      <c r="H15947" s="29"/>
      <c r="I15947" s="29"/>
      <c r="J15947" s="29"/>
      <c r="K15947" s="29"/>
    </row>
    <row r="15948" spans="6:11" x14ac:dyDescent="0.3">
      <c r="F15948" s="29"/>
      <c r="G15948" s="29"/>
      <c r="H15948" s="29"/>
      <c r="I15948" s="29"/>
      <c r="J15948" s="29"/>
      <c r="K15948" s="29"/>
    </row>
    <row r="15949" spans="6:11" x14ac:dyDescent="0.3">
      <c r="F15949" s="29"/>
      <c r="G15949" s="29"/>
      <c r="H15949" s="29"/>
      <c r="I15949" s="29"/>
      <c r="J15949" s="29"/>
      <c r="K15949" s="29"/>
    </row>
    <row r="15950" spans="6:11" x14ac:dyDescent="0.3">
      <c r="F15950" s="29"/>
      <c r="G15950" s="29"/>
      <c r="H15950" s="29"/>
      <c r="I15950" s="29"/>
      <c r="J15950" s="29"/>
      <c r="K15950" s="29"/>
    </row>
    <row r="15951" spans="6:11" x14ac:dyDescent="0.3">
      <c r="F15951" s="29"/>
      <c r="G15951" s="29"/>
      <c r="H15951" s="29"/>
      <c r="I15951" s="29"/>
      <c r="J15951" s="29"/>
      <c r="K15951" s="29"/>
    </row>
    <row r="15952" spans="6:11" x14ac:dyDescent="0.3">
      <c r="F15952" s="29"/>
      <c r="G15952" s="29"/>
      <c r="H15952" s="29"/>
      <c r="I15952" s="29"/>
      <c r="J15952" s="29"/>
      <c r="K15952" s="29"/>
    </row>
    <row r="15953" spans="6:11" x14ac:dyDescent="0.3">
      <c r="F15953" s="29"/>
      <c r="G15953" s="29"/>
      <c r="H15953" s="29"/>
      <c r="I15953" s="29"/>
      <c r="J15953" s="29"/>
      <c r="K15953" s="29"/>
    </row>
    <row r="15954" spans="6:11" x14ac:dyDescent="0.3">
      <c r="F15954" s="29"/>
      <c r="G15954" s="29"/>
      <c r="H15954" s="29"/>
      <c r="I15954" s="29"/>
      <c r="J15954" s="29"/>
      <c r="K15954" s="29"/>
    </row>
    <row r="15955" spans="6:11" x14ac:dyDescent="0.3">
      <c r="F15955" s="29"/>
      <c r="G15955" s="29"/>
      <c r="H15955" s="29"/>
      <c r="I15955" s="29"/>
      <c r="J15955" s="29"/>
      <c r="K15955" s="29"/>
    </row>
    <row r="15956" spans="6:11" x14ac:dyDescent="0.3">
      <c r="F15956" s="29"/>
      <c r="G15956" s="29"/>
      <c r="H15956" s="29"/>
      <c r="I15956" s="29"/>
      <c r="J15956" s="29"/>
      <c r="K15956" s="29"/>
    </row>
    <row r="15957" spans="6:11" x14ac:dyDescent="0.3">
      <c r="F15957" s="29"/>
      <c r="G15957" s="29"/>
      <c r="H15957" s="29"/>
      <c r="I15957" s="29"/>
      <c r="J15957" s="29"/>
      <c r="K15957" s="29"/>
    </row>
    <row r="15958" spans="6:11" x14ac:dyDescent="0.3">
      <c r="F15958" s="29"/>
      <c r="G15958" s="29"/>
      <c r="H15958" s="29"/>
      <c r="I15958" s="29"/>
      <c r="J15958" s="29"/>
      <c r="K15958" s="29"/>
    </row>
    <row r="15959" spans="6:11" x14ac:dyDescent="0.3">
      <c r="F15959" s="29"/>
      <c r="G15959" s="29"/>
      <c r="H15959" s="29"/>
      <c r="I15959" s="29"/>
      <c r="J15959" s="29"/>
      <c r="K15959" s="29"/>
    </row>
    <row r="15960" spans="6:11" x14ac:dyDescent="0.3">
      <c r="F15960" s="29"/>
      <c r="G15960" s="29"/>
      <c r="H15960" s="29"/>
      <c r="I15960" s="29"/>
      <c r="J15960" s="29"/>
      <c r="K15960" s="29"/>
    </row>
    <row r="15961" spans="6:11" x14ac:dyDescent="0.3">
      <c r="F15961" s="29"/>
      <c r="G15961" s="29"/>
      <c r="H15961" s="29"/>
      <c r="I15961" s="29"/>
      <c r="J15961" s="29"/>
      <c r="K15961" s="29"/>
    </row>
    <row r="15962" spans="6:11" x14ac:dyDescent="0.3">
      <c r="F15962" s="29"/>
      <c r="G15962" s="29"/>
      <c r="H15962" s="29"/>
      <c r="I15962" s="29"/>
      <c r="J15962" s="29"/>
      <c r="K15962" s="29"/>
    </row>
    <row r="15963" spans="6:11" x14ac:dyDescent="0.3">
      <c r="F15963" s="29"/>
      <c r="G15963" s="29"/>
      <c r="H15963" s="29"/>
      <c r="I15963" s="29"/>
      <c r="J15963" s="29"/>
      <c r="K15963" s="29"/>
    </row>
    <row r="15964" spans="6:11" x14ac:dyDescent="0.3">
      <c r="F15964" s="29"/>
      <c r="G15964" s="29"/>
      <c r="H15964" s="29"/>
      <c r="I15964" s="29"/>
      <c r="J15964" s="29"/>
      <c r="K15964" s="29"/>
    </row>
    <row r="15965" spans="6:11" x14ac:dyDescent="0.3">
      <c r="F15965" s="29"/>
      <c r="G15965" s="29"/>
      <c r="H15965" s="29"/>
      <c r="I15965" s="29"/>
      <c r="J15965" s="29"/>
      <c r="K15965" s="29"/>
    </row>
    <row r="15966" spans="6:11" x14ac:dyDescent="0.3">
      <c r="F15966" s="29"/>
      <c r="G15966" s="29"/>
      <c r="H15966" s="29"/>
      <c r="I15966" s="29"/>
      <c r="J15966" s="29"/>
      <c r="K15966" s="29"/>
    </row>
    <row r="15967" spans="6:11" x14ac:dyDescent="0.3">
      <c r="F15967" s="29"/>
      <c r="G15967" s="29"/>
      <c r="H15967" s="29"/>
      <c r="I15967" s="29"/>
      <c r="J15967" s="29"/>
      <c r="K15967" s="29"/>
    </row>
    <row r="15968" spans="6:11" x14ac:dyDescent="0.3">
      <c r="F15968" s="29"/>
      <c r="G15968" s="29"/>
      <c r="H15968" s="29"/>
      <c r="I15968" s="29"/>
      <c r="J15968" s="29"/>
      <c r="K15968" s="29"/>
    </row>
    <row r="15969" spans="6:11" x14ac:dyDescent="0.3">
      <c r="F15969" s="29"/>
      <c r="G15969" s="29"/>
      <c r="H15969" s="29"/>
      <c r="I15969" s="29"/>
      <c r="J15969" s="29"/>
      <c r="K15969" s="29"/>
    </row>
    <row r="15970" spans="6:11" x14ac:dyDescent="0.3">
      <c r="F15970" s="29"/>
      <c r="G15970" s="29"/>
      <c r="H15970" s="29"/>
      <c r="I15970" s="29"/>
      <c r="J15970" s="29"/>
      <c r="K15970" s="29"/>
    </row>
    <row r="15971" spans="6:11" x14ac:dyDescent="0.3">
      <c r="F15971" s="29"/>
      <c r="G15971" s="29"/>
      <c r="H15971" s="29"/>
      <c r="I15971" s="29"/>
      <c r="J15971" s="29"/>
      <c r="K15971" s="29"/>
    </row>
    <row r="15972" spans="6:11" x14ac:dyDescent="0.3">
      <c r="F15972" s="29"/>
      <c r="G15972" s="29"/>
      <c r="H15972" s="29"/>
      <c r="I15972" s="29"/>
      <c r="J15972" s="29"/>
      <c r="K15972" s="29"/>
    </row>
    <row r="15973" spans="6:11" x14ac:dyDescent="0.3">
      <c r="F15973" s="29"/>
      <c r="G15973" s="29"/>
      <c r="H15973" s="29"/>
      <c r="I15973" s="29"/>
      <c r="J15973" s="29"/>
      <c r="K15973" s="29"/>
    </row>
    <row r="15974" spans="6:11" x14ac:dyDescent="0.3">
      <c r="F15974" s="29"/>
      <c r="G15974" s="29"/>
      <c r="H15974" s="29"/>
      <c r="I15974" s="29"/>
      <c r="J15974" s="29"/>
      <c r="K15974" s="29"/>
    </row>
    <row r="15975" spans="6:11" x14ac:dyDescent="0.3">
      <c r="F15975" s="29"/>
      <c r="G15975" s="29"/>
      <c r="H15975" s="29"/>
      <c r="I15975" s="29"/>
      <c r="J15975" s="29"/>
      <c r="K15975" s="29"/>
    </row>
    <row r="15976" spans="6:11" x14ac:dyDescent="0.3">
      <c r="F15976" s="29"/>
      <c r="G15976" s="29"/>
      <c r="H15976" s="29"/>
      <c r="I15976" s="29"/>
      <c r="J15976" s="29"/>
      <c r="K15976" s="29"/>
    </row>
    <row r="15977" spans="6:11" x14ac:dyDescent="0.3">
      <c r="F15977" s="29"/>
      <c r="G15977" s="29"/>
      <c r="H15977" s="29"/>
      <c r="I15977" s="29"/>
      <c r="J15977" s="29"/>
      <c r="K15977" s="29"/>
    </row>
    <row r="15978" spans="6:11" x14ac:dyDescent="0.3">
      <c r="F15978" s="29"/>
      <c r="G15978" s="29"/>
      <c r="H15978" s="29"/>
      <c r="I15978" s="29"/>
      <c r="J15978" s="29"/>
      <c r="K15978" s="29"/>
    </row>
    <row r="15979" spans="6:11" x14ac:dyDescent="0.3">
      <c r="F15979" s="29"/>
      <c r="G15979" s="29"/>
      <c r="H15979" s="29"/>
      <c r="I15979" s="29"/>
      <c r="J15979" s="29"/>
      <c r="K15979" s="29"/>
    </row>
    <row r="15980" spans="6:11" x14ac:dyDescent="0.3">
      <c r="F15980" s="29"/>
      <c r="G15980" s="29"/>
      <c r="H15980" s="29"/>
      <c r="I15980" s="29"/>
      <c r="J15980" s="29"/>
      <c r="K15980" s="29"/>
    </row>
    <row r="15981" spans="6:11" x14ac:dyDescent="0.3">
      <c r="F15981" s="29"/>
      <c r="G15981" s="29"/>
      <c r="H15981" s="29"/>
      <c r="I15981" s="29"/>
      <c r="J15981" s="29"/>
      <c r="K15981" s="29"/>
    </row>
    <row r="15982" spans="6:11" x14ac:dyDescent="0.3">
      <c r="F15982" s="29"/>
      <c r="G15982" s="29"/>
      <c r="H15982" s="29"/>
      <c r="I15982" s="29"/>
      <c r="J15982" s="29"/>
      <c r="K15982" s="29"/>
    </row>
    <row r="15983" spans="6:11" x14ac:dyDescent="0.3">
      <c r="F15983" s="29"/>
      <c r="G15983" s="29"/>
      <c r="H15983" s="29"/>
      <c r="I15983" s="29"/>
      <c r="J15983" s="29"/>
      <c r="K15983" s="29"/>
    </row>
    <row r="15984" spans="6:11" x14ac:dyDescent="0.3">
      <c r="F15984" s="29"/>
      <c r="G15984" s="29"/>
      <c r="H15984" s="29"/>
      <c r="I15984" s="29"/>
      <c r="J15984" s="29"/>
      <c r="K15984" s="29"/>
    </row>
    <row r="15985" spans="6:11" x14ac:dyDescent="0.3">
      <c r="F15985" s="29"/>
      <c r="G15985" s="29"/>
      <c r="H15985" s="29"/>
      <c r="I15985" s="29"/>
      <c r="J15985" s="29"/>
      <c r="K15985" s="29"/>
    </row>
    <row r="15986" spans="6:11" x14ac:dyDescent="0.3">
      <c r="F15986" s="29"/>
      <c r="G15986" s="29"/>
      <c r="H15986" s="29"/>
      <c r="I15986" s="29"/>
      <c r="J15986" s="29"/>
      <c r="K15986" s="29"/>
    </row>
    <row r="15987" spans="6:11" x14ac:dyDescent="0.3">
      <c r="F15987" s="29"/>
      <c r="G15987" s="29"/>
      <c r="H15987" s="29"/>
      <c r="I15987" s="29"/>
      <c r="J15987" s="29"/>
      <c r="K15987" s="29"/>
    </row>
    <row r="15988" spans="6:11" x14ac:dyDescent="0.3">
      <c r="F15988" s="29"/>
      <c r="G15988" s="29"/>
      <c r="H15988" s="29"/>
      <c r="I15988" s="29"/>
      <c r="J15988" s="29"/>
      <c r="K15988" s="29"/>
    </row>
    <row r="15989" spans="6:11" x14ac:dyDescent="0.3">
      <c r="F15989" s="29"/>
      <c r="G15989" s="29"/>
      <c r="H15989" s="29"/>
      <c r="I15989" s="29"/>
      <c r="J15989" s="29"/>
      <c r="K15989" s="29"/>
    </row>
    <row r="15990" spans="6:11" x14ac:dyDescent="0.3">
      <c r="F15990" s="29"/>
      <c r="G15990" s="29"/>
      <c r="H15990" s="29"/>
      <c r="I15990" s="29"/>
      <c r="J15990" s="29"/>
      <c r="K15990" s="29"/>
    </row>
    <row r="15991" spans="6:11" x14ac:dyDescent="0.3">
      <c r="F15991" s="29"/>
      <c r="G15991" s="29"/>
      <c r="H15991" s="29"/>
      <c r="I15991" s="29"/>
      <c r="J15991" s="29"/>
      <c r="K15991" s="29"/>
    </row>
    <row r="15992" spans="6:11" x14ac:dyDescent="0.3">
      <c r="F15992" s="29"/>
      <c r="G15992" s="29"/>
      <c r="H15992" s="29"/>
      <c r="I15992" s="29"/>
      <c r="J15992" s="29"/>
      <c r="K15992" s="29"/>
    </row>
    <row r="15993" spans="6:11" x14ac:dyDescent="0.3">
      <c r="F15993" s="29"/>
      <c r="G15993" s="29"/>
      <c r="H15993" s="29"/>
      <c r="I15993" s="29"/>
      <c r="J15993" s="29"/>
      <c r="K15993" s="29"/>
    </row>
    <row r="15994" spans="6:11" x14ac:dyDescent="0.3">
      <c r="F15994" s="29"/>
      <c r="G15994" s="29"/>
      <c r="H15994" s="29"/>
      <c r="I15994" s="29"/>
      <c r="J15994" s="29"/>
      <c r="K15994" s="29"/>
    </row>
    <row r="15995" spans="6:11" x14ac:dyDescent="0.3">
      <c r="F15995" s="29"/>
      <c r="G15995" s="29"/>
      <c r="H15995" s="29"/>
      <c r="I15995" s="29"/>
      <c r="J15995" s="29"/>
      <c r="K15995" s="29"/>
    </row>
    <row r="15996" spans="6:11" x14ac:dyDescent="0.3">
      <c r="F15996" s="29"/>
      <c r="G15996" s="29"/>
      <c r="H15996" s="29"/>
      <c r="I15996" s="29"/>
      <c r="J15996" s="29"/>
      <c r="K15996" s="29"/>
    </row>
    <row r="15997" spans="6:11" x14ac:dyDescent="0.3">
      <c r="F15997" s="29"/>
      <c r="G15997" s="29"/>
      <c r="H15997" s="29"/>
      <c r="I15997" s="29"/>
      <c r="J15997" s="29"/>
      <c r="K15997" s="29"/>
    </row>
    <row r="15998" spans="6:11" x14ac:dyDescent="0.3">
      <c r="F15998" s="29"/>
      <c r="G15998" s="29"/>
      <c r="H15998" s="29"/>
      <c r="I15998" s="29"/>
      <c r="J15998" s="29"/>
      <c r="K15998" s="29"/>
    </row>
    <row r="15999" spans="6:11" x14ac:dyDescent="0.3">
      <c r="F15999" s="29"/>
      <c r="G15999" s="29"/>
      <c r="H15999" s="29"/>
      <c r="I15999" s="29"/>
      <c r="J15999" s="29"/>
      <c r="K15999" s="29"/>
    </row>
    <row r="16000" spans="6:11" x14ac:dyDescent="0.3">
      <c r="F16000" s="29"/>
      <c r="G16000" s="29"/>
      <c r="H16000" s="29"/>
      <c r="I16000" s="29"/>
      <c r="J16000" s="29"/>
      <c r="K16000" s="29"/>
    </row>
    <row r="16001" spans="6:11" x14ac:dyDescent="0.3">
      <c r="F16001" s="29"/>
      <c r="G16001" s="29"/>
      <c r="H16001" s="29"/>
      <c r="I16001" s="29"/>
      <c r="J16001" s="29"/>
      <c r="K16001" s="29"/>
    </row>
    <row r="16002" spans="6:11" x14ac:dyDescent="0.3">
      <c r="F16002" s="29"/>
      <c r="G16002" s="29"/>
      <c r="H16002" s="29"/>
      <c r="I16002" s="29"/>
      <c r="J16002" s="29"/>
      <c r="K16002" s="29"/>
    </row>
    <row r="16003" spans="6:11" x14ac:dyDescent="0.3">
      <c r="F16003" s="29"/>
      <c r="G16003" s="29"/>
      <c r="H16003" s="29"/>
      <c r="I16003" s="29"/>
      <c r="J16003" s="29"/>
      <c r="K16003" s="29"/>
    </row>
    <row r="16004" spans="6:11" x14ac:dyDescent="0.3">
      <c r="F16004" s="29"/>
      <c r="G16004" s="29"/>
      <c r="H16004" s="29"/>
      <c r="I16004" s="29"/>
      <c r="J16004" s="29"/>
      <c r="K16004" s="29"/>
    </row>
    <row r="16005" spans="6:11" x14ac:dyDescent="0.3">
      <c r="F16005" s="29"/>
      <c r="G16005" s="29"/>
      <c r="H16005" s="29"/>
      <c r="I16005" s="29"/>
      <c r="J16005" s="29"/>
      <c r="K16005" s="29"/>
    </row>
    <row r="16006" spans="6:11" x14ac:dyDescent="0.3">
      <c r="F16006" s="29"/>
      <c r="G16006" s="29"/>
      <c r="H16006" s="29"/>
      <c r="I16006" s="29"/>
      <c r="J16006" s="29"/>
      <c r="K16006" s="29"/>
    </row>
    <row r="16007" spans="6:11" x14ac:dyDescent="0.3">
      <c r="F16007" s="29"/>
      <c r="G16007" s="29"/>
      <c r="H16007" s="29"/>
      <c r="I16007" s="29"/>
      <c r="J16007" s="29"/>
      <c r="K16007" s="29"/>
    </row>
    <row r="16008" spans="6:11" x14ac:dyDescent="0.3">
      <c r="F16008" s="29"/>
      <c r="G16008" s="29"/>
      <c r="H16008" s="29"/>
      <c r="I16008" s="29"/>
      <c r="J16008" s="29"/>
      <c r="K16008" s="29"/>
    </row>
    <row r="16009" spans="6:11" x14ac:dyDescent="0.3">
      <c r="F16009" s="29"/>
      <c r="G16009" s="29"/>
      <c r="H16009" s="29"/>
      <c r="I16009" s="29"/>
      <c r="J16009" s="29"/>
      <c r="K16009" s="29"/>
    </row>
    <row r="16010" spans="6:11" x14ac:dyDescent="0.3">
      <c r="F16010" s="29"/>
      <c r="G16010" s="29"/>
      <c r="H16010" s="29"/>
      <c r="I16010" s="29"/>
      <c r="J16010" s="29"/>
      <c r="K16010" s="29"/>
    </row>
    <row r="16011" spans="6:11" x14ac:dyDescent="0.3">
      <c r="F16011" s="29"/>
      <c r="G16011" s="29"/>
      <c r="H16011" s="29"/>
      <c r="I16011" s="29"/>
      <c r="J16011" s="29"/>
      <c r="K16011" s="29"/>
    </row>
    <row r="16012" spans="6:11" x14ac:dyDescent="0.3">
      <c r="F16012" s="29"/>
      <c r="G16012" s="29"/>
      <c r="H16012" s="29"/>
      <c r="I16012" s="29"/>
      <c r="J16012" s="29"/>
      <c r="K16012" s="29"/>
    </row>
    <row r="16013" spans="6:11" x14ac:dyDescent="0.3">
      <c r="F16013" s="29"/>
      <c r="G16013" s="29"/>
      <c r="H16013" s="29"/>
      <c r="I16013" s="29"/>
      <c r="J16013" s="29"/>
      <c r="K16013" s="29"/>
    </row>
    <row r="16014" spans="6:11" x14ac:dyDescent="0.3">
      <c r="F16014" s="29"/>
      <c r="G16014" s="29"/>
      <c r="H16014" s="29"/>
      <c r="I16014" s="29"/>
      <c r="J16014" s="29"/>
      <c r="K16014" s="29"/>
    </row>
    <row r="16015" spans="6:11" x14ac:dyDescent="0.3">
      <c r="F16015" s="29"/>
      <c r="G16015" s="29"/>
      <c r="H16015" s="29"/>
      <c r="I16015" s="29"/>
      <c r="J16015" s="29"/>
      <c r="K16015" s="29"/>
    </row>
    <row r="16016" spans="6:11" x14ac:dyDescent="0.3">
      <c r="F16016" s="29"/>
      <c r="G16016" s="29"/>
      <c r="H16016" s="29"/>
      <c r="I16016" s="29"/>
      <c r="J16016" s="29"/>
      <c r="K16016" s="29"/>
    </row>
    <row r="16017" spans="6:11" x14ac:dyDescent="0.3">
      <c r="F16017" s="29"/>
      <c r="G16017" s="29"/>
      <c r="H16017" s="29"/>
      <c r="I16017" s="29"/>
      <c r="J16017" s="29"/>
      <c r="K16017" s="29"/>
    </row>
    <row r="16018" spans="6:11" x14ac:dyDescent="0.3">
      <c r="F16018" s="29"/>
      <c r="G16018" s="29"/>
      <c r="H16018" s="29"/>
      <c r="I16018" s="29"/>
      <c r="J16018" s="29"/>
      <c r="K16018" s="29"/>
    </row>
    <row r="16019" spans="6:11" x14ac:dyDescent="0.3">
      <c r="F16019" s="29"/>
      <c r="G16019" s="29"/>
      <c r="H16019" s="29"/>
      <c r="I16019" s="29"/>
      <c r="J16019" s="29"/>
      <c r="K16019" s="29"/>
    </row>
    <row r="16020" spans="6:11" x14ac:dyDescent="0.3">
      <c r="F16020" s="29"/>
      <c r="G16020" s="29"/>
      <c r="H16020" s="29"/>
      <c r="I16020" s="29"/>
      <c r="J16020" s="29"/>
      <c r="K16020" s="29"/>
    </row>
    <row r="16021" spans="6:11" x14ac:dyDescent="0.3">
      <c r="F16021" s="29"/>
      <c r="G16021" s="29"/>
      <c r="H16021" s="29"/>
      <c r="I16021" s="29"/>
      <c r="J16021" s="29"/>
      <c r="K16021" s="29"/>
    </row>
    <row r="16022" spans="6:11" x14ac:dyDescent="0.3">
      <c r="F16022" s="29"/>
      <c r="G16022" s="29"/>
      <c r="H16022" s="29"/>
      <c r="I16022" s="29"/>
      <c r="J16022" s="29"/>
      <c r="K16022" s="29"/>
    </row>
    <row r="16023" spans="6:11" x14ac:dyDescent="0.3">
      <c r="F16023" s="29"/>
      <c r="G16023" s="29"/>
      <c r="H16023" s="29"/>
      <c r="I16023" s="29"/>
      <c r="J16023" s="29"/>
      <c r="K16023" s="29"/>
    </row>
    <row r="16024" spans="6:11" x14ac:dyDescent="0.3">
      <c r="F16024" s="29"/>
      <c r="G16024" s="29"/>
      <c r="H16024" s="29"/>
      <c r="I16024" s="29"/>
      <c r="J16024" s="29"/>
      <c r="K16024" s="29"/>
    </row>
    <row r="16025" spans="6:11" x14ac:dyDescent="0.3">
      <c r="F16025" s="29"/>
      <c r="G16025" s="29"/>
      <c r="H16025" s="29"/>
      <c r="I16025" s="29"/>
      <c r="J16025" s="29"/>
      <c r="K16025" s="29"/>
    </row>
    <row r="16026" spans="6:11" x14ac:dyDescent="0.3">
      <c r="F16026" s="29"/>
      <c r="G16026" s="29"/>
      <c r="H16026" s="29"/>
      <c r="I16026" s="29"/>
      <c r="J16026" s="29"/>
      <c r="K16026" s="29"/>
    </row>
    <row r="16027" spans="6:11" x14ac:dyDescent="0.3">
      <c r="F16027" s="29"/>
      <c r="G16027" s="29"/>
      <c r="H16027" s="29"/>
      <c r="I16027" s="29"/>
      <c r="J16027" s="29"/>
      <c r="K16027" s="29"/>
    </row>
    <row r="16028" spans="6:11" x14ac:dyDescent="0.3">
      <c r="F16028" s="29"/>
      <c r="G16028" s="29"/>
      <c r="H16028" s="29"/>
      <c r="I16028" s="29"/>
      <c r="J16028" s="29"/>
      <c r="K16028" s="29"/>
    </row>
    <row r="16029" spans="6:11" x14ac:dyDescent="0.3">
      <c r="F16029" s="29"/>
      <c r="G16029" s="29"/>
      <c r="H16029" s="29"/>
      <c r="I16029" s="29"/>
      <c r="J16029" s="29"/>
      <c r="K16029" s="29"/>
    </row>
    <row r="16030" spans="6:11" x14ac:dyDescent="0.3">
      <c r="F16030" s="29"/>
      <c r="G16030" s="29"/>
      <c r="H16030" s="29"/>
      <c r="I16030" s="29"/>
      <c r="J16030" s="29"/>
      <c r="K16030" s="29"/>
    </row>
    <row r="16031" spans="6:11" x14ac:dyDescent="0.3">
      <c r="F16031" s="29"/>
      <c r="G16031" s="29"/>
      <c r="H16031" s="29"/>
      <c r="I16031" s="29"/>
      <c r="J16031" s="29"/>
      <c r="K16031" s="29"/>
    </row>
    <row r="16032" spans="6:11" x14ac:dyDescent="0.3">
      <c r="F16032" s="29"/>
      <c r="G16032" s="29"/>
      <c r="H16032" s="29"/>
      <c r="I16032" s="29"/>
      <c r="J16032" s="29"/>
      <c r="K16032" s="29"/>
    </row>
    <row r="16033" spans="6:11" x14ac:dyDescent="0.3">
      <c r="F16033" s="29"/>
      <c r="G16033" s="29"/>
      <c r="H16033" s="29"/>
      <c r="I16033" s="29"/>
      <c r="J16033" s="29"/>
      <c r="K16033" s="29"/>
    </row>
    <row r="16034" spans="6:11" x14ac:dyDescent="0.3">
      <c r="F16034" s="29"/>
      <c r="G16034" s="29"/>
      <c r="H16034" s="29"/>
      <c r="I16034" s="29"/>
      <c r="J16034" s="29"/>
      <c r="K16034" s="29"/>
    </row>
    <row r="16035" spans="6:11" x14ac:dyDescent="0.3">
      <c r="F16035" s="29"/>
      <c r="G16035" s="29"/>
      <c r="H16035" s="29"/>
      <c r="I16035" s="29"/>
      <c r="J16035" s="29"/>
      <c r="K16035" s="29"/>
    </row>
    <row r="16036" spans="6:11" x14ac:dyDescent="0.3">
      <c r="F16036" s="29"/>
      <c r="G16036" s="29"/>
      <c r="H16036" s="29"/>
      <c r="I16036" s="29"/>
      <c r="J16036" s="29"/>
      <c r="K16036" s="29"/>
    </row>
    <row r="16037" spans="6:11" x14ac:dyDescent="0.3">
      <c r="F16037" s="29"/>
      <c r="G16037" s="29"/>
      <c r="H16037" s="29"/>
      <c r="I16037" s="29"/>
      <c r="J16037" s="29"/>
      <c r="K16037" s="29"/>
    </row>
    <row r="16038" spans="6:11" x14ac:dyDescent="0.3">
      <c r="F16038" s="29"/>
      <c r="G16038" s="29"/>
      <c r="H16038" s="29"/>
      <c r="I16038" s="29"/>
      <c r="J16038" s="29"/>
      <c r="K16038" s="29"/>
    </row>
    <row r="16039" spans="6:11" x14ac:dyDescent="0.3">
      <c r="F16039" s="29"/>
      <c r="G16039" s="29"/>
      <c r="H16039" s="29"/>
      <c r="I16039" s="29"/>
      <c r="J16039" s="29"/>
      <c r="K16039" s="29"/>
    </row>
    <row r="16040" spans="6:11" x14ac:dyDescent="0.3">
      <c r="F16040" s="29"/>
      <c r="G16040" s="29"/>
      <c r="H16040" s="29"/>
      <c r="I16040" s="29"/>
      <c r="J16040" s="29"/>
      <c r="K16040" s="29"/>
    </row>
    <row r="16041" spans="6:11" x14ac:dyDescent="0.3">
      <c r="F16041" s="29"/>
      <c r="G16041" s="29"/>
      <c r="H16041" s="29"/>
      <c r="I16041" s="29"/>
      <c r="J16041" s="29"/>
      <c r="K16041" s="29"/>
    </row>
    <row r="16042" spans="6:11" x14ac:dyDescent="0.3">
      <c r="F16042" s="29"/>
      <c r="G16042" s="29"/>
      <c r="H16042" s="29"/>
      <c r="I16042" s="29"/>
      <c r="J16042" s="29"/>
      <c r="K16042" s="29"/>
    </row>
    <row r="16043" spans="6:11" x14ac:dyDescent="0.3">
      <c r="F16043" s="29"/>
      <c r="G16043" s="29"/>
      <c r="H16043" s="29"/>
      <c r="I16043" s="29"/>
      <c r="J16043" s="29"/>
      <c r="K16043" s="29"/>
    </row>
    <row r="16044" spans="6:11" x14ac:dyDescent="0.3">
      <c r="F16044" s="29"/>
      <c r="G16044" s="29"/>
      <c r="H16044" s="29"/>
      <c r="I16044" s="29"/>
      <c r="J16044" s="29"/>
      <c r="K16044" s="29"/>
    </row>
    <row r="16045" spans="6:11" x14ac:dyDescent="0.3">
      <c r="F16045" s="29"/>
      <c r="G16045" s="29"/>
      <c r="H16045" s="29"/>
      <c r="I16045" s="29"/>
      <c r="J16045" s="29"/>
      <c r="K16045" s="29"/>
    </row>
    <row r="16046" spans="6:11" x14ac:dyDescent="0.3">
      <c r="F16046" s="29"/>
      <c r="G16046" s="29"/>
      <c r="H16046" s="29"/>
      <c r="I16046" s="29"/>
      <c r="J16046" s="29"/>
      <c r="K16046" s="29"/>
    </row>
    <row r="16047" spans="6:11" x14ac:dyDescent="0.3">
      <c r="F16047" s="29"/>
      <c r="G16047" s="29"/>
      <c r="H16047" s="29"/>
      <c r="I16047" s="29"/>
      <c r="J16047" s="29"/>
      <c r="K16047" s="29"/>
    </row>
    <row r="16048" spans="6:11" x14ac:dyDescent="0.3">
      <c r="F16048" s="29"/>
      <c r="G16048" s="29"/>
      <c r="H16048" s="29"/>
      <c r="I16048" s="29"/>
      <c r="J16048" s="29"/>
      <c r="K16048" s="29"/>
    </row>
    <row r="16049" spans="6:11" x14ac:dyDescent="0.3">
      <c r="F16049" s="29"/>
      <c r="G16049" s="29"/>
      <c r="H16049" s="29"/>
      <c r="I16049" s="29"/>
      <c r="J16049" s="29"/>
      <c r="K16049" s="29"/>
    </row>
    <row r="16050" spans="6:11" x14ac:dyDescent="0.3">
      <c r="F16050" s="29"/>
      <c r="G16050" s="29"/>
      <c r="H16050" s="29"/>
      <c r="I16050" s="29"/>
      <c r="J16050" s="29"/>
      <c r="K16050" s="29"/>
    </row>
    <row r="16051" spans="6:11" x14ac:dyDescent="0.3">
      <c r="F16051" s="29"/>
      <c r="G16051" s="29"/>
      <c r="H16051" s="29"/>
      <c r="I16051" s="29"/>
      <c r="J16051" s="29"/>
      <c r="K16051" s="29"/>
    </row>
    <row r="16052" spans="6:11" x14ac:dyDescent="0.3">
      <c r="F16052" s="29"/>
      <c r="G16052" s="29"/>
      <c r="H16052" s="29"/>
      <c r="I16052" s="29"/>
      <c r="J16052" s="29"/>
      <c r="K16052" s="29"/>
    </row>
    <row r="16053" spans="6:11" x14ac:dyDescent="0.3">
      <c r="F16053" s="29"/>
      <c r="G16053" s="29"/>
      <c r="H16053" s="29"/>
      <c r="I16053" s="29"/>
      <c r="J16053" s="29"/>
      <c r="K16053" s="29"/>
    </row>
    <row r="16054" spans="6:11" x14ac:dyDescent="0.3">
      <c r="F16054" s="29"/>
      <c r="G16054" s="29"/>
      <c r="H16054" s="29"/>
      <c r="I16054" s="29"/>
      <c r="J16054" s="29"/>
      <c r="K16054" s="29"/>
    </row>
    <row r="16055" spans="6:11" x14ac:dyDescent="0.3">
      <c r="F16055" s="29"/>
      <c r="G16055" s="29"/>
      <c r="H16055" s="29"/>
      <c r="I16055" s="29"/>
      <c r="J16055" s="29"/>
      <c r="K16055" s="29"/>
    </row>
    <row r="16056" spans="6:11" x14ac:dyDescent="0.3">
      <c r="F16056" s="29"/>
      <c r="G16056" s="29"/>
      <c r="H16056" s="29"/>
      <c r="I16056" s="29"/>
      <c r="J16056" s="29"/>
      <c r="K16056" s="29"/>
    </row>
    <row r="16057" spans="6:11" x14ac:dyDescent="0.3">
      <c r="F16057" s="29"/>
      <c r="G16057" s="29"/>
      <c r="H16057" s="29"/>
      <c r="I16057" s="29"/>
      <c r="J16057" s="29"/>
      <c r="K16057" s="29"/>
    </row>
    <row r="16058" spans="6:11" x14ac:dyDescent="0.3">
      <c r="F16058" s="29"/>
      <c r="G16058" s="29"/>
      <c r="H16058" s="29"/>
      <c r="I16058" s="29"/>
      <c r="J16058" s="29"/>
      <c r="K16058" s="29"/>
    </row>
    <row r="16059" spans="6:11" x14ac:dyDescent="0.3">
      <c r="F16059" s="29"/>
      <c r="G16059" s="29"/>
      <c r="H16059" s="29"/>
      <c r="I16059" s="29"/>
      <c r="J16059" s="29"/>
      <c r="K16059" s="29"/>
    </row>
    <row r="16060" spans="6:11" x14ac:dyDescent="0.3">
      <c r="F16060" s="29"/>
      <c r="G16060" s="29"/>
      <c r="H16060" s="29"/>
      <c r="I16060" s="29"/>
      <c r="J16060" s="29"/>
      <c r="K16060" s="29"/>
    </row>
    <row r="16061" spans="6:11" x14ac:dyDescent="0.3">
      <c r="F16061" s="29"/>
      <c r="G16061" s="29"/>
      <c r="H16061" s="29"/>
      <c r="I16061" s="29"/>
      <c r="J16061" s="29"/>
      <c r="K16061" s="29"/>
    </row>
    <row r="16062" spans="6:11" x14ac:dyDescent="0.3">
      <c r="F16062" s="29"/>
      <c r="G16062" s="29"/>
      <c r="H16062" s="29"/>
      <c r="I16062" s="29"/>
      <c r="J16062" s="29"/>
      <c r="K16062" s="29"/>
    </row>
    <row r="16063" spans="6:11" x14ac:dyDescent="0.3">
      <c r="F16063" s="29"/>
      <c r="G16063" s="29"/>
      <c r="H16063" s="29"/>
      <c r="I16063" s="29"/>
      <c r="J16063" s="29"/>
      <c r="K16063" s="29"/>
    </row>
    <row r="16064" spans="6:11" x14ac:dyDescent="0.3">
      <c r="F16064" s="29"/>
      <c r="G16064" s="29"/>
      <c r="H16064" s="29"/>
      <c r="I16064" s="29"/>
      <c r="J16064" s="29"/>
      <c r="K16064" s="29"/>
    </row>
    <row r="16065" spans="6:11" x14ac:dyDescent="0.3">
      <c r="F16065" s="29"/>
      <c r="G16065" s="29"/>
      <c r="H16065" s="29"/>
      <c r="I16065" s="29"/>
      <c r="J16065" s="29"/>
      <c r="K16065" s="29"/>
    </row>
    <row r="16066" spans="6:11" x14ac:dyDescent="0.3">
      <c r="F16066" s="29"/>
      <c r="G16066" s="29"/>
      <c r="H16066" s="29"/>
      <c r="I16066" s="29"/>
      <c r="J16066" s="29"/>
      <c r="K16066" s="29"/>
    </row>
    <row r="16067" spans="6:11" x14ac:dyDescent="0.3">
      <c r="F16067" s="29"/>
      <c r="G16067" s="29"/>
      <c r="H16067" s="29"/>
      <c r="I16067" s="29"/>
      <c r="J16067" s="29"/>
      <c r="K16067" s="29"/>
    </row>
    <row r="16068" spans="6:11" x14ac:dyDescent="0.3">
      <c r="F16068" s="29"/>
      <c r="G16068" s="29"/>
      <c r="H16068" s="29"/>
      <c r="I16068" s="29"/>
      <c r="J16068" s="29"/>
      <c r="K16068" s="29"/>
    </row>
    <row r="16069" spans="6:11" x14ac:dyDescent="0.3">
      <c r="F16069" s="29"/>
      <c r="G16069" s="29"/>
      <c r="H16069" s="29"/>
      <c r="I16069" s="29"/>
      <c r="J16069" s="29"/>
      <c r="K16069" s="29"/>
    </row>
    <row r="16070" spans="6:11" x14ac:dyDescent="0.3">
      <c r="F16070" s="29"/>
      <c r="G16070" s="29"/>
      <c r="H16070" s="29"/>
      <c r="I16070" s="29"/>
      <c r="J16070" s="29"/>
      <c r="K16070" s="29"/>
    </row>
    <row r="16071" spans="6:11" x14ac:dyDescent="0.3">
      <c r="F16071" s="29"/>
      <c r="G16071" s="29"/>
      <c r="H16071" s="29"/>
      <c r="I16071" s="29"/>
      <c r="J16071" s="29"/>
      <c r="K16071" s="29"/>
    </row>
    <row r="16072" spans="6:11" x14ac:dyDescent="0.3">
      <c r="F16072" s="29"/>
      <c r="G16072" s="29"/>
      <c r="H16072" s="29"/>
      <c r="I16072" s="29"/>
      <c r="J16072" s="29"/>
      <c r="K16072" s="29"/>
    </row>
    <row r="16073" spans="6:11" x14ac:dyDescent="0.3">
      <c r="F16073" s="29"/>
      <c r="G16073" s="29"/>
      <c r="H16073" s="29"/>
      <c r="I16073" s="29"/>
      <c r="J16073" s="29"/>
      <c r="K16073" s="29"/>
    </row>
    <row r="16074" spans="6:11" x14ac:dyDescent="0.3">
      <c r="F16074" s="29"/>
      <c r="G16074" s="29"/>
      <c r="H16074" s="29"/>
      <c r="I16074" s="29"/>
      <c r="J16074" s="29"/>
      <c r="K16074" s="29"/>
    </row>
    <row r="16075" spans="6:11" x14ac:dyDescent="0.3">
      <c r="F16075" s="29"/>
      <c r="G16075" s="29"/>
      <c r="H16075" s="29"/>
      <c r="I16075" s="29"/>
      <c r="J16075" s="29"/>
      <c r="K16075" s="29"/>
    </row>
    <row r="16076" spans="6:11" x14ac:dyDescent="0.3">
      <c r="F16076" s="29"/>
      <c r="G16076" s="29"/>
      <c r="H16076" s="29"/>
      <c r="I16076" s="29"/>
      <c r="J16076" s="29"/>
      <c r="K16076" s="29"/>
    </row>
    <row r="16077" spans="6:11" x14ac:dyDescent="0.3">
      <c r="F16077" s="29"/>
      <c r="G16077" s="29"/>
      <c r="H16077" s="29"/>
      <c r="I16077" s="29"/>
      <c r="J16077" s="29"/>
      <c r="K16077" s="29"/>
    </row>
    <row r="16078" spans="6:11" x14ac:dyDescent="0.3">
      <c r="F16078" s="29"/>
      <c r="G16078" s="29"/>
      <c r="H16078" s="29"/>
      <c r="I16078" s="29"/>
      <c r="J16078" s="29"/>
      <c r="K16078" s="29"/>
    </row>
    <row r="16079" spans="6:11" x14ac:dyDescent="0.3">
      <c r="F16079" s="29"/>
      <c r="G16079" s="29"/>
      <c r="H16079" s="29"/>
      <c r="I16079" s="29"/>
      <c r="J16079" s="29"/>
      <c r="K16079" s="29"/>
    </row>
    <row r="16080" spans="6:11" x14ac:dyDescent="0.3">
      <c r="F16080" s="29"/>
      <c r="G16080" s="29"/>
      <c r="H16080" s="29"/>
      <c r="I16080" s="29"/>
      <c r="J16080" s="29"/>
      <c r="K16080" s="29"/>
    </row>
    <row r="16081" spans="6:11" x14ac:dyDescent="0.3">
      <c r="F16081" s="29"/>
      <c r="G16081" s="29"/>
      <c r="H16081" s="29"/>
      <c r="I16081" s="29"/>
      <c r="J16081" s="29"/>
      <c r="K16081" s="29"/>
    </row>
    <row r="16082" spans="6:11" x14ac:dyDescent="0.3">
      <c r="F16082" s="29"/>
      <c r="G16082" s="29"/>
      <c r="H16082" s="29"/>
      <c r="I16082" s="29"/>
      <c r="J16082" s="29"/>
      <c r="K16082" s="29"/>
    </row>
    <row r="16083" spans="6:11" x14ac:dyDescent="0.3">
      <c r="F16083" s="29"/>
      <c r="G16083" s="29"/>
      <c r="H16083" s="29"/>
      <c r="I16083" s="29"/>
      <c r="J16083" s="29"/>
      <c r="K16083" s="29"/>
    </row>
    <row r="16084" spans="6:11" x14ac:dyDescent="0.3">
      <c r="F16084" s="29"/>
      <c r="G16084" s="29"/>
      <c r="H16084" s="29"/>
      <c r="I16084" s="29"/>
      <c r="J16084" s="29"/>
      <c r="K16084" s="29"/>
    </row>
    <row r="16085" spans="6:11" x14ac:dyDescent="0.3">
      <c r="F16085" s="29"/>
      <c r="G16085" s="29"/>
      <c r="H16085" s="29"/>
      <c r="I16085" s="29"/>
      <c r="J16085" s="29"/>
      <c r="K16085" s="29"/>
    </row>
    <row r="16086" spans="6:11" x14ac:dyDescent="0.3">
      <c r="F16086" s="29"/>
      <c r="G16086" s="29"/>
      <c r="H16086" s="29"/>
      <c r="I16086" s="29"/>
      <c r="J16086" s="29"/>
      <c r="K16086" s="29"/>
    </row>
    <row r="16087" spans="6:11" x14ac:dyDescent="0.3">
      <c r="F16087" s="29"/>
      <c r="G16087" s="29"/>
      <c r="H16087" s="29"/>
      <c r="I16087" s="29"/>
      <c r="J16087" s="29"/>
      <c r="K16087" s="29"/>
    </row>
    <row r="16088" spans="6:11" x14ac:dyDescent="0.3">
      <c r="F16088" s="29"/>
      <c r="G16088" s="29"/>
      <c r="H16088" s="29"/>
      <c r="I16088" s="29"/>
      <c r="J16088" s="29"/>
      <c r="K16088" s="29"/>
    </row>
    <row r="16089" spans="6:11" x14ac:dyDescent="0.3">
      <c r="F16089" s="29"/>
      <c r="G16089" s="29"/>
      <c r="H16089" s="29"/>
      <c r="I16089" s="29"/>
      <c r="J16089" s="29"/>
      <c r="K16089" s="29"/>
    </row>
    <row r="16090" spans="6:11" x14ac:dyDescent="0.3">
      <c r="F16090" s="29"/>
      <c r="G16090" s="29"/>
      <c r="H16090" s="29"/>
      <c r="I16090" s="29"/>
      <c r="J16090" s="29"/>
      <c r="K16090" s="29"/>
    </row>
    <row r="16091" spans="6:11" x14ac:dyDescent="0.3">
      <c r="F16091" s="29"/>
      <c r="G16091" s="29"/>
      <c r="H16091" s="29"/>
      <c r="I16091" s="29"/>
      <c r="J16091" s="29"/>
      <c r="K16091" s="29"/>
    </row>
    <row r="16092" spans="6:11" x14ac:dyDescent="0.3">
      <c r="F16092" s="29"/>
      <c r="G16092" s="29"/>
      <c r="H16092" s="29"/>
      <c r="I16092" s="29"/>
      <c r="J16092" s="29"/>
      <c r="K16092" s="29"/>
    </row>
    <row r="16093" spans="6:11" x14ac:dyDescent="0.3">
      <c r="F16093" s="29"/>
      <c r="G16093" s="29"/>
      <c r="H16093" s="29"/>
      <c r="I16093" s="29"/>
      <c r="J16093" s="29"/>
      <c r="K16093" s="29"/>
    </row>
    <row r="16094" spans="6:11" x14ac:dyDescent="0.3">
      <c r="F16094" s="29"/>
      <c r="G16094" s="29"/>
      <c r="H16094" s="29"/>
      <c r="I16094" s="29"/>
      <c r="J16094" s="29"/>
      <c r="K16094" s="29"/>
    </row>
    <row r="16095" spans="6:11" x14ac:dyDescent="0.3">
      <c r="F16095" s="29"/>
      <c r="G16095" s="29"/>
      <c r="H16095" s="29"/>
      <c r="I16095" s="29"/>
      <c r="J16095" s="29"/>
      <c r="K16095" s="29"/>
    </row>
    <row r="16096" spans="6:11" x14ac:dyDescent="0.3">
      <c r="F16096" s="29"/>
      <c r="G16096" s="29"/>
      <c r="H16096" s="29"/>
      <c r="I16096" s="29"/>
      <c r="J16096" s="29"/>
      <c r="K16096" s="29"/>
    </row>
    <row r="16097" spans="6:11" x14ac:dyDescent="0.3">
      <c r="F16097" s="29"/>
      <c r="G16097" s="29"/>
      <c r="H16097" s="29"/>
      <c r="I16097" s="29"/>
      <c r="J16097" s="29"/>
      <c r="K16097" s="29"/>
    </row>
    <row r="16098" spans="6:11" x14ac:dyDescent="0.3">
      <c r="F16098" s="29"/>
      <c r="G16098" s="29"/>
      <c r="H16098" s="29"/>
      <c r="I16098" s="29"/>
      <c r="J16098" s="29"/>
      <c r="K16098" s="29"/>
    </row>
    <row r="16099" spans="6:11" x14ac:dyDescent="0.3">
      <c r="F16099" s="29"/>
      <c r="G16099" s="29"/>
      <c r="H16099" s="29"/>
      <c r="I16099" s="29"/>
      <c r="J16099" s="29"/>
      <c r="K16099" s="29"/>
    </row>
    <row r="16100" spans="6:11" x14ac:dyDescent="0.3">
      <c r="F16100" s="29"/>
      <c r="G16100" s="29"/>
      <c r="H16100" s="29"/>
      <c r="I16100" s="29"/>
      <c r="J16100" s="29"/>
      <c r="K16100" s="29"/>
    </row>
    <row r="16101" spans="6:11" x14ac:dyDescent="0.3">
      <c r="F16101" s="29"/>
      <c r="G16101" s="29"/>
      <c r="H16101" s="29"/>
      <c r="I16101" s="29"/>
      <c r="J16101" s="29"/>
      <c r="K16101" s="29"/>
    </row>
    <row r="16102" spans="6:11" x14ac:dyDescent="0.3">
      <c r="F16102" s="29"/>
      <c r="G16102" s="29"/>
      <c r="H16102" s="29"/>
      <c r="I16102" s="29"/>
      <c r="J16102" s="29"/>
      <c r="K16102" s="29"/>
    </row>
    <row r="16103" spans="6:11" x14ac:dyDescent="0.3">
      <c r="F16103" s="29"/>
      <c r="G16103" s="29"/>
      <c r="H16103" s="29"/>
      <c r="I16103" s="29"/>
      <c r="J16103" s="29"/>
      <c r="K16103" s="29"/>
    </row>
    <row r="16104" spans="6:11" x14ac:dyDescent="0.3">
      <c r="F16104" s="29"/>
      <c r="G16104" s="29"/>
      <c r="H16104" s="29"/>
      <c r="I16104" s="29"/>
      <c r="J16104" s="29"/>
      <c r="K16104" s="29"/>
    </row>
    <row r="16105" spans="6:11" x14ac:dyDescent="0.3">
      <c r="F16105" s="29"/>
      <c r="G16105" s="29"/>
      <c r="H16105" s="29"/>
      <c r="I16105" s="29"/>
      <c r="J16105" s="29"/>
      <c r="K16105" s="29"/>
    </row>
    <row r="16106" spans="6:11" x14ac:dyDescent="0.3">
      <c r="F16106" s="29"/>
      <c r="G16106" s="29"/>
      <c r="H16106" s="29"/>
      <c r="I16106" s="29"/>
      <c r="J16106" s="29"/>
      <c r="K16106" s="29"/>
    </row>
    <row r="16107" spans="6:11" x14ac:dyDescent="0.3">
      <c r="F16107" s="29"/>
      <c r="G16107" s="29"/>
      <c r="H16107" s="29"/>
      <c r="I16107" s="29"/>
      <c r="J16107" s="29"/>
      <c r="K16107" s="29"/>
    </row>
    <row r="16108" spans="6:11" x14ac:dyDescent="0.3">
      <c r="F16108" s="29"/>
      <c r="G16108" s="29"/>
      <c r="H16108" s="29"/>
      <c r="I16108" s="29"/>
      <c r="J16108" s="29"/>
      <c r="K16108" s="29"/>
    </row>
    <row r="16109" spans="6:11" x14ac:dyDescent="0.3">
      <c r="F16109" s="29"/>
      <c r="G16109" s="29"/>
      <c r="H16109" s="29"/>
      <c r="I16109" s="29"/>
      <c r="J16109" s="29"/>
      <c r="K16109" s="29"/>
    </row>
    <row r="16110" spans="6:11" x14ac:dyDescent="0.3">
      <c r="F16110" s="29"/>
      <c r="G16110" s="29"/>
      <c r="H16110" s="29"/>
      <c r="I16110" s="29"/>
      <c r="J16110" s="29"/>
      <c r="K16110" s="29"/>
    </row>
    <row r="16111" spans="6:11" x14ac:dyDescent="0.3">
      <c r="F16111" s="29"/>
      <c r="G16111" s="29"/>
      <c r="H16111" s="29"/>
      <c r="I16111" s="29"/>
      <c r="J16111" s="29"/>
      <c r="K16111" s="29"/>
    </row>
    <row r="16112" spans="6:11" x14ac:dyDescent="0.3">
      <c r="F16112" s="29"/>
      <c r="G16112" s="29"/>
      <c r="H16112" s="29"/>
      <c r="I16112" s="29"/>
      <c r="J16112" s="29"/>
      <c r="K16112" s="29"/>
    </row>
    <row r="16113" spans="6:11" x14ac:dyDescent="0.3">
      <c r="F16113" s="29"/>
      <c r="G16113" s="29"/>
      <c r="H16113" s="29"/>
      <c r="I16113" s="29"/>
      <c r="J16113" s="29"/>
      <c r="K16113" s="29"/>
    </row>
    <row r="16114" spans="6:11" x14ac:dyDescent="0.3">
      <c r="F16114" s="29"/>
      <c r="G16114" s="29"/>
      <c r="H16114" s="29"/>
      <c r="I16114" s="29"/>
      <c r="J16114" s="29"/>
      <c r="K16114" s="29"/>
    </row>
    <row r="16115" spans="6:11" x14ac:dyDescent="0.3">
      <c r="F16115" s="29"/>
      <c r="G16115" s="29"/>
      <c r="H16115" s="29"/>
      <c r="I16115" s="29"/>
      <c r="J16115" s="29"/>
      <c r="K16115" s="29"/>
    </row>
    <row r="16116" spans="6:11" x14ac:dyDescent="0.3">
      <c r="F16116" s="29"/>
      <c r="G16116" s="29"/>
      <c r="H16116" s="29"/>
      <c r="I16116" s="29"/>
      <c r="J16116" s="29"/>
      <c r="K16116" s="29"/>
    </row>
    <row r="16117" spans="6:11" x14ac:dyDescent="0.3">
      <c r="F16117" s="29"/>
      <c r="G16117" s="29"/>
      <c r="H16117" s="29"/>
      <c r="I16117" s="29"/>
      <c r="J16117" s="29"/>
      <c r="K16117" s="29"/>
    </row>
    <row r="16118" spans="6:11" x14ac:dyDescent="0.3">
      <c r="F16118" s="29"/>
      <c r="G16118" s="29"/>
      <c r="H16118" s="29"/>
      <c r="I16118" s="29"/>
      <c r="J16118" s="29"/>
      <c r="K16118" s="29"/>
    </row>
    <row r="16119" spans="6:11" x14ac:dyDescent="0.3">
      <c r="F16119" s="29"/>
      <c r="G16119" s="29"/>
      <c r="H16119" s="29"/>
      <c r="I16119" s="29"/>
      <c r="J16119" s="29"/>
      <c r="K16119" s="29"/>
    </row>
    <row r="16120" spans="6:11" x14ac:dyDescent="0.3">
      <c r="F16120" s="29"/>
      <c r="G16120" s="29"/>
      <c r="H16120" s="29"/>
      <c r="I16120" s="29"/>
      <c r="J16120" s="29"/>
      <c r="K16120" s="29"/>
    </row>
    <row r="16121" spans="6:11" x14ac:dyDescent="0.3">
      <c r="F16121" s="29"/>
      <c r="G16121" s="29"/>
      <c r="H16121" s="29"/>
      <c r="I16121" s="29"/>
      <c r="J16121" s="29"/>
      <c r="K16121" s="29"/>
    </row>
    <row r="16122" spans="6:11" x14ac:dyDescent="0.3">
      <c r="F16122" s="29"/>
      <c r="G16122" s="29"/>
      <c r="H16122" s="29"/>
      <c r="I16122" s="29"/>
      <c r="J16122" s="29"/>
      <c r="K16122" s="29"/>
    </row>
    <row r="16123" spans="6:11" x14ac:dyDescent="0.3">
      <c r="F16123" s="29"/>
      <c r="G16123" s="29"/>
      <c r="H16123" s="29"/>
      <c r="I16123" s="29"/>
      <c r="J16123" s="29"/>
      <c r="K16123" s="29"/>
    </row>
    <row r="16124" spans="6:11" x14ac:dyDescent="0.3">
      <c r="F16124" s="29"/>
      <c r="G16124" s="29"/>
      <c r="H16124" s="29"/>
      <c r="I16124" s="29"/>
      <c r="J16124" s="29"/>
      <c r="K16124" s="29"/>
    </row>
    <row r="16125" spans="6:11" x14ac:dyDescent="0.3">
      <c r="F16125" s="29"/>
      <c r="G16125" s="29"/>
      <c r="H16125" s="29"/>
      <c r="I16125" s="29"/>
      <c r="J16125" s="29"/>
      <c r="K16125" s="29"/>
    </row>
    <row r="16126" spans="6:11" x14ac:dyDescent="0.3">
      <c r="F16126" s="29"/>
      <c r="G16126" s="29"/>
      <c r="H16126" s="29"/>
      <c r="I16126" s="29"/>
      <c r="J16126" s="29"/>
      <c r="K16126" s="29"/>
    </row>
    <row r="16127" spans="6:11" x14ac:dyDescent="0.3">
      <c r="F16127" s="29"/>
      <c r="G16127" s="29"/>
      <c r="H16127" s="29"/>
      <c r="I16127" s="29"/>
      <c r="J16127" s="29"/>
      <c r="K16127" s="29"/>
    </row>
    <row r="16128" spans="6:11" x14ac:dyDescent="0.3">
      <c r="F16128" s="29"/>
      <c r="G16128" s="29"/>
      <c r="H16128" s="29"/>
      <c r="I16128" s="29"/>
      <c r="J16128" s="29"/>
      <c r="K16128" s="29"/>
    </row>
    <row r="16129" spans="6:11" x14ac:dyDescent="0.3">
      <c r="F16129" s="29"/>
      <c r="G16129" s="29"/>
      <c r="H16129" s="29"/>
      <c r="I16129" s="29"/>
      <c r="J16129" s="29"/>
      <c r="K16129" s="29"/>
    </row>
    <row r="16130" spans="6:11" x14ac:dyDescent="0.3">
      <c r="F16130" s="29"/>
      <c r="G16130" s="29"/>
      <c r="H16130" s="29"/>
      <c r="I16130" s="29"/>
      <c r="J16130" s="29"/>
      <c r="K16130" s="29"/>
    </row>
    <row r="16131" spans="6:11" x14ac:dyDescent="0.3">
      <c r="F16131" s="29"/>
      <c r="G16131" s="29"/>
      <c r="H16131" s="29"/>
      <c r="I16131" s="29"/>
      <c r="J16131" s="29"/>
      <c r="K16131" s="29"/>
    </row>
    <row r="16132" spans="6:11" x14ac:dyDescent="0.3">
      <c r="F16132" s="29"/>
      <c r="G16132" s="29"/>
      <c r="H16132" s="29"/>
      <c r="I16132" s="29"/>
      <c r="J16132" s="29"/>
      <c r="K16132" s="29"/>
    </row>
    <row r="16133" spans="6:11" x14ac:dyDescent="0.3">
      <c r="F16133" s="29"/>
      <c r="G16133" s="29"/>
      <c r="H16133" s="29"/>
      <c r="I16133" s="29"/>
      <c r="J16133" s="29"/>
      <c r="K16133" s="29"/>
    </row>
    <row r="16134" spans="6:11" x14ac:dyDescent="0.3">
      <c r="F16134" s="29"/>
      <c r="G16134" s="29"/>
      <c r="H16134" s="29"/>
      <c r="I16134" s="29"/>
      <c r="J16134" s="29"/>
      <c r="K16134" s="29"/>
    </row>
    <row r="16135" spans="6:11" x14ac:dyDescent="0.3">
      <c r="F16135" s="29"/>
      <c r="G16135" s="29"/>
      <c r="H16135" s="29"/>
      <c r="I16135" s="29"/>
      <c r="J16135" s="29"/>
      <c r="K16135" s="29"/>
    </row>
    <row r="16136" spans="6:11" x14ac:dyDescent="0.3">
      <c r="F16136" s="29"/>
      <c r="G16136" s="29"/>
      <c r="H16136" s="29"/>
      <c r="I16136" s="29"/>
      <c r="J16136" s="29"/>
      <c r="K16136" s="29"/>
    </row>
    <row r="16137" spans="6:11" x14ac:dyDescent="0.3">
      <c r="F16137" s="29"/>
      <c r="G16137" s="29"/>
      <c r="H16137" s="29"/>
      <c r="I16137" s="29"/>
      <c r="J16137" s="29"/>
      <c r="K16137" s="29"/>
    </row>
    <row r="16138" spans="6:11" x14ac:dyDescent="0.3">
      <c r="F16138" s="29"/>
      <c r="G16138" s="29"/>
      <c r="H16138" s="29"/>
      <c r="I16138" s="29"/>
      <c r="J16138" s="29"/>
      <c r="K16138" s="29"/>
    </row>
    <row r="16139" spans="6:11" x14ac:dyDescent="0.3">
      <c r="F16139" s="29"/>
      <c r="G16139" s="29"/>
      <c r="H16139" s="29"/>
      <c r="I16139" s="29"/>
      <c r="J16139" s="29"/>
      <c r="K16139" s="29"/>
    </row>
    <row r="16140" spans="6:11" x14ac:dyDescent="0.3">
      <c r="F16140" s="29"/>
      <c r="G16140" s="29"/>
      <c r="H16140" s="29"/>
      <c r="I16140" s="29"/>
      <c r="J16140" s="29"/>
      <c r="K16140" s="29"/>
    </row>
    <row r="16141" spans="6:11" x14ac:dyDescent="0.3">
      <c r="F16141" s="29"/>
      <c r="G16141" s="29"/>
      <c r="H16141" s="29"/>
      <c r="I16141" s="29"/>
      <c r="J16141" s="29"/>
      <c r="K16141" s="29"/>
    </row>
    <row r="16142" spans="6:11" x14ac:dyDescent="0.3">
      <c r="F16142" s="29"/>
      <c r="G16142" s="29"/>
      <c r="H16142" s="29"/>
      <c r="I16142" s="29"/>
      <c r="J16142" s="29"/>
      <c r="K16142" s="29"/>
    </row>
    <row r="16143" spans="6:11" x14ac:dyDescent="0.3">
      <c r="F16143" s="29"/>
      <c r="G16143" s="29"/>
      <c r="H16143" s="29"/>
      <c r="I16143" s="29"/>
      <c r="J16143" s="29"/>
      <c r="K16143" s="29"/>
    </row>
    <row r="16144" spans="6:11" x14ac:dyDescent="0.3">
      <c r="F16144" s="29"/>
      <c r="G16144" s="29"/>
      <c r="H16144" s="29"/>
      <c r="I16144" s="29"/>
      <c r="J16144" s="29"/>
      <c r="K16144" s="29"/>
    </row>
    <row r="16145" spans="6:11" x14ac:dyDescent="0.3">
      <c r="F16145" s="29"/>
      <c r="G16145" s="29"/>
      <c r="H16145" s="29"/>
      <c r="I16145" s="29"/>
      <c r="J16145" s="29"/>
      <c r="K16145" s="29"/>
    </row>
    <row r="16146" spans="6:11" x14ac:dyDescent="0.3">
      <c r="F16146" s="29"/>
      <c r="G16146" s="29"/>
      <c r="H16146" s="29"/>
      <c r="I16146" s="29"/>
      <c r="J16146" s="29"/>
      <c r="K16146" s="29"/>
    </row>
    <row r="16147" spans="6:11" x14ac:dyDescent="0.3">
      <c r="F16147" s="29"/>
      <c r="G16147" s="29"/>
      <c r="H16147" s="29"/>
      <c r="I16147" s="29"/>
      <c r="J16147" s="29"/>
      <c r="K16147" s="29"/>
    </row>
    <row r="16148" spans="6:11" x14ac:dyDescent="0.3">
      <c r="F16148" s="29"/>
      <c r="G16148" s="29"/>
      <c r="H16148" s="29"/>
      <c r="I16148" s="29"/>
      <c r="J16148" s="29"/>
      <c r="K16148" s="29"/>
    </row>
    <row r="16149" spans="6:11" x14ac:dyDescent="0.3">
      <c r="F16149" s="29"/>
      <c r="G16149" s="29"/>
      <c r="H16149" s="29"/>
      <c r="I16149" s="29"/>
      <c r="J16149" s="29"/>
      <c r="K16149" s="29"/>
    </row>
    <row r="16150" spans="6:11" x14ac:dyDescent="0.3">
      <c r="F16150" s="29"/>
      <c r="G16150" s="29"/>
      <c r="H16150" s="29"/>
      <c r="I16150" s="29"/>
      <c r="J16150" s="29"/>
      <c r="K16150" s="29"/>
    </row>
    <row r="16151" spans="6:11" x14ac:dyDescent="0.3">
      <c r="F16151" s="29"/>
      <c r="G16151" s="29"/>
      <c r="H16151" s="29"/>
      <c r="I16151" s="29"/>
      <c r="J16151" s="29"/>
      <c r="K16151" s="29"/>
    </row>
    <row r="16152" spans="6:11" x14ac:dyDescent="0.3">
      <c r="F16152" s="29"/>
      <c r="G16152" s="29"/>
      <c r="H16152" s="29"/>
      <c r="I16152" s="29"/>
      <c r="J16152" s="29"/>
      <c r="K16152" s="29"/>
    </row>
    <row r="16153" spans="6:11" x14ac:dyDescent="0.3">
      <c r="F16153" s="29"/>
      <c r="G16153" s="29"/>
      <c r="H16153" s="29"/>
      <c r="I16153" s="29"/>
      <c r="J16153" s="29"/>
      <c r="K16153" s="29"/>
    </row>
    <row r="16154" spans="6:11" x14ac:dyDescent="0.3">
      <c r="F16154" s="29"/>
      <c r="G16154" s="29"/>
      <c r="H16154" s="29"/>
      <c r="I16154" s="29"/>
      <c r="J16154" s="29"/>
      <c r="K16154" s="29"/>
    </row>
    <row r="16155" spans="6:11" x14ac:dyDescent="0.3">
      <c r="F16155" s="29"/>
      <c r="G16155" s="29"/>
      <c r="H16155" s="29"/>
      <c r="I16155" s="29"/>
      <c r="J16155" s="29"/>
      <c r="K16155" s="29"/>
    </row>
    <row r="16156" spans="6:11" x14ac:dyDescent="0.3">
      <c r="F16156" s="29"/>
      <c r="G16156" s="29"/>
      <c r="H16156" s="29"/>
      <c r="I16156" s="29"/>
      <c r="J16156" s="29"/>
      <c r="K16156" s="29"/>
    </row>
    <row r="16157" spans="6:11" x14ac:dyDescent="0.3">
      <c r="F16157" s="29"/>
      <c r="G16157" s="29"/>
      <c r="H16157" s="29"/>
      <c r="I16157" s="29"/>
      <c r="J16157" s="29"/>
      <c r="K16157" s="29"/>
    </row>
    <row r="16158" spans="6:11" x14ac:dyDescent="0.3">
      <c r="F16158" s="29"/>
      <c r="G16158" s="29"/>
      <c r="H16158" s="29"/>
      <c r="I16158" s="29"/>
      <c r="J16158" s="29"/>
      <c r="K16158" s="29"/>
    </row>
    <row r="16159" spans="6:11" x14ac:dyDescent="0.3">
      <c r="F16159" s="29"/>
      <c r="G16159" s="29"/>
      <c r="H16159" s="29"/>
      <c r="I16159" s="29"/>
      <c r="J16159" s="29"/>
      <c r="K16159" s="29"/>
    </row>
    <row r="16160" spans="6:11" x14ac:dyDescent="0.3">
      <c r="F16160" s="29"/>
      <c r="G16160" s="29"/>
      <c r="H16160" s="29"/>
      <c r="I16160" s="29"/>
      <c r="J16160" s="29"/>
      <c r="K16160" s="29"/>
    </row>
    <row r="16161" spans="6:11" x14ac:dyDescent="0.3">
      <c r="F16161" s="29"/>
      <c r="G16161" s="29"/>
      <c r="H16161" s="29"/>
      <c r="I16161" s="29"/>
      <c r="J16161" s="29"/>
      <c r="K16161" s="29"/>
    </row>
    <row r="16162" spans="6:11" x14ac:dyDescent="0.3">
      <c r="F16162" s="29"/>
      <c r="G16162" s="29"/>
      <c r="H16162" s="29"/>
      <c r="I16162" s="29"/>
      <c r="J16162" s="29"/>
      <c r="K16162" s="29"/>
    </row>
    <row r="16163" spans="6:11" x14ac:dyDescent="0.3">
      <c r="F16163" s="29"/>
      <c r="G16163" s="29"/>
      <c r="H16163" s="29"/>
      <c r="I16163" s="29"/>
      <c r="J16163" s="29"/>
      <c r="K16163" s="29"/>
    </row>
    <row r="16164" spans="6:11" x14ac:dyDescent="0.3">
      <c r="F16164" s="29"/>
      <c r="G16164" s="29"/>
      <c r="H16164" s="29"/>
      <c r="I16164" s="29"/>
      <c r="J16164" s="29"/>
      <c r="K16164" s="29"/>
    </row>
    <row r="16165" spans="6:11" x14ac:dyDescent="0.3">
      <c r="F16165" s="29"/>
      <c r="G16165" s="29"/>
      <c r="H16165" s="29"/>
      <c r="I16165" s="29"/>
      <c r="J16165" s="29"/>
      <c r="K16165" s="29"/>
    </row>
    <row r="16166" spans="6:11" x14ac:dyDescent="0.3">
      <c r="F16166" s="29"/>
      <c r="G16166" s="29"/>
      <c r="H16166" s="29"/>
      <c r="I16166" s="29"/>
      <c r="J16166" s="29"/>
      <c r="K16166" s="29"/>
    </row>
    <row r="16167" spans="6:11" x14ac:dyDescent="0.3">
      <c r="F16167" s="29"/>
      <c r="G16167" s="29"/>
      <c r="H16167" s="29"/>
      <c r="I16167" s="29"/>
      <c r="J16167" s="29"/>
      <c r="K16167" s="29"/>
    </row>
    <row r="16168" spans="6:11" x14ac:dyDescent="0.3">
      <c r="F16168" s="29"/>
      <c r="G16168" s="29"/>
      <c r="H16168" s="29"/>
      <c r="I16168" s="29"/>
      <c r="J16168" s="29"/>
      <c r="K16168" s="29"/>
    </row>
    <row r="16169" spans="6:11" x14ac:dyDescent="0.3">
      <c r="F16169" s="29"/>
      <c r="G16169" s="29"/>
      <c r="H16169" s="29"/>
      <c r="I16169" s="29"/>
      <c r="J16169" s="29"/>
      <c r="K16169" s="29"/>
    </row>
    <row r="16170" spans="6:11" x14ac:dyDescent="0.3">
      <c r="F16170" s="29"/>
      <c r="G16170" s="29"/>
      <c r="H16170" s="29"/>
      <c r="I16170" s="29"/>
      <c r="J16170" s="29"/>
      <c r="K16170" s="29"/>
    </row>
    <row r="16171" spans="6:11" x14ac:dyDescent="0.3">
      <c r="F16171" s="29"/>
      <c r="G16171" s="29"/>
      <c r="H16171" s="29"/>
      <c r="I16171" s="29"/>
      <c r="J16171" s="29"/>
      <c r="K16171" s="29"/>
    </row>
    <row r="16172" spans="6:11" x14ac:dyDescent="0.3">
      <c r="F16172" s="29"/>
      <c r="G16172" s="29"/>
      <c r="H16172" s="29"/>
      <c r="I16172" s="29"/>
      <c r="J16172" s="29"/>
      <c r="K16172" s="29"/>
    </row>
    <row r="16173" spans="6:11" x14ac:dyDescent="0.3">
      <c r="F16173" s="29"/>
      <c r="G16173" s="29"/>
      <c r="H16173" s="29"/>
      <c r="I16173" s="29"/>
      <c r="J16173" s="29"/>
      <c r="K16173" s="29"/>
    </row>
    <row r="16174" spans="6:11" x14ac:dyDescent="0.3">
      <c r="F16174" s="29"/>
      <c r="G16174" s="29"/>
      <c r="H16174" s="29"/>
      <c r="I16174" s="29"/>
      <c r="J16174" s="29"/>
      <c r="K16174" s="29"/>
    </row>
    <row r="16175" spans="6:11" x14ac:dyDescent="0.3">
      <c r="F16175" s="29"/>
      <c r="G16175" s="29"/>
      <c r="H16175" s="29"/>
      <c r="I16175" s="29"/>
      <c r="J16175" s="29"/>
      <c r="K16175" s="29"/>
    </row>
    <row r="16176" spans="6:11" x14ac:dyDescent="0.3">
      <c r="F16176" s="29"/>
      <c r="G16176" s="29"/>
      <c r="H16176" s="29"/>
      <c r="I16176" s="29"/>
      <c r="J16176" s="29"/>
      <c r="K16176" s="29"/>
    </row>
    <row r="16177" spans="6:11" x14ac:dyDescent="0.3">
      <c r="F16177" s="29"/>
      <c r="G16177" s="29"/>
      <c r="H16177" s="29"/>
      <c r="I16177" s="29"/>
      <c r="J16177" s="29"/>
      <c r="K16177" s="29"/>
    </row>
    <row r="16178" spans="6:11" x14ac:dyDescent="0.3">
      <c r="F16178" s="29"/>
      <c r="G16178" s="29"/>
      <c r="H16178" s="29"/>
      <c r="I16178" s="29"/>
      <c r="J16178" s="29"/>
      <c r="K16178" s="29"/>
    </row>
    <row r="16179" spans="6:11" x14ac:dyDescent="0.3">
      <c r="F16179" s="29"/>
      <c r="G16179" s="29"/>
      <c r="H16179" s="29"/>
      <c r="I16179" s="29"/>
      <c r="J16179" s="29"/>
      <c r="K16179" s="29"/>
    </row>
    <row r="16180" spans="6:11" x14ac:dyDescent="0.3">
      <c r="F16180" s="29"/>
      <c r="G16180" s="29"/>
      <c r="H16180" s="29"/>
      <c r="I16180" s="29"/>
      <c r="J16180" s="29"/>
      <c r="K16180" s="29"/>
    </row>
    <row r="16181" spans="6:11" x14ac:dyDescent="0.3">
      <c r="F16181" s="29"/>
      <c r="G16181" s="29"/>
      <c r="H16181" s="29"/>
      <c r="I16181" s="29"/>
      <c r="J16181" s="29"/>
      <c r="K16181" s="29"/>
    </row>
    <row r="16182" spans="6:11" x14ac:dyDescent="0.3">
      <c r="F16182" s="29"/>
      <c r="G16182" s="29"/>
      <c r="H16182" s="29"/>
      <c r="I16182" s="29"/>
      <c r="J16182" s="29"/>
      <c r="K16182" s="29"/>
    </row>
    <row r="16183" spans="6:11" x14ac:dyDescent="0.3">
      <c r="F16183" s="29"/>
      <c r="G16183" s="29"/>
      <c r="H16183" s="29"/>
      <c r="I16183" s="29"/>
      <c r="J16183" s="29"/>
      <c r="K16183" s="29"/>
    </row>
    <row r="16184" spans="6:11" x14ac:dyDescent="0.3">
      <c r="F16184" s="29"/>
      <c r="G16184" s="29"/>
      <c r="H16184" s="29"/>
      <c r="I16184" s="29"/>
      <c r="J16184" s="29"/>
      <c r="K16184" s="29"/>
    </row>
    <row r="16185" spans="6:11" x14ac:dyDescent="0.3">
      <c r="F16185" s="29"/>
      <c r="G16185" s="29"/>
      <c r="H16185" s="29"/>
      <c r="I16185" s="29"/>
      <c r="J16185" s="29"/>
      <c r="K16185" s="29"/>
    </row>
    <row r="16186" spans="6:11" x14ac:dyDescent="0.3">
      <c r="F16186" s="29"/>
      <c r="G16186" s="29"/>
      <c r="H16186" s="29"/>
      <c r="I16186" s="29"/>
      <c r="J16186" s="29"/>
      <c r="K16186" s="29"/>
    </row>
    <row r="16187" spans="6:11" x14ac:dyDescent="0.3">
      <c r="F16187" s="29"/>
      <c r="G16187" s="29"/>
      <c r="H16187" s="29"/>
      <c r="I16187" s="29"/>
      <c r="J16187" s="29"/>
      <c r="K16187" s="29"/>
    </row>
    <row r="16188" spans="6:11" x14ac:dyDescent="0.3">
      <c r="F16188" s="29"/>
      <c r="G16188" s="29"/>
      <c r="H16188" s="29"/>
      <c r="I16188" s="29"/>
      <c r="J16188" s="29"/>
      <c r="K16188" s="29"/>
    </row>
    <row r="16189" spans="6:11" x14ac:dyDescent="0.3">
      <c r="F16189" s="29"/>
      <c r="G16189" s="29"/>
      <c r="H16189" s="29"/>
      <c r="I16189" s="29"/>
      <c r="J16189" s="29"/>
      <c r="K16189" s="29"/>
    </row>
    <row r="16190" spans="6:11" x14ac:dyDescent="0.3">
      <c r="F16190" s="29"/>
      <c r="G16190" s="29"/>
      <c r="H16190" s="29"/>
      <c r="I16190" s="29"/>
      <c r="J16190" s="29"/>
      <c r="K16190" s="29"/>
    </row>
    <row r="16191" spans="6:11" x14ac:dyDescent="0.3">
      <c r="F16191" s="29"/>
      <c r="G16191" s="29"/>
      <c r="H16191" s="29"/>
      <c r="I16191" s="29"/>
      <c r="J16191" s="29"/>
      <c r="K16191" s="29"/>
    </row>
    <row r="16192" spans="6:11" x14ac:dyDescent="0.3">
      <c r="F16192" s="29"/>
      <c r="G16192" s="29"/>
      <c r="H16192" s="29"/>
      <c r="I16192" s="29"/>
      <c r="J16192" s="29"/>
      <c r="K16192" s="29"/>
    </row>
    <row r="16193" spans="6:11" x14ac:dyDescent="0.3">
      <c r="F16193" s="29"/>
      <c r="G16193" s="29"/>
      <c r="H16193" s="29"/>
      <c r="I16193" s="29"/>
      <c r="J16193" s="29"/>
      <c r="K16193" s="29"/>
    </row>
    <row r="16194" spans="6:11" x14ac:dyDescent="0.3">
      <c r="F16194" s="29"/>
      <c r="G16194" s="29"/>
      <c r="H16194" s="29"/>
      <c r="I16194" s="29"/>
      <c r="J16194" s="29"/>
      <c r="K16194" s="29"/>
    </row>
    <row r="16195" spans="6:11" x14ac:dyDescent="0.3">
      <c r="F16195" s="29"/>
      <c r="G16195" s="29"/>
      <c r="H16195" s="29"/>
      <c r="I16195" s="29"/>
      <c r="J16195" s="29"/>
      <c r="K16195" s="29"/>
    </row>
    <row r="16196" spans="6:11" x14ac:dyDescent="0.3">
      <c r="F16196" s="29"/>
      <c r="G16196" s="29"/>
      <c r="H16196" s="29"/>
      <c r="I16196" s="29"/>
      <c r="J16196" s="29"/>
      <c r="K16196" s="29"/>
    </row>
    <row r="16197" spans="6:11" x14ac:dyDescent="0.3">
      <c r="F16197" s="29"/>
      <c r="G16197" s="29"/>
      <c r="H16197" s="29"/>
      <c r="I16197" s="29"/>
      <c r="J16197" s="29"/>
      <c r="K16197" s="29"/>
    </row>
    <row r="16198" spans="6:11" x14ac:dyDescent="0.3">
      <c r="F16198" s="29"/>
      <c r="G16198" s="29"/>
      <c r="H16198" s="29"/>
      <c r="I16198" s="29"/>
      <c r="J16198" s="29"/>
      <c r="K16198" s="29"/>
    </row>
    <row r="16199" spans="6:11" x14ac:dyDescent="0.3">
      <c r="F16199" s="29"/>
      <c r="G16199" s="29"/>
      <c r="H16199" s="29"/>
      <c r="I16199" s="29"/>
      <c r="J16199" s="29"/>
      <c r="K16199" s="29"/>
    </row>
    <row r="16200" spans="6:11" x14ac:dyDescent="0.3">
      <c r="F16200" s="29"/>
      <c r="G16200" s="29"/>
      <c r="H16200" s="29"/>
      <c r="I16200" s="29"/>
      <c r="J16200" s="29"/>
      <c r="K16200" s="29"/>
    </row>
    <row r="16201" spans="6:11" x14ac:dyDescent="0.3">
      <c r="F16201" s="29"/>
      <c r="G16201" s="29"/>
      <c r="H16201" s="29"/>
      <c r="I16201" s="29"/>
      <c r="J16201" s="29"/>
      <c r="K16201" s="29"/>
    </row>
    <row r="16202" spans="6:11" x14ac:dyDescent="0.3">
      <c r="F16202" s="29"/>
      <c r="G16202" s="29"/>
      <c r="H16202" s="29"/>
      <c r="I16202" s="29"/>
      <c r="J16202" s="29"/>
      <c r="K16202" s="29"/>
    </row>
    <row r="16203" spans="6:11" x14ac:dyDescent="0.3">
      <c r="F16203" s="29"/>
      <c r="G16203" s="29"/>
      <c r="H16203" s="29"/>
      <c r="I16203" s="29"/>
      <c r="J16203" s="29"/>
      <c r="K16203" s="29"/>
    </row>
    <row r="16204" spans="6:11" x14ac:dyDescent="0.3">
      <c r="F16204" s="29"/>
      <c r="G16204" s="29"/>
      <c r="H16204" s="29"/>
      <c r="I16204" s="29"/>
      <c r="J16204" s="29"/>
      <c r="K16204" s="29"/>
    </row>
    <row r="16205" spans="6:11" x14ac:dyDescent="0.3">
      <c r="F16205" s="29"/>
      <c r="G16205" s="29"/>
      <c r="H16205" s="29"/>
      <c r="I16205" s="29"/>
      <c r="J16205" s="29"/>
      <c r="K16205" s="29"/>
    </row>
    <row r="16206" spans="6:11" x14ac:dyDescent="0.3">
      <c r="F16206" s="29"/>
      <c r="G16206" s="29"/>
      <c r="H16206" s="29"/>
      <c r="I16206" s="29"/>
      <c r="J16206" s="29"/>
      <c r="K16206" s="29"/>
    </row>
    <row r="16207" spans="6:11" x14ac:dyDescent="0.3">
      <c r="F16207" s="29"/>
      <c r="G16207" s="29"/>
      <c r="H16207" s="29"/>
      <c r="I16207" s="29"/>
      <c r="J16207" s="29"/>
      <c r="K16207" s="29"/>
    </row>
    <row r="16208" spans="6:11" x14ac:dyDescent="0.3">
      <c r="F16208" s="29"/>
      <c r="G16208" s="29"/>
      <c r="H16208" s="29"/>
      <c r="I16208" s="29"/>
      <c r="J16208" s="29"/>
      <c r="K16208" s="29"/>
    </row>
    <row r="16209" spans="6:11" x14ac:dyDescent="0.3">
      <c r="F16209" s="29"/>
      <c r="G16209" s="29"/>
      <c r="H16209" s="29"/>
      <c r="I16209" s="29"/>
      <c r="J16209" s="29"/>
      <c r="K16209" s="29"/>
    </row>
    <row r="16210" spans="6:11" x14ac:dyDescent="0.3">
      <c r="F16210" s="29"/>
      <c r="G16210" s="29"/>
      <c r="H16210" s="29"/>
      <c r="I16210" s="29"/>
      <c r="J16210" s="29"/>
      <c r="K16210" s="29"/>
    </row>
    <row r="16211" spans="6:11" x14ac:dyDescent="0.3">
      <c r="F16211" s="29"/>
      <c r="G16211" s="29"/>
      <c r="H16211" s="29"/>
      <c r="I16211" s="29"/>
      <c r="J16211" s="29"/>
      <c r="K16211" s="29"/>
    </row>
    <row r="16212" spans="6:11" x14ac:dyDescent="0.3">
      <c r="F16212" s="29"/>
      <c r="G16212" s="29"/>
      <c r="H16212" s="29"/>
      <c r="I16212" s="29"/>
      <c r="J16212" s="29"/>
      <c r="K16212" s="29"/>
    </row>
    <row r="16213" spans="6:11" x14ac:dyDescent="0.3">
      <c r="F16213" s="29"/>
      <c r="G16213" s="29"/>
      <c r="H16213" s="29"/>
      <c r="I16213" s="29"/>
      <c r="J16213" s="29"/>
      <c r="K16213" s="29"/>
    </row>
    <row r="16214" spans="6:11" x14ac:dyDescent="0.3">
      <c r="F16214" s="29"/>
      <c r="G16214" s="29"/>
      <c r="H16214" s="29"/>
      <c r="I16214" s="29"/>
      <c r="J16214" s="29"/>
      <c r="K16214" s="29"/>
    </row>
    <row r="16215" spans="6:11" x14ac:dyDescent="0.3">
      <c r="F16215" s="29"/>
      <c r="G16215" s="29"/>
      <c r="H16215" s="29"/>
      <c r="I16215" s="29"/>
      <c r="J16215" s="29"/>
      <c r="K16215" s="29"/>
    </row>
    <row r="16216" spans="6:11" x14ac:dyDescent="0.3">
      <c r="F16216" s="29"/>
      <c r="G16216" s="29"/>
      <c r="H16216" s="29"/>
      <c r="I16216" s="29"/>
      <c r="J16216" s="29"/>
      <c r="K16216" s="29"/>
    </row>
    <row r="16217" spans="6:11" x14ac:dyDescent="0.3">
      <c r="F16217" s="29"/>
      <c r="G16217" s="29"/>
      <c r="H16217" s="29"/>
      <c r="I16217" s="29"/>
      <c r="J16217" s="29"/>
      <c r="K16217" s="29"/>
    </row>
    <row r="16218" spans="6:11" x14ac:dyDescent="0.3">
      <c r="F16218" s="29"/>
      <c r="G16218" s="29"/>
      <c r="H16218" s="29"/>
      <c r="I16218" s="29"/>
      <c r="J16218" s="29"/>
      <c r="K16218" s="29"/>
    </row>
    <row r="16219" spans="6:11" x14ac:dyDescent="0.3">
      <c r="F16219" s="29"/>
      <c r="G16219" s="29"/>
      <c r="H16219" s="29"/>
      <c r="I16219" s="29"/>
      <c r="J16219" s="29"/>
      <c r="K16219" s="29"/>
    </row>
    <row r="16220" spans="6:11" x14ac:dyDescent="0.3">
      <c r="F16220" s="29"/>
      <c r="G16220" s="29"/>
      <c r="H16220" s="29"/>
      <c r="I16220" s="29"/>
      <c r="J16220" s="29"/>
      <c r="K16220" s="29"/>
    </row>
    <row r="16221" spans="6:11" x14ac:dyDescent="0.3">
      <c r="F16221" s="29"/>
      <c r="G16221" s="29"/>
      <c r="H16221" s="29"/>
      <c r="I16221" s="29"/>
      <c r="J16221" s="29"/>
      <c r="K16221" s="29"/>
    </row>
    <row r="16222" spans="6:11" x14ac:dyDescent="0.3">
      <c r="F16222" s="29"/>
      <c r="G16222" s="29"/>
      <c r="H16222" s="29"/>
      <c r="I16222" s="29"/>
      <c r="J16222" s="29"/>
      <c r="K16222" s="29"/>
    </row>
    <row r="16223" spans="6:11" x14ac:dyDescent="0.3">
      <c r="F16223" s="29"/>
      <c r="G16223" s="29"/>
      <c r="H16223" s="29"/>
      <c r="I16223" s="29"/>
      <c r="J16223" s="29"/>
      <c r="K16223" s="29"/>
    </row>
    <row r="16224" spans="6:11" x14ac:dyDescent="0.3">
      <c r="F16224" s="29"/>
      <c r="G16224" s="29"/>
      <c r="H16224" s="29"/>
      <c r="I16224" s="29"/>
      <c r="J16224" s="29"/>
      <c r="K16224" s="29"/>
    </row>
    <row r="16225" spans="6:11" x14ac:dyDescent="0.3">
      <c r="F16225" s="29"/>
      <c r="G16225" s="29"/>
      <c r="H16225" s="29"/>
      <c r="I16225" s="29"/>
      <c r="J16225" s="29"/>
      <c r="K16225" s="29"/>
    </row>
    <row r="16226" spans="6:11" x14ac:dyDescent="0.3">
      <c r="F16226" s="29"/>
      <c r="G16226" s="29"/>
      <c r="H16226" s="29"/>
      <c r="I16226" s="29"/>
      <c r="J16226" s="29"/>
      <c r="K16226" s="29"/>
    </row>
    <row r="16227" spans="6:11" x14ac:dyDescent="0.3">
      <c r="F16227" s="29"/>
      <c r="G16227" s="29"/>
      <c r="H16227" s="29"/>
      <c r="I16227" s="29"/>
      <c r="J16227" s="29"/>
      <c r="K16227" s="29"/>
    </row>
    <row r="16228" spans="6:11" x14ac:dyDescent="0.3">
      <c r="F16228" s="29"/>
      <c r="G16228" s="29"/>
      <c r="H16228" s="29"/>
      <c r="I16228" s="29"/>
      <c r="J16228" s="29"/>
      <c r="K16228" s="29"/>
    </row>
    <row r="16229" spans="6:11" x14ac:dyDescent="0.3">
      <c r="F16229" s="29"/>
      <c r="G16229" s="29"/>
      <c r="H16229" s="29"/>
      <c r="I16229" s="29"/>
      <c r="J16229" s="29"/>
      <c r="K16229" s="29"/>
    </row>
    <row r="16230" spans="6:11" x14ac:dyDescent="0.3">
      <c r="F16230" s="29"/>
      <c r="G16230" s="29"/>
      <c r="H16230" s="29"/>
      <c r="I16230" s="29"/>
      <c r="J16230" s="29"/>
      <c r="K16230" s="29"/>
    </row>
    <row r="16231" spans="6:11" x14ac:dyDescent="0.3">
      <c r="F16231" s="29"/>
      <c r="G16231" s="29"/>
      <c r="H16231" s="29"/>
      <c r="I16231" s="29"/>
      <c r="J16231" s="29"/>
      <c r="K16231" s="29"/>
    </row>
    <row r="16232" spans="6:11" x14ac:dyDescent="0.3">
      <c r="F16232" s="29"/>
      <c r="G16232" s="29"/>
      <c r="H16232" s="29"/>
      <c r="I16232" s="29"/>
      <c r="J16232" s="29"/>
      <c r="K16232" s="29"/>
    </row>
    <row r="16233" spans="6:11" x14ac:dyDescent="0.3">
      <c r="F16233" s="29"/>
      <c r="G16233" s="29"/>
      <c r="H16233" s="29"/>
      <c r="I16233" s="29"/>
      <c r="J16233" s="29"/>
      <c r="K16233" s="29"/>
    </row>
    <row r="16234" spans="6:11" x14ac:dyDescent="0.3">
      <c r="F16234" s="29"/>
      <c r="G16234" s="29"/>
      <c r="H16234" s="29"/>
      <c r="I16234" s="29"/>
      <c r="J16234" s="29"/>
      <c r="K16234" s="29"/>
    </row>
    <row r="16235" spans="6:11" x14ac:dyDescent="0.3">
      <c r="F16235" s="29"/>
      <c r="G16235" s="29"/>
      <c r="H16235" s="29"/>
      <c r="I16235" s="29"/>
      <c r="J16235" s="29"/>
      <c r="K16235" s="29"/>
    </row>
    <row r="16236" spans="6:11" x14ac:dyDescent="0.3">
      <c r="F16236" s="29"/>
      <c r="G16236" s="29"/>
      <c r="H16236" s="29"/>
      <c r="I16236" s="29"/>
      <c r="J16236" s="29"/>
      <c r="K16236" s="29"/>
    </row>
    <row r="16237" spans="6:11" x14ac:dyDescent="0.3">
      <c r="F16237" s="29"/>
      <c r="G16237" s="29"/>
      <c r="H16237" s="29"/>
      <c r="I16237" s="29"/>
      <c r="J16237" s="29"/>
      <c r="K16237" s="29"/>
    </row>
    <row r="16238" spans="6:11" x14ac:dyDescent="0.3">
      <c r="F16238" s="29"/>
      <c r="G16238" s="29"/>
      <c r="H16238" s="29"/>
      <c r="I16238" s="29"/>
      <c r="J16238" s="29"/>
      <c r="K16238" s="29"/>
    </row>
    <row r="16239" spans="6:11" x14ac:dyDescent="0.3">
      <c r="F16239" s="29"/>
      <c r="G16239" s="29"/>
      <c r="H16239" s="29"/>
      <c r="I16239" s="29"/>
      <c r="J16239" s="29"/>
      <c r="K16239" s="29"/>
    </row>
    <row r="16240" spans="6:11" x14ac:dyDescent="0.3">
      <c r="F16240" s="29"/>
      <c r="G16240" s="29"/>
      <c r="H16240" s="29"/>
      <c r="I16240" s="29"/>
      <c r="J16240" s="29"/>
      <c r="K16240" s="29"/>
    </row>
    <row r="16241" spans="6:11" x14ac:dyDescent="0.3">
      <c r="F16241" s="29"/>
      <c r="G16241" s="29"/>
      <c r="H16241" s="29"/>
      <c r="I16241" s="29"/>
      <c r="J16241" s="29"/>
      <c r="K16241" s="29"/>
    </row>
    <row r="16242" spans="6:11" x14ac:dyDescent="0.3">
      <c r="F16242" s="29"/>
      <c r="G16242" s="29"/>
      <c r="H16242" s="29"/>
      <c r="I16242" s="29"/>
      <c r="J16242" s="29"/>
      <c r="K16242" s="29"/>
    </row>
    <row r="16243" spans="6:11" x14ac:dyDescent="0.3">
      <c r="F16243" s="29"/>
      <c r="G16243" s="29"/>
      <c r="H16243" s="29"/>
      <c r="I16243" s="29"/>
      <c r="J16243" s="29"/>
      <c r="K16243" s="29"/>
    </row>
    <row r="16244" spans="6:11" x14ac:dyDescent="0.3">
      <c r="F16244" s="29"/>
      <c r="G16244" s="29"/>
      <c r="H16244" s="29"/>
      <c r="I16244" s="29"/>
      <c r="J16244" s="29"/>
      <c r="K16244" s="29"/>
    </row>
    <row r="16245" spans="6:11" x14ac:dyDescent="0.3">
      <c r="F16245" s="29"/>
      <c r="G16245" s="29"/>
      <c r="H16245" s="29"/>
      <c r="I16245" s="29"/>
      <c r="J16245" s="29"/>
      <c r="K16245" s="29"/>
    </row>
    <row r="16246" spans="6:11" x14ac:dyDescent="0.3">
      <c r="F16246" s="29"/>
      <c r="G16246" s="29"/>
      <c r="H16246" s="29"/>
      <c r="I16246" s="29"/>
      <c r="J16246" s="29"/>
      <c r="K16246" s="29"/>
    </row>
    <row r="16247" spans="6:11" x14ac:dyDescent="0.3">
      <c r="F16247" s="29"/>
      <c r="G16247" s="29"/>
      <c r="H16247" s="29"/>
      <c r="I16247" s="29"/>
      <c r="J16247" s="29"/>
      <c r="K16247" s="29"/>
    </row>
    <row r="16248" spans="6:11" x14ac:dyDescent="0.3">
      <c r="F16248" s="29"/>
      <c r="G16248" s="29"/>
      <c r="H16248" s="29"/>
      <c r="I16248" s="29"/>
      <c r="J16248" s="29"/>
      <c r="K16248" s="29"/>
    </row>
    <row r="16249" spans="6:11" x14ac:dyDescent="0.3">
      <c r="F16249" s="29"/>
      <c r="G16249" s="29"/>
      <c r="H16249" s="29"/>
      <c r="I16249" s="29"/>
      <c r="J16249" s="29"/>
      <c r="K16249" s="29"/>
    </row>
    <row r="16250" spans="6:11" x14ac:dyDescent="0.3">
      <c r="F16250" s="29"/>
      <c r="G16250" s="29"/>
      <c r="H16250" s="29"/>
      <c r="I16250" s="29"/>
      <c r="J16250" s="29"/>
      <c r="K16250" s="29"/>
    </row>
    <row r="16251" spans="6:11" x14ac:dyDescent="0.3">
      <c r="F16251" s="29"/>
      <c r="G16251" s="29"/>
      <c r="H16251" s="29"/>
      <c r="I16251" s="29"/>
      <c r="J16251" s="29"/>
      <c r="K16251" s="29"/>
    </row>
    <row r="16252" spans="6:11" x14ac:dyDescent="0.3">
      <c r="F16252" s="29"/>
      <c r="G16252" s="29"/>
      <c r="H16252" s="29"/>
      <c r="I16252" s="29"/>
      <c r="J16252" s="29"/>
      <c r="K16252" s="29"/>
    </row>
    <row r="16253" spans="6:11" x14ac:dyDescent="0.3">
      <c r="F16253" s="29"/>
      <c r="G16253" s="29"/>
      <c r="H16253" s="29"/>
      <c r="I16253" s="29"/>
      <c r="J16253" s="29"/>
      <c r="K16253" s="29"/>
    </row>
    <row r="16254" spans="6:11" x14ac:dyDescent="0.3">
      <c r="F16254" s="29"/>
      <c r="G16254" s="29"/>
      <c r="H16254" s="29"/>
      <c r="I16254" s="29"/>
      <c r="J16254" s="29"/>
      <c r="K16254" s="29"/>
    </row>
    <row r="16255" spans="6:11" x14ac:dyDescent="0.3">
      <c r="F16255" s="29"/>
      <c r="G16255" s="29"/>
      <c r="H16255" s="29"/>
      <c r="I16255" s="29"/>
      <c r="J16255" s="29"/>
      <c r="K16255" s="29"/>
    </row>
    <row r="16256" spans="6:11" x14ac:dyDescent="0.3">
      <c r="F16256" s="29"/>
      <c r="G16256" s="29"/>
      <c r="H16256" s="29"/>
      <c r="I16256" s="29"/>
      <c r="J16256" s="29"/>
      <c r="K16256" s="29"/>
    </row>
    <row r="16257" spans="6:11" x14ac:dyDescent="0.3">
      <c r="F16257" s="29"/>
      <c r="G16257" s="29"/>
      <c r="H16257" s="29"/>
      <c r="I16257" s="29"/>
      <c r="J16257" s="29"/>
      <c r="K16257" s="29"/>
    </row>
    <row r="16258" spans="6:11" x14ac:dyDescent="0.3">
      <c r="F16258" s="29"/>
      <c r="G16258" s="29"/>
      <c r="H16258" s="29"/>
      <c r="I16258" s="29"/>
      <c r="J16258" s="29"/>
      <c r="K16258" s="29"/>
    </row>
    <row r="16259" spans="6:11" x14ac:dyDescent="0.3">
      <c r="F16259" s="29"/>
      <c r="G16259" s="29"/>
      <c r="H16259" s="29"/>
      <c r="I16259" s="29"/>
      <c r="J16259" s="29"/>
      <c r="K16259" s="29"/>
    </row>
    <row r="16260" spans="6:11" x14ac:dyDescent="0.3">
      <c r="F16260" s="29"/>
      <c r="G16260" s="29"/>
      <c r="H16260" s="29"/>
      <c r="I16260" s="29"/>
      <c r="J16260" s="29"/>
      <c r="K16260" s="29"/>
    </row>
    <row r="16261" spans="6:11" x14ac:dyDescent="0.3">
      <c r="F16261" s="29"/>
      <c r="G16261" s="29"/>
      <c r="H16261" s="29"/>
      <c r="I16261" s="29"/>
      <c r="J16261" s="29"/>
      <c r="K16261" s="29"/>
    </row>
    <row r="16262" spans="6:11" x14ac:dyDescent="0.3">
      <c r="F16262" s="29"/>
      <c r="G16262" s="29"/>
      <c r="H16262" s="29"/>
      <c r="I16262" s="29"/>
      <c r="J16262" s="29"/>
      <c r="K16262" s="29"/>
    </row>
    <row r="16263" spans="6:11" x14ac:dyDescent="0.3">
      <c r="F16263" s="29"/>
      <c r="G16263" s="29"/>
      <c r="H16263" s="29"/>
      <c r="I16263" s="29"/>
      <c r="J16263" s="29"/>
      <c r="K16263" s="29"/>
    </row>
    <row r="16264" spans="6:11" x14ac:dyDescent="0.3">
      <c r="F16264" s="29"/>
      <c r="G16264" s="29"/>
      <c r="H16264" s="29"/>
      <c r="I16264" s="29"/>
      <c r="J16264" s="29"/>
      <c r="K16264" s="29"/>
    </row>
    <row r="16265" spans="6:11" x14ac:dyDescent="0.3">
      <c r="F16265" s="29"/>
      <c r="G16265" s="29"/>
      <c r="H16265" s="29"/>
      <c r="I16265" s="29"/>
      <c r="J16265" s="29"/>
      <c r="K16265" s="29"/>
    </row>
    <row r="16266" spans="6:11" x14ac:dyDescent="0.3">
      <c r="F16266" s="29"/>
      <c r="G16266" s="29"/>
      <c r="H16266" s="29"/>
      <c r="I16266" s="29"/>
      <c r="J16266" s="29"/>
      <c r="K16266" s="29"/>
    </row>
    <row r="16267" spans="6:11" x14ac:dyDescent="0.3">
      <c r="F16267" s="29"/>
      <c r="G16267" s="29"/>
      <c r="H16267" s="29"/>
      <c r="I16267" s="29"/>
      <c r="J16267" s="29"/>
      <c r="K16267" s="29"/>
    </row>
    <row r="16268" spans="6:11" x14ac:dyDescent="0.3">
      <c r="F16268" s="29"/>
      <c r="G16268" s="29"/>
      <c r="H16268" s="29"/>
      <c r="I16268" s="29"/>
      <c r="J16268" s="29"/>
      <c r="K16268" s="29"/>
    </row>
    <row r="16269" spans="6:11" x14ac:dyDescent="0.3">
      <c r="F16269" s="29"/>
      <c r="G16269" s="29"/>
      <c r="H16269" s="29"/>
      <c r="I16269" s="29"/>
      <c r="J16269" s="29"/>
      <c r="K16269" s="29"/>
    </row>
    <row r="16270" spans="6:11" x14ac:dyDescent="0.3">
      <c r="F16270" s="29"/>
      <c r="G16270" s="29"/>
      <c r="H16270" s="29"/>
      <c r="I16270" s="29"/>
      <c r="J16270" s="29"/>
      <c r="K16270" s="29"/>
    </row>
    <row r="16271" spans="6:11" x14ac:dyDescent="0.3">
      <c r="F16271" s="29"/>
      <c r="G16271" s="29"/>
      <c r="H16271" s="29"/>
      <c r="I16271" s="29"/>
      <c r="J16271" s="29"/>
      <c r="K16271" s="29"/>
    </row>
    <row r="16272" spans="6:11" x14ac:dyDescent="0.3">
      <c r="F16272" s="29"/>
      <c r="G16272" s="29"/>
      <c r="H16272" s="29"/>
      <c r="I16272" s="29"/>
      <c r="J16272" s="29"/>
      <c r="K16272" s="29"/>
    </row>
    <row r="16273" spans="6:11" x14ac:dyDescent="0.3">
      <c r="F16273" s="29"/>
      <c r="G16273" s="29"/>
      <c r="H16273" s="29"/>
      <c r="I16273" s="29"/>
      <c r="J16273" s="29"/>
      <c r="K16273" s="29"/>
    </row>
    <row r="16274" spans="6:11" x14ac:dyDescent="0.3">
      <c r="F16274" s="29"/>
      <c r="G16274" s="29"/>
      <c r="H16274" s="29"/>
      <c r="I16274" s="29"/>
      <c r="J16274" s="29"/>
      <c r="K16274" s="29"/>
    </row>
    <row r="16275" spans="6:11" x14ac:dyDescent="0.3">
      <c r="F16275" s="29"/>
      <c r="G16275" s="29"/>
      <c r="H16275" s="29"/>
      <c r="I16275" s="29"/>
      <c r="J16275" s="29"/>
      <c r="K16275" s="29"/>
    </row>
    <row r="16276" spans="6:11" x14ac:dyDescent="0.3">
      <c r="F16276" s="29"/>
      <c r="G16276" s="29"/>
      <c r="H16276" s="29"/>
      <c r="I16276" s="29"/>
      <c r="J16276" s="29"/>
      <c r="K16276" s="29"/>
    </row>
    <row r="16277" spans="6:11" x14ac:dyDescent="0.3">
      <c r="F16277" s="29"/>
      <c r="G16277" s="29"/>
      <c r="H16277" s="29"/>
      <c r="I16277" s="29"/>
      <c r="J16277" s="29"/>
      <c r="K16277" s="29"/>
    </row>
    <row r="16278" spans="6:11" x14ac:dyDescent="0.3">
      <c r="F16278" s="29"/>
      <c r="G16278" s="29"/>
      <c r="H16278" s="29"/>
      <c r="I16278" s="29"/>
      <c r="J16278" s="29"/>
      <c r="K16278" s="29"/>
    </row>
    <row r="16279" spans="6:11" x14ac:dyDescent="0.3">
      <c r="F16279" s="29"/>
      <c r="G16279" s="29"/>
      <c r="H16279" s="29"/>
      <c r="I16279" s="29"/>
      <c r="J16279" s="29"/>
      <c r="K16279" s="29"/>
    </row>
    <row r="16280" spans="6:11" x14ac:dyDescent="0.3">
      <c r="F16280" s="29"/>
      <c r="G16280" s="29"/>
      <c r="H16280" s="29"/>
      <c r="I16280" s="29"/>
      <c r="J16280" s="29"/>
      <c r="K16280" s="29"/>
    </row>
    <row r="16281" spans="6:11" x14ac:dyDescent="0.3">
      <c r="F16281" s="29"/>
      <c r="G16281" s="29"/>
      <c r="H16281" s="29"/>
      <c r="I16281" s="29"/>
      <c r="J16281" s="29"/>
      <c r="K16281" s="29"/>
    </row>
    <row r="16282" spans="6:11" x14ac:dyDescent="0.3">
      <c r="F16282" s="29"/>
      <c r="G16282" s="29"/>
      <c r="H16282" s="29"/>
      <c r="I16282" s="29"/>
      <c r="J16282" s="29"/>
      <c r="K16282" s="29"/>
    </row>
    <row r="16283" spans="6:11" x14ac:dyDescent="0.3">
      <c r="F16283" s="29"/>
      <c r="G16283" s="29"/>
      <c r="H16283" s="29"/>
      <c r="I16283" s="29"/>
      <c r="J16283" s="29"/>
      <c r="K16283" s="29"/>
    </row>
    <row r="16284" spans="6:11" x14ac:dyDescent="0.3">
      <c r="F16284" s="29"/>
      <c r="G16284" s="29"/>
      <c r="H16284" s="29"/>
      <c r="I16284" s="29"/>
      <c r="J16284" s="29"/>
      <c r="K16284" s="29"/>
    </row>
    <row r="16285" spans="6:11" x14ac:dyDescent="0.3">
      <c r="F16285" s="29"/>
      <c r="G16285" s="29"/>
      <c r="H16285" s="29"/>
      <c r="I16285" s="29"/>
      <c r="J16285" s="29"/>
      <c r="K16285" s="29"/>
    </row>
    <row r="16286" spans="6:11" x14ac:dyDescent="0.3">
      <c r="F16286" s="29"/>
      <c r="G16286" s="29"/>
      <c r="H16286" s="29"/>
      <c r="I16286" s="29"/>
      <c r="J16286" s="29"/>
      <c r="K16286" s="29"/>
    </row>
    <row r="16287" spans="6:11" x14ac:dyDescent="0.3">
      <c r="F16287" s="29"/>
      <c r="G16287" s="29"/>
      <c r="H16287" s="29"/>
      <c r="I16287" s="29"/>
      <c r="J16287" s="29"/>
      <c r="K16287" s="29"/>
    </row>
    <row r="16288" spans="6:11" x14ac:dyDescent="0.3">
      <c r="F16288" s="29"/>
      <c r="G16288" s="29"/>
      <c r="H16288" s="29"/>
      <c r="I16288" s="29"/>
      <c r="J16288" s="29"/>
      <c r="K16288" s="29"/>
    </row>
    <row r="16289" spans="6:11" x14ac:dyDescent="0.3">
      <c r="F16289" s="29"/>
      <c r="G16289" s="29"/>
      <c r="H16289" s="29"/>
      <c r="I16289" s="29"/>
      <c r="J16289" s="29"/>
      <c r="K16289" s="29"/>
    </row>
    <row r="16290" spans="6:11" x14ac:dyDescent="0.3">
      <c r="F16290" s="29"/>
      <c r="G16290" s="29"/>
      <c r="H16290" s="29"/>
      <c r="I16290" s="29"/>
      <c r="J16290" s="29"/>
      <c r="K16290" s="29"/>
    </row>
    <row r="16291" spans="6:11" x14ac:dyDescent="0.3">
      <c r="F16291" s="29"/>
      <c r="G16291" s="29"/>
      <c r="H16291" s="29"/>
      <c r="I16291" s="29"/>
      <c r="J16291" s="29"/>
      <c r="K16291" s="29"/>
    </row>
    <row r="16292" spans="6:11" x14ac:dyDescent="0.3">
      <c r="F16292" s="29"/>
      <c r="G16292" s="29"/>
      <c r="H16292" s="29"/>
      <c r="I16292" s="29"/>
      <c r="J16292" s="29"/>
      <c r="K16292" s="29"/>
    </row>
    <row r="16293" spans="6:11" x14ac:dyDescent="0.3">
      <c r="F16293" s="29"/>
      <c r="G16293" s="29"/>
      <c r="H16293" s="29"/>
      <c r="I16293" s="29"/>
      <c r="J16293" s="29"/>
      <c r="K16293" s="29"/>
    </row>
    <row r="16294" spans="6:11" x14ac:dyDescent="0.3">
      <c r="F16294" s="29"/>
      <c r="G16294" s="29"/>
      <c r="H16294" s="29"/>
      <c r="I16294" s="29"/>
      <c r="J16294" s="29"/>
      <c r="K16294" s="29"/>
    </row>
    <row r="16295" spans="6:11" x14ac:dyDescent="0.3">
      <c r="F16295" s="29"/>
      <c r="G16295" s="29"/>
      <c r="H16295" s="29"/>
      <c r="I16295" s="29"/>
      <c r="J16295" s="29"/>
      <c r="K16295" s="29"/>
    </row>
    <row r="16296" spans="6:11" x14ac:dyDescent="0.3">
      <c r="F16296" s="29"/>
      <c r="G16296" s="29"/>
      <c r="H16296" s="29"/>
      <c r="I16296" s="29"/>
      <c r="J16296" s="29"/>
      <c r="K16296" s="29"/>
    </row>
    <row r="16297" spans="6:11" x14ac:dyDescent="0.3">
      <c r="F16297" s="29"/>
      <c r="G16297" s="29"/>
      <c r="H16297" s="29"/>
      <c r="I16297" s="29"/>
      <c r="J16297" s="29"/>
      <c r="K16297" s="29"/>
    </row>
    <row r="16298" spans="6:11" x14ac:dyDescent="0.3">
      <c r="F16298" s="29"/>
      <c r="G16298" s="29"/>
      <c r="H16298" s="29"/>
      <c r="I16298" s="29"/>
      <c r="J16298" s="29"/>
      <c r="K16298" s="29"/>
    </row>
    <row r="16299" spans="6:11" x14ac:dyDescent="0.3">
      <c r="F16299" s="29"/>
      <c r="G16299" s="29"/>
      <c r="H16299" s="29"/>
      <c r="I16299" s="29"/>
      <c r="J16299" s="29"/>
      <c r="K16299" s="29"/>
    </row>
    <row r="16300" spans="6:11" x14ac:dyDescent="0.3">
      <c r="F16300" s="29"/>
      <c r="G16300" s="29"/>
      <c r="H16300" s="29"/>
      <c r="I16300" s="29"/>
      <c r="J16300" s="29"/>
      <c r="K16300" s="29"/>
    </row>
    <row r="16301" spans="6:11" x14ac:dyDescent="0.3">
      <c r="F16301" s="29"/>
      <c r="G16301" s="29"/>
      <c r="H16301" s="29"/>
      <c r="I16301" s="29"/>
      <c r="J16301" s="29"/>
      <c r="K16301" s="29"/>
    </row>
    <row r="16302" spans="6:11" x14ac:dyDescent="0.3">
      <c r="F16302" s="29"/>
      <c r="G16302" s="29"/>
      <c r="H16302" s="29"/>
      <c r="I16302" s="29"/>
      <c r="J16302" s="29"/>
      <c r="K16302" s="29"/>
    </row>
    <row r="16303" spans="6:11" x14ac:dyDescent="0.3">
      <c r="F16303" s="29"/>
      <c r="G16303" s="29"/>
      <c r="H16303" s="29"/>
      <c r="I16303" s="29"/>
      <c r="J16303" s="29"/>
      <c r="K16303" s="29"/>
    </row>
    <row r="16304" spans="6:11" x14ac:dyDescent="0.3">
      <c r="F16304" s="29"/>
      <c r="G16304" s="29"/>
      <c r="H16304" s="29"/>
      <c r="I16304" s="29"/>
      <c r="J16304" s="29"/>
      <c r="K16304" s="29"/>
    </row>
    <row r="16305" spans="6:11" x14ac:dyDescent="0.3">
      <c r="F16305" s="29"/>
      <c r="G16305" s="29"/>
      <c r="H16305" s="29"/>
      <c r="I16305" s="29"/>
      <c r="J16305" s="29"/>
      <c r="K16305" s="29"/>
    </row>
    <row r="16306" spans="6:11" x14ac:dyDescent="0.3">
      <c r="F16306" s="29"/>
      <c r="G16306" s="29"/>
      <c r="H16306" s="29"/>
      <c r="I16306" s="29"/>
      <c r="J16306" s="29"/>
      <c r="K16306" s="29"/>
    </row>
    <row r="16307" spans="6:11" x14ac:dyDescent="0.3">
      <c r="F16307" s="29"/>
      <c r="G16307" s="29"/>
      <c r="H16307" s="29"/>
      <c r="I16307" s="29"/>
      <c r="J16307" s="29"/>
      <c r="K16307" s="29"/>
    </row>
    <row r="16308" spans="6:11" x14ac:dyDescent="0.3">
      <c r="F16308" s="29"/>
      <c r="G16308" s="29"/>
      <c r="H16308" s="29"/>
      <c r="I16308" s="29"/>
      <c r="J16308" s="29"/>
      <c r="K16308" s="29"/>
    </row>
    <row r="16309" spans="6:11" x14ac:dyDescent="0.3">
      <c r="F16309" s="29"/>
      <c r="G16309" s="29"/>
      <c r="H16309" s="29"/>
      <c r="I16309" s="29"/>
      <c r="J16309" s="29"/>
      <c r="K16309" s="29"/>
    </row>
    <row r="16310" spans="6:11" x14ac:dyDescent="0.3">
      <c r="F16310" s="29"/>
      <c r="G16310" s="29"/>
      <c r="H16310" s="29"/>
      <c r="I16310" s="29"/>
      <c r="J16310" s="29"/>
      <c r="K16310" s="29"/>
    </row>
    <row r="16311" spans="6:11" x14ac:dyDescent="0.3">
      <c r="F16311" s="29"/>
      <c r="G16311" s="29"/>
      <c r="H16311" s="29"/>
      <c r="I16311" s="29"/>
      <c r="J16311" s="29"/>
      <c r="K16311" s="29"/>
    </row>
    <row r="16312" spans="6:11" x14ac:dyDescent="0.3">
      <c r="F16312" s="29"/>
      <c r="G16312" s="29"/>
      <c r="H16312" s="29"/>
      <c r="I16312" s="29"/>
      <c r="J16312" s="29"/>
      <c r="K16312" s="29"/>
    </row>
    <row r="16313" spans="6:11" x14ac:dyDescent="0.3">
      <c r="F16313" s="29"/>
      <c r="G16313" s="29"/>
      <c r="H16313" s="29"/>
      <c r="I16313" s="29"/>
      <c r="J16313" s="29"/>
      <c r="K16313" s="29"/>
    </row>
    <row r="16314" spans="6:11" x14ac:dyDescent="0.3">
      <c r="F16314" s="29"/>
      <c r="G16314" s="29"/>
      <c r="H16314" s="29"/>
      <c r="I16314" s="29"/>
      <c r="J16314" s="29"/>
      <c r="K16314" s="29"/>
    </row>
    <row r="16315" spans="6:11" x14ac:dyDescent="0.3">
      <c r="F16315" s="29"/>
      <c r="G16315" s="29"/>
      <c r="H16315" s="29"/>
      <c r="I16315" s="29"/>
      <c r="J16315" s="29"/>
      <c r="K16315" s="29"/>
    </row>
    <row r="16316" spans="6:11" x14ac:dyDescent="0.3">
      <c r="F16316" s="29"/>
      <c r="G16316" s="29"/>
      <c r="H16316" s="29"/>
      <c r="I16316" s="29"/>
      <c r="J16316" s="29"/>
      <c r="K16316" s="29"/>
    </row>
    <row r="16317" spans="6:11" x14ac:dyDescent="0.3">
      <c r="F16317" s="29"/>
      <c r="G16317" s="29"/>
      <c r="H16317" s="29"/>
      <c r="I16317" s="29"/>
      <c r="J16317" s="29"/>
      <c r="K16317" s="29"/>
    </row>
    <row r="16318" spans="6:11" x14ac:dyDescent="0.3">
      <c r="F16318" s="29"/>
      <c r="G16318" s="29"/>
      <c r="H16318" s="29"/>
      <c r="I16318" s="29"/>
      <c r="J16318" s="29"/>
      <c r="K16318" s="29"/>
    </row>
    <row r="16319" spans="6:11" x14ac:dyDescent="0.3">
      <c r="F16319" s="29"/>
      <c r="G16319" s="29"/>
      <c r="H16319" s="29"/>
      <c r="I16319" s="29"/>
      <c r="J16319" s="29"/>
      <c r="K16319" s="29"/>
    </row>
    <row r="16320" spans="6:11" x14ac:dyDescent="0.3">
      <c r="F16320" s="29"/>
      <c r="G16320" s="29"/>
      <c r="H16320" s="29"/>
      <c r="I16320" s="29"/>
      <c r="J16320" s="29"/>
      <c r="K16320" s="29"/>
    </row>
    <row r="16321" spans="6:11" x14ac:dyDescent="0.3">
      <c r="F16321" s="29"/>
      <c r="G16321" s="29"/>
      <c r="H16321" s="29"/>
      <c r="I16321" s="29"/>
      <c r="J16321" s="29"/>
      <c r="K16321" s="29"/>
    </row>
    <row r="16322" spans="6:11" x14ac:dyDescent="0.3">
      <c r="F16322" s="29"/>
      <c r="G16322" s="29"/>
      <c r="H16322" s="29"/>
      <c r="I16322" s="29"/>
      <c r="J16322" s="29"/>
      <c r="K16322" s="29"/>
    </row>
    <row r="16323" spans="6:11" x14ac:dyDescent="0.3">
      <c r="F16323" s="29"/>
      <c r="G16323" s="29"/>
      <c r="H16323" s="29"/>
      <c r="I16323" s="29"/>
      <c r="J16323" s="29"/>
      <c r="K16323" s="29"/>
    </row>
    <row r="16324" spans="6:11" x14ac:dyDescent="0.3">
      <c r="F16324" s="29"/>
      <c r="G16324" s="29"/>
      <c r="H16324" s="29"/>
      <c r="I16324" s="29"/>
      <c r="J16324" s="29"/>
      <c r="K16324" s="29"/>
    </row>
    <row r="16325" spans="6:11" x14ac:dyDescent="0.3">
      <c r="F16325" s="29"/>
      <c r="G16325" s="29"/>
      <c r="H16325" s="29"/>
      <c r="I16325" s="29"/>
      <c r="J16325" s="29"/>
      <c r="K16325" s="29"/>
    </row>
    <row r="16326" spans="6:11" x14ac:dyDescent="0.3">
      <c r="F16326" s="29"/>
      <c r="G16326" s="29"/>
      <c r="H16326" s="29"/>
      <c r="I16326" s="29"/>
      <c r="J16326" s="29"/>
      <c r="K16326" s="29"/>
    </row>
    <row r="16327" spans="6:11" x14ac:dyDescent="0.3">
      <c r="F16327" s="29"/>
      <c r="G16327" s="29"/>
      <c r="H16327" s="29"/>
      <c r="I16327" s="29"/>
      <c r="J16327" s="29"/>
      <c r="K16327" s="29"/>
    </row>
    <row r="16328" spans="6:11" x14ac:dyDescent="0.3">
      <c r="F16328" s="29"/>
      <c r="G16328" s="29"/>
      <c r="H16328" s="29"/>
      <c r="I16328" s="29"/>
      <c r="J16328" s="29"/>
      <c r="K16328" s="29"/>
    </row>
    <row r="16329" spans="6:11" x14ac:dyDescent="0.3">
      <c r="F16329" s="29"/>
      <c r="G16329" s="29"/>
      <c r="H16329" s="29"/>
      <c r="I16329" s="29"/>
      <c r="J16329" s="29"/>
      <c r="K16329" s="29"/>
    </row>
    <row r="16330" spans="6:11" x14ac:dyDescent="0.3">
      <c r="F16330" s="29"/>
      <c r="G16330" s="29"/>
      <c r="H16330" s="29"/>
      <c r="I16330" s="29"/>
      <c r="J16330" s="29"/>
      <c r="K16330" s="29"/>
    </row>
    <row r="16331" spans="6:11" x14ac:dyDescent="0.3">
      <c r="F16331" s="29"/>
      <c r="G16331" s="29"/>
      <c r="H16331" s="29"/>
      <c r="I16331" s="29"/>
      <c r="J16331" s="29"/>
      <c r="K16331" s="29"/>
    </row>
    <row r="16332" spans="6:11" x14ac:dyDescent="0.3">
      <c r="F16332" s="29"/>
      <c r="G16332" s="29"/>
      <c r="H16332" s="29"/>
      <c r="I16332" s="29"/>
      <c r="J16332" s="29"/>
      <c r="K16332" s="29"/>
    </row>
    <row r="16333" spans="6:11" x14ac:dyDescent="0.3">
      <c r="F16333" s="29"/>
      <c r="G16333" s="29"/>
      <c r="H16333" s="29"/>
      <c r="I16333" s="29"/>
      <c r="J16333" s="29"/>
      <c r="K16333" s="29"/>
    </row>
    <row r="16334" spans="6:11" x14ac:dyDescent="0.3">
      <c r="F16334" s="29"/>
      <c r="G16334" s="29"/>
      <c r="H16334" s="29"/>
      <c r="I16334" s="29"/>
      <c r="J16334" s="29"/>
      <c r="K16334" s="29"/>
    </row>
    <row r="16335" spans="6:11" x14ac:dyDescent="0.3">
      <c r="F16335" s="29"/>
      <c r="G16335" s="29"/>
      <c r="H16335" s="29"/>
      <c r="I16335" s="29"/>
      <c r="J16335" s="29"/>
      <c r="K16335" s="29"/>
    </row>
    <row r="16336" spans="6:11" x14ac:dyDescent="0.3">
      <c r="F16336" s="29"/>
      <c r="G16336" s="29"/>
      <c r="H16336" s="29"/>
      <c r="I16336" s="29"/>
      <c r="J16336" s="29"/>
      <c r="K16336" s="29"/>
    </row>
    <row r="16337" spans="6:11" x14ac:dyDescent="0.3">
      <c r="F16337" s="29"/>
      <c r="G16337" s="29"/>
      <c r="H16337" s="29"/>
      <c r="I16337" s="29"/>
      <c r="J16337" s="29"/>
      <c r="K16337" s="29"/>
    </row>
    <row r="16338" spans="6:11" x14ac:dyDescent="0.3">
      <c r="F16338" s="29"/>
      <c r="G16338" s="29"/>
      <c r="H16338" s="29"/>
      <c r="I16338" s="29"/>
      <c r="J16338" s="29"/>
      <c r="K16338" s="29"/>
    </row>
    <row r="16339" spans="6:11" x14ac:dyDescent="0.3">
      <c r="F16339" s="29"/>
      <c r="G16339" s="29"/>
      <c r="H16339" s="29"/>
      <c r="I16339" s="29"/>
      <c r="J16339" s="29"/>
      <c r="K16339" s="29"/>
    </row>
    <row r="16340" spans="6:11" x14ac:dyDescent="0.3">
      <c r="F16340" s="29"/>
      <c r="G16340" s="29"/>
      <c r="H16340" s="29"/>
      <c r="I16340" s="29"/>
      <c r="J16340" s="29"/>
      <c r="K16340" s="29"/>
    </row>
    <row r="16341" spans="6:11" x14ac:dyDescent="0.3">
      <c r="F16341" s="29"/>
      <c r="G16341" s="29"/>
      <c r="H16341" s="29"/>
      <c r="I16341" s="29"/>
      <c r="J16341" s="29"/>
      <c r="K16341" s="29"/>
    </row>
    <row r="16342" spans="6:11" x14ac:dyDescent="0.3">
      <c r="F16342" s="29"/>
      <c r="G16342" s="29"/>
      <c r="H16342" s="29"/>
      <c r="I16342" s="29"/>
      <c r="J16342" s="29"/>
      <c r="K16342" s="29"/>
    </row>
    <row r="16343" spans="6:11" x14ac:dyDescent="0.3">
      <c r="F16343" s="29"/>
      <c r="G16343" s="29"/>
      <c r="H16343" s="29"/>
      <c r="I16343" s="29"/>
      <c r="J16343" s="29"/>
      <c r="K16343" s="29"/>
    </row>
    <row r="16344" spans="6:11" x14ac:dyDescent="0.3">
      <c r="F16344" s="29"/>
      <c r="G16344" s="29"/>
      <c r="H16344" s="29"/>
      <c r="I16344" s="29"/>
      <c r="J16344" s="29"/>
      <c r="K16344" s="29"/>
    </row>
    <row r="16345" spans="6:11" x14ac:dyDescent="0.3">
      <c r="F16345" s="29"/>
      <c r="G16345" s="29"/>
      <c r="H16345" s="29"/>
      <c r="I16345" s="29"/>
      <c r="J16345" s="29"/>
      <c r="K16345" s="29"/>
    </row>
    <row r="16346" spans="6:11" x14ac:dyDescent="0.3">
      <c r="F16346" s="29"/>
      <c r="G16346" s="29"/>
      <c r="H16346" s="29"/>
      <c r="I16346" s="29"/>
      <c r="J16346" s="29"/>
      <c r="K16346" s="29"/>
    </row>
    <row r="16347" spans="6:11" x14ac:dyDescent="0.3">
      <c r="F16347" s="29"/>
      <c r="G16347" s="29"/>
      <c r="H16347" s="29"/>
      <c r="I16347" s="29"/>
      <c r="J16347" s="29"/>
      <c r="K16347" s="29"/>
    </row>
    <row r="16348" spans="6:11" x14ac:dyDescent="0.3">
      <c r="F16348" s="29"/>
      <c r="G16348" s="29"/>
      <c r="H16348" s="29"/>
      <c r="I16348" s="29"/>
      <c r="J16348" s="29"/>
      <c r="K16348" s="29"/>
    </row>
    <row r="16349" spans="6:11" x14ac:dyDescent="0.3">
      <c r="F16349" s="29"/>
      <c r="G16349" s="29"/>
      <c r="H16349" s="29"/>
      <c r="I16349" s="29"/>
      <c r="J16349" s="29"/>
      <c r="K16349" s="29"/>
    </row>
    <row r="16350" spans="6:11" x14ac:dyDescent="0.3">
      <c r="F16350" s="29"/>
      <c r="G16350" s="29"/>
      <c r="H16350" s="29"/>
      <c r="I16350" s="29"/>
      <c r="J16350" s="29"/>
      <c r="K16350" s="29"/>
    </row>
    <row r="16351" spans="6:11" x14ac:dyDescent="0.3">
      <c r="F16351" s="29"/>
      <c r="G16351" s="29"/>
      <c r="H16351" s="29"/>
      <c r="I16351" s="29"/>
      <c r="J16351" s="29"/>
      <c r="K16351" s="29"/>
    </row>
    <row r="16352" spans="6:11" x14ac:dyDescent="0.3">
      <c r="F16352" s="29"/>
      <c r="G16352" s="29"/>
      <c r="H16352" s="29"/>
      <c r="I16352" s="29"/>
      <c r="J16352" s="29"/>
      <c r="K16352" s="29"/>
    </row>
    <row r="16353" spans="6:11" x14ac:dyDescent="0.3">
      <c r="F16353" s="29"/>
      <c r="G16353" s="29"/>
      <c r="H16353" s="29"/>
      <c r="I16353" s="29"/>
      <c r="J16353" s="29"/>
      <c r="K16353" s="29"/>
    </row>
    <row r="16354" spans="6:11" x14ac:dyDescent="0.3">
      <c r="F16354" s="29"/>
      <c r="G16354" s="29"/>
      <c r="H16354" s="29"/>
      <c r="I16354" s="29"/>
      <c r="J16354" s="29"/>
      <c r="K16354" s="29"/>
    </row>
    <row r="16355" spans="6:11" x14ac:dyDescent="0.3">
      <c r="F16355" s="29"/>
      <c r="G16355" s="29"/>
      <c r="H16355" s="29"/>
      <c r="I16355" s="29"/>
      <c r="J16355" s="29"/>
      <c r="K16355" s="29"/>
    </row>
    <row r="16356" spans="6:11" x14ac:dyDescent="0.3">
      <c r="F16356" s="29"/>
      <c r="G16356" s="29"/>
      <c r="H16356" s="29"/>
      <c r="I16356" s="29"/>
      <c r="J16356" s="29"/>
      <c r="K16356" s="29"/>
    </row>
    <row r="16357" spans="6:11" x14ac:dyDescent="0.3">
      <c r="F16357" s="29"/>
      <c r="G16357" s="29"/>
      <c r="H16357" s="29"/>
      <c r="I16357" s="29"/>
      <c r="J16357" s="29"/>
      <c r="K16357" s="29"/>
    </row>
    <row r="16358" spans="6:11" x14ac:dyDescent="0.3">
      <c r="F16358" s="29"/>
      <c r="G16358" s="29"/>
      <c r="H16358" s="29"/>
      <c r="I16358" s="29"/>
      <c r="J16358" s="29"/>
      <c r="K16358" s="29"/>
    </row>
    <row r="16359" spans="6:11" x14ac:dyDescent="0.3">
      <c r="F16359" s="29"/>
      <c r="G16359" s="29"/>
      <c r="H16359" s="29"/>
      <c r="I16359" s="29"/>
      <c r="J16359" s="29"/>
      <c r="K16359" s="29"/>
    </row>
    <row r="16360" spans="6:11" x14ac:dyDescent="0.3">
      <c r="F16360" s="29"/>
      <c r="G16360" s="29"/>
      <c r="H16360" s="29"/>
      <c r="I16360" s="29"/>
      <c r="J16360" s="29"/>
      <c r="K16360" s="29"/>
    </row>
    <row r="16361" spans="6:11" x14ac:dyDescent="0.3">
      <c r="F16361" s="29"/>
      <c r="G16361" s="29"/>
      <c r="H16361" s="29"/>
      <c r="I16361" s="29"/>
      <c r="J16361" s="29"/>
      <c r="K16361" s="29"/>
    </row>
    <row r="16362" spans="6:11" x14ac:dyDescent="0.3">
      <c r="F16362" s="29"/>
      <c r="G16362" s="29"/>
      <c r="H16362" s="29"/>
      <c r="I16362" s="29"/>
      <c r="J16362" s="29"/>
      <c r="K16362" s="29"/>
    </row>
    <row r="16363" spans="6:11" x14ac:dyDescent="0.3">
      <c r="F16363" s="29"/>
      <c r="G16363" s="29"/>
      <c r="H16363" s="29"/>
      <c r="I16363" s="29"/>
      <c r="J16363" s="29"/>
      <c r="K16363" s="29"/>
    </row>
    <row r="16364" spans="6:11" x14ac:dyDescent="0.3">
      <c r="F16364" s="29"/>
      <c r="G16364" s="29"/>
      <c r="H16364" s="29"/>
      <c r="I16364" s="29"/>
      <c r="J16364" s="29"/>
      <c r="K16364" s="29"/>
    </row>
    <row r="16365" spans="6:11" x14ac:dyDescent="0.3">
      <c r="F16365" s="29"/>
      <c r="G16365" s="29"/>
      <c r="H16365" s="29"/>
      <c r="I16365" s="29"/>
      <c r="J16365" s="29"/>
      <c r="K16365" s="29"/>
    </row>
    <row r="16366" spans="6:11" x14ac:dyDescent="0.3">
      <c r="F16366" s="29"/>
      <c r="G16366" s="29"/>
      <c r="H16366" s="29"/>
      <c r="I16366" s="29"/>
      <c r="J16366" s="29"/>
      <c r="K16366" s="29"/>
    </row>
    <row r="16367" spans="6:11" x14ac:dyDescent="0.3">
      <c r="F16367" s="29"/>
      <c r="G16367" s="29"/>
      <c r="H16367" s="29"/>
      <c r="I16367" s="29"/>
      <c r="J16367" s="29"/>
      <c r="K16367" s="29"/>
    </row>
    <row r="16368" spans="6:11" x14ac:dyDescent="0.3">
      <c r="F16368" s="29"/>
      <c r="G16368" s="29"/>
      <c r="H16368" s="29"/>
      <c r="I16368" s="29"/>
      <c r="J16368" s="29"/>
      <c r="K16368" s="29"/>
    </row>
    <row r="16369" spans="6:11" x14ac:dyDescent="0.3">
      <c r="F16369" s="29"/>
      <c r="G16369" s="29"/>
      <c r="H16369" s="29"/>
      <c r="I16369" s="29"/>
      <c r="J16369" s="29"/>
      <c r="K16369" s="29"/>
    </row>
    <row r="16370" spans="6:11" x14ac:dyDescent="0.3">
      <c r="F16370" s="29"/>
      <c r="G16370" s="29"/>
      <c r="H16370" s="29"/>
      <c r="I16370" s="29"/>
      <c r="J16370" s="29"/>
      <c r="K16370" s="29"/>
    </row>
    <row r="16371" spans="6:11" x14ac:dyDescent="0.3">
      <c r="F16371" s="29"/>
      <c r="G16371" s="29"/>
      <c r="H16371" s="29"/>
      <c r="I16371" s="29"/>
      <c r="J16371" s="29"/>
      <c r="K16371" s="29"/>
    </row>
    <row r="16372" spans="6:11" x14ac:dyDescent="0.3">
      <c r="F16372" s="29"/>
      <c r="G16372" s="29"/>
      <c r="H16372" s="29"/>
      <c r="I16372" s="29"/>
      <c r="J16372" s="29"/>
      <c r="K16372" s="29"/>
    </row>
    <row r="16373" spans="6:11" x14ac:dyDescent="0.3">
      <c r="F16373" s="29"/>
      <c r="G16373" s="29"/>
      <c r="H16373" s="29"/>
      <c r="I16373" s="29"/>
      <c r="J16373" s="29"/>
      <c r="K16373" s="29"/>
    </row>
    <row r="16374" spans="6:11" x14ac:dyDescent="0.3">
      <c r="F16374" s="29"/>
      <c r="G16374" s="29"/>
      <c r="H16374" s="29"/>
      <c r="I16374" s="29"/>
      <c r="J16374" s="29"/>
      <c r="K16374" s="29"/>
    </row>
    <row r="16375" spans="6:11" x14ac:dyDescent="0.3">
      <c r="F16375" s="29"/>
      <c r="G16375" s="29"/>
      <c r="H16375" s="29"/>
      <c r="I16375" s="29"/>
      <c r="J16375" s="29"/>
      <c r="K16375" s="29"/>
    </row>
    <row r="16376" spans="6:11" x14ac:dyDescent="0.3">
      <c r="F16376" s="29"/>
      <c r="G16376" s="29"/>
      <c r="H16376" s="29"/>
      <c r="I16376" s="29"/>
      <c r="J16376" s="29"/>
      <c r="K16376" s="29"/>
    </row>
    <row r="16377" spans="6:11" x14ac:dyDescent="0.3">
      <c r="F16377" s="29"/>
      <c r="G16377" s="29"/>
      <c r="H16377" s="29"/>
      <c r="I16377" s="29"/>
      <c r="J16377" s="29"/>
      <c r="K16377" s="29"/>
    </row>
    <row r="16378" spans="6:11" x14ac:dyDescent="0.3">
      <c r="F16378" s="29"/>
      <c r="G16378" s="29"/>
      <c r="H16378" s="29"/>
      <c r="I16378" s="29"/>
      <c r="J16378" s="29"/>
      <c r="K16378" s="29"/>
    </row>
    <row r="16379" spans="6:11" x14ac:dyDescent="0.3">
      <c r="F16379" s="29"/>
      <c r="G16379" s="29"/>
      <c r="H16379" s="29"/>
      <c r="I16379" s="29"/>
      <c r="J16379" s="29"/>
      <c r="K16379" s="29"/>
    </row>
    <row r="16380" spans="6:11" x14ac:dyDescent="0.3">
      <c r="F16380" s="29"/>
      <c r="G16380" s="29"/>
      <c r="H16380" s="29"/>
      <c r="I16380" s="29"/>
      <c r="J16380" s="29"/>
      <c r="K16380" s="29"/>
    </row>
    <row r="16381" spans="6:11" x14ac:dyDescent="0.3">
      <c r="F16381" s="29"/>
      <c r="G16381" s="29"/>
      <c r="H16381" s="29"/>
      <c r="I16381" s="29"/>
      <c r="J16381" s="29"/>
      <c r="K16381" s="29"/>
    </row>
    <row r="16382" spans="6:11" x14ac:dyDescent="0.3">
      <c r="F16382" s="29"/>
      <c r="G16382" s="29"/>
      <c r="H16382" s="29"/>
      <c r="I16382" s="29"/>
      <c r="J16382" s="29"/>
      <c r="K16382" s="29"/>
    </row>
    <row r="16383" spans="6:11" x14ac:dyDescent="0.3">
      <c r="F16383" s="29"/>
      <c r="G16383" s="29"/>
      <c r="H16383" s="29"/>
      <c r="I16383" s="29"/>
      <c r="J16383" s="29"/>
      <c r="K16383" s="29"/>
    </row>
    <row r="16384" spans="6:11" x14ac:dyDescent="0.3">
      <c r="F16384" s="29"/>
      <c r="G16384" s="29"/>
      <c r="H16384" s="29"/>
      <c r="I16384" s="29"/>
      <c r="J16384" s="29"/>
      <c r="K16384" s="29"/>
    </row>
    <row r="16385" spans="6:11" x14ac:dyDescent="0.3">
      <c r="F16385" s="29"/>
      <c r="G16385" s="29"/>
      <c r="H16385" s="29"/>
      <c r="I16385" s="29"/>
      <c r="J16385" s="29"/>
      <c r="K16385" s="29"/>
    </row>
    <row r="16386" spans="6:11" x14ac:dyDescent="0.3">
      <c r="F16386" s="29"/>
      <c r="G16386" s="29"/>
      <c r="H16386" s="29"/>
      <c r="I16386" s="29"/>
      <c r="J16386" s="29"/>
      <c r="K16386" s="29"/>
    </row>
    <row r="16387" spans="6:11" x14ac:dyDescent="0.3">
      <c r="F16387" s="29"/>
      <c r="G16387" s="29"/>
      <c r="H16387" s="29"/>
      <c r="I16387" s="29"/>
      <c r="J16387" s="29"/>
      <c r="K16387" s="29"/>
    </row>
    <row r="16388" spans="6:11" x14ac:dyDescent="0.3">
      <c r="F16388" s="29"/>
      <c r="G16388" s="29"/>
      <c r="H16388" s="29"/>
      <c r="I16388" s="29"/>
      <c r="J16388" s="29"/>
      <c r="K16388" s="29"/>
    </row>
    <row r="16389" spans="6:11" x14ac:dyDescent="0.3">
      <c r="F16389" s="29"/>
      <c r="G16389" s="29"/>
      <c r="H16389" s="29"/>
      <c r="I16389" s="29"/>
      <c r="J16389" s="29"/>
      <c r="K16389" s="29"/>
    </row>
    <row r="16390" spans="6:11" x14ac:dyDescent="0.3">
      <c r="F16390" s="29"/>
      <c r="G16390" s="29"/>
      <c r="H16390" s="29"/>
      <c r="I16390" s="29"/>
      <c r="J16390" s="29"/>
      <c r="K16390" s="29"/>
    </row>
    <row r="16391" spans="6:11" x14ac:dyDescent="0.3">
      <c r="F16391" s="29"/>
      <c r="G16391" s="29"/>
      <c r="H16391" s="29"/>
      <c r="I16391" s="29"/>
      <c r="J16391" s="29"/>
      <c r="K16391" s="29"/>
    </row>
    <row r="16392" spans="6:11" x14ac:dyDescent="0.3">
      <c r="F16392" s="29"/>
      <c r="G16392" s="29"/>
      <c r="H16392" s="29"/>
      <c r="I16392" s="29"/>
      <c r="J16392" s="29"/>
      <c r="K16392" s="29"/>
    </row>
    <row r="16393" spans="6:11" x14ac:dyDescent="0.3">
      <c r="F16393" s="29"/>
      <c r="G16393" s="29"/>
      <c r="H16393" s="29"/>
      <c r="I16393" s="29"/>
      <c r="J16393" s="29"/>
      <c r="K16393" s="29"/>
    </row>
    <row r="16394" spans="6:11" x14ac:dyDescent="0.3">
      <c r="F16394" s="29"/>
      <c r="G16394" s="29"/>
      <c r="H16394" s="29"/>
      <c r="I16394" s="29"/>
      <c r="J16394" s="29"/>
      <c r="K16394" s="29"/>
    </row>
    <row r="16395" spans="6:11" x14ac:dyDescent="0.3">
      <c r="F16395" s="29"/>
      <c r="G16395" s="29"/>
      <c r="H16395" s="29"/>
      <c r="I16395" s="29"/>
      <c r="J16395" s="29"/>
      <c r="K16395" s="29"/>
    </row>
    <row r="16396" spans="6:11" x14ac:dyDescent="0.3">
      <c r="F16396" s="29"/>
      <c r="G16396" s="29"/>
      <c r="H16396" s="29"/>
      <c r="I16396" s="29"/>
      <c r="J16396" s="29"/>
      <c r="K16396" s="29"/>
    </row>
    <row r="16397" spans="6:11" x14ac:dyDescent="0.3">
      <c r="F16397" s="29"/>
      <c r="G16397" s="29"/>
      <c r="H16397" s="29"/>
      <c r="I16397" s="29"/>
      <c r="J16397" s="29"/>
      <c r="K16397" s="29"/>
    </row>
    <row r="16398" spans="6:11" x14ac:dyDescent="0.3">
      <c r="F16398" s="29"/>
      <c r="G16398" s="29"/>
      <c r="H16398" s="29"/>
      <c r="I16398" s="29"/>
      <c r="J16398" s="29"/>
      <c r="K16398" s="29"/>
    </row>
    <row r="16399" spans="6:11" x14ac:dyDescent="0.3">
      <c r="F16399" s="29"/>
      <c r="G16399" s="29"/>
      <c r="H16399" s="29"/>
      <c r="I16399" s="29"/>
      <c r="J16399" s="29"/>
      <c r="K16399" s="29"/>
    </row>
    <row r="16400" spans="6:11" x14ac:dyDescent="0.3">
      <c r="F16400" s="29"/>
      <c r="G16400" s="29"/>
      <c r="H16400" s="29"/>
      <c r="I16400" s="29"/>
      <c r="J16400" s="29"/>
      <c r="K16400" s="29"/>
    </row>
    <row r="16401" spans="6:11" x14ac:dyDescent="0.3">
      <c r="F16401" s="29"/>
      <c r="G16401" s="29"/>
      <c r="H16401" s="29"/>
      <c r="I16401" s="29"/>
      <c r="J16401" s="29"/>
      <c r="K16401" s="29"/>
    </row>
    <row r="16402" spans="6:11" x14ac:dyDescent="0.3">
      <c r="F16402" s="29"/>
      <c r="G16402" s="29"/>
      <c r="H16402" s="29"/>
      <c r="I16402" s="29"/>
      <c r="J16402" s="29"/>
      <c r="K16402" s="29"/>
    </row>
    <row r="16403" spans="6:11" x14ac:dyDescent="0.3">
      <c r="F16403" s="29"/>
      <c r="G16403" s="29"/>
      <c r="H16403" s="29"/>
      <c r="I16403" s="29"/>
      <c r="J16403" s="29"/>
      <c r="K16403" s="29"/>
    </row>
  </sheetData>
  <mergeCells count="3">
    <mergeCell ref="O1:P1"/>
    <mergeCell ref="F1:H1"/>
    <mergeCell ref="I1:K1"/>
  </mergeCells>
  <phoneticPr fontId="6"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39D9-32AF-40BE-9A30-62B916A2B681}">
  <dimension ref="A1:AJ486"/>
  <sheetViews>
    <sheetView workbookViewId="0">
      <pane ySplit="1" topLeftCell="A199" activePane="bottomLeft" state="frozen"/>
      <selection pane="bottomLeft" activeCell="R264" sqref="R264"/>
    </sheetView>
  </sheetViews>
  <sheetFormatPr defaultColWidth="8.77734375" defaultRowHeight="13.8" x14ac:dyDescent="0.3"/>
  <cols>
    <col min="1" max="1" width="11.44140625" style="3" bestFit="1" customWidth="1"/>
    <col min="2" max="2" width="8.77734375" style="3" bestFit="1" customWidth="1"/>
    <col min="3" max="3" width="12.77734375" style="3" bestFit="1" customWidth="1"/>
    <col min="4" max="4" width="8.77734375" style="3" bestFit="1" customWidth="1"/>
    <col min="5" max="5" width="8.77734375" style="3" customWidth="1"/>
    <col min="6" max="10" width="8.77734375" style="3" bestFit="1" customWidth="1"/>
    <col min="11" max="17" width="8.77734375" style="3"/>
    <col min="18" max="18" width="11.21875" style="3" bestFit="1" customWidth="1"/>
    <col min="19" max="19" width="9.77734375" style="3" bestFit="1" customWidth="1"/>
    <col min="20" max="20" width="12.5546875" style="3" bestFit="1" customWidth="1"/>
    <col min="21" max="23" width="9.77734375" style="3" bestFit="1" customWidth="1"/>
    <col min="24" max="24" width="11.77734375" style="3" bestFit="1" customWidth="1"/>
    <col min="25" max="25" width="11.21875" style="3" bestFit="1" customWidth="1"/>
    <col min="26" max="27" width="8.77734375" style="3"/>
    <col min="28" max="28" width="8.109375" style="3" customWidth="1"/>
    <col min="29" max="29" width="11.21875" style="3" bestFit="1" customWidth="1"/>
    <col min="30" max="30" width="10.6640625" style="3" customWidth="1"/>
    <col min="31" max="31" width="12.5546875" style="3" bestFit="1" customWidth="1"/>
    <col min="32" max="34" width="9.77734375" style="3" bestFit="1" customWidth="1"/>
    <col min="35" max="35" width="11.77734375" style="3" bestFit="1" customWidth="1"/>
    <col min="36" max="36" width="10.77734375" style="3" bestFit="1" customWidth="1"/>
    <col min="37" max="16384" width="8.77734375" style="3"/>
  </cols>
  <sheetData>
    <row r="1" spans="1:29" x14ac:dyDescent="0.3">
      <c r="A1" s="28" t="s">
        <v>0</v>
      </c>
      <c r="B1" s="28" t="s">
        <v>424</v>
      </c>
      <c r="C1" s="28" t="s">
        <v>21</v>
      </c>
      <c r="D1" s="28" t="s">
        <v>1</v>
      </c>
      <c r="E1" s="28" t="s">
        <v>489</v>
      </c>
      <c r="F1" s="28" t="s">
        <v>2</v>
      </c>
      <c r="G1" s="28" t="s">
        <v>3</v>
      </c>
      <c r="H1" s="28" t="s">
        <v>4</v>
      </c>
      <c r="I1" s="28" t="s">
        <v>5</v>
      </c>
      <c r="J1" s="28" t="s">
        <v>22</v>
      </c>
      <c r="K1" s="28" t="s">
        <v>23</v>
      </c>
      <c r="L1" s="28"/>
      <c r="M1" s="28"/>
      <c r="N1" s="28"/>
      <c r="O1" s="28"/>
      <c r="P1" s="28"/>
      <c r="Q1" s="28"/>
      <c r="R1" s="28"/>
      <c r="S1" s="28"/>
      <c r="T1" s="28"/>
      <c r="U1" s="28"/>
      <c r="V1" s="28"/>
      <c r="W1" s="28"/>
      <c r="X1" s="28"/>
      <c r="Y1" s="28"/>
      <c r="Z1" s="28"/>
      <c r="AA1" s="28"/>
      <c r="AB1" s="28"/>
      <c r="AC1" s="28"/>
    </row>
    <row r="2" spans="1:29" x14ac:dyDescent="0.3">
      <c r="A2" s="6">
        <f>'Variables - daily'!A103</f>
        <v>45078</v>
      </c>
      <c r="B2" s="35">
        <f>'Variables - daily (2)'!B103</f>
        <v>22.789488998108709</v>
      </c>
      <c r="C2" s="35">
        <f>'Variables - daily (2)'!C103</f>
        <v>3.0532617391422212</v>
      </c>
      <c r="D2" s="35">
        <f>'Variables - daily (2)'!I103</f>
        <v>776.5</v>
      </c>
      <c r="E2" s="35">
        <f>'Variables - daily (2)'!G103</f>
        <v>755</v>
      </c>
      <c r="F2" s="35">
        <f>1+B2/100</f>
        <v>1.2278948899810871</v>
      </c>
      <c r="G2" s="35">
        <f>1+C2/100</f>
        <v>1.0305326173914222</v>
      </c>
      <c r="H2" s="35">
        <f>(F2/G2)-1</f>
        <v>0.19151482375128137</v>
      </c>
      <c r="I2" s="35">
        <f>D2*(1+H2)</f>
        <v>925.21126064287</v>
      </c>
      <c r="J2" s="35">
        <f>((D2-I2)/I2)*100</f>
        <v>-16.073222081142859</v>
      </c>
      <c r="K2" s="35" t="str">
        <f>IF(D2&gt;I2,"undervalued", "overvalued")</f>
        <v>overvalued</v>
      </c>
    </row>
    <row r="3" spans="1:29" x14ac:dyDescent="0.3">
      <c r="A3" s="6">
        <f>'Variables - daily'!A104</f>
        <v>45079</v>
      </c>
      <c r="B3" s="35">
        <f>'Variables - daily (2)'!B104</f>
        <v>22.789488998108709</v>
      </c>
      <c r="C3" s="35">
        <f>'Variables - daily (2)'!C104</f>
        <v>3.0532617391422212</v>
      </c>
      <c r="D3" s="35">
        <f>'Variables - daily (2)'!I104</f>
        <v>743.07</v>
      </c>
      <c r="E3" s="35">
        <f>'Variables - daily (2)'!G104</f>
        <v>755</v>
      </c>
      <c r="F3" s="35">
        <f t="shared" ref="F3:F66" si="0">1+B3/100</f>
        <v>1.2278948899810871</v>
      </c>
      <c r="G3" s="35">
        <f t="shared" ref="G3:G66" si="1">1+C3/100</f>
        <v>1.0305326173914222</v>
      </c>
      <c r="H3" s="35">
        <f t="shared" ref="H3:H66" si="2">(F3/G3)-1</f>
        <v>0.19151482375128137</v>
      </c>
      <c r="I3" s="35">
        <f t="shared" ref="I3:I66" si="3">D3*(1+H3)</f>
        <v>885.37892008486472</v>
      </c>
      <c r="J3" s="35">
        <f t="shared" ref="J3:J66" si="4">((D3-I3)/I3)*100</f>
        <v>-16.073222081142859</v>
      </c>
      <c r="K3" s="35" t="str">
        <f t="shared" ref="K3:K66" si="5">IF(D3&gt;I3,"undervalued", "overvalued")</f>
        <v>overvalued</v>
      </c>
    </row>
    <row r="4" spans="1:29" x14ac:dyDescent="0.3">
      <c r="A4" s="6">
        <f>'Variables - daily'!A105</f>
        <v>45082</v>
      </c>
      <c r="B4" s="35">
        <f>'Variables - daily (2)'!B105</f>
        <v>22.789488998108709</v>
      </c>
      <c r="C4" s="35">
        <f>'Variables - daily (2)'!C105</f>
        <v>3.0532617391422212</v>
      </c>
      <c r="D4" s="35">
        <f>'Variables - daily (2)'!I105</f>
        <v>774.78</v>
      </c>
      <c r="E4" s="35">
        <f>'Variables - daily (2)'!G105</f>
        <v>755</v>
      </c>
      <c r="F4" s="35">
        <f t="shared" si="0"/>
        <v>1.2278948899810871</v>
      </c>
      <c r="G4" s="35">
        <f t="shared" si="1"/>
        <v>1.0305326173914222</v>
      </c>
      <c r="H4" s="35">
        <f t="shared" si="2"/>
        <v>0.19151482375128137</v>
      </c>
      <c r="I4" s="35">
        <f t="shared" si="3"/>
        <v>923.16185514601773</v>
      </c>
      <c r="J4" s="35">
        <f t="shared" si="4"/>
        <v>-16.073222081142859</v>
      </c>
      <c r="K4" s="35" t="str">
        <f t="shared" si="5"/>
        <v>overvalued</v>
      </c>
    </row>
    <row r="5" spans="1:29" x14ac:dyDescent="0.3">
      <c r="A5" s="6">
        <f>'Variables - daily'!A106</f>
        <v>45083</v>
      </c>
      <c r="B5" s="35">
        <f>'Variables - daily (2)'!B106</f>
        <v>22.789488998108709</v>
      </c>
      <c r="C5" s="35">
        <f>'Variables - daily (2)'!C106</f>
        <v>3.0532617391422212</v>
      </c>
      <c r="D5" s="35">
        <f>'Variables - daily (2)'!I106</f>
        <v>757.51</v>
      </c>
      <c r="E5" s="35">
        <f>'Variables - daily (2)'!G106</f>
        <v>755</v>
      </c>
      <c r="F5" s="35">
        <f t="shared" si="0"/>
        <v>1.2278948899810871</v>
      </c>
      <c r="G5" s="35">
        <f t="shared" si="1"/>
        <v>1.0305326173914222</v>
      </c>
      <c r="H5" s="35">
        <f t="shared" si="2"/>
        <v>0.19151482375128137</v>
      </c>
      <c r="I5" s="35">
        <f t="shared" si="3"/>
        <v>902.58439413983319</v>
      </c>
      <c r="J5" s="35">
        <f t="shared" si="4"/>
        <v>-16.073222081142863</v>
      </c>
      <c r="K5" s="35" t="str">
        <f t="shared" si="5"/>
        <v>overvalued</v>
      </c>
    </row>
    <row r="6" spans="1:29" x14ac:dyDescent="0.3">
      <c r="A6" s="6">
        <f>'Variables - daily'!A107</f>
        <v>45084</v>
      </c>
      <c r="B6" s="35">
        <f>'Variables - daily (2)'!B107</f>
        <v>22.789488998108709</v>
      </c>
      <c r="C6" s="35">
        <f>'Variables - daily (2)'!C107</f>
        <v>3.0532617391422212</v>
      </c>
      <c r="D6" s="35">
        <f>'Variables - daily (2)'!I107</f>
        <v>782.38</v>
      </c>
      <c r="E6" s="35">
        <f>'Variables - daily (2)'!G107</f>
        <v>755</v>
      </c>
      <c r="F6" s="35">
        <f t="shared" si="0"/>
        <v>1.2278948899810871</v>
      </c>
      <c r="G6" s="35">
        <f t="shared" si="1"/>
        <v>1.0305326173914222</v>
      </c>
      <c r="H6" s="35">
        <f t="shared" si="2"/>
        <v>0.19151482375128137</v>
      </c>
      <c r="I6" s="35">
        <f t="shared" si="3"/>
        <v>932.21736780652748</v>
      </c>
      <c r="J6" s="35">
        <f t="shared" si="4"/>
        <v>-16.073222081142855</v>
      </c>
      <c r="K6" s="35" t="str">
        <f t="shared" si="5"/>
        <v>overvalued</v>
      </c>
      <c r="L6" s="11"/>
    </row>
    <row r="7" spans="1:29" x14ac:dyDescent="0.3">
      <c r="A7" s="6">
        <f>'Variables - daily'!A108</f>
        <v>45085</v>
      </c>
      <c r="B7" s="35">
        <f>'Variables - daily (2)'!B108</f>
        <v>22.789488998108709</v>
      </c>
      <c r="C7" s="35">
        <f>'Variables - daily (2)'!C108</f>
        <v>3.0532617391422212</v>
      </c>
      <c r="D7" s="35">
        <f>'Variables - daily (2)'!I108</f>
        <v>781.34</v>
      </c>
      <c r="E7" s="35">
        <f>'Variables - daily (2)'!G108</f>
        <v>760</v>
      </c>
      <c r="F7" s="35">
        <f t="shared" si="0"/>
        <v>1.2278948899810871</v>
      </c>
      <c r="G7" s="35">
        <f t="shared" si="1"/>
        <v>1.0305326173914222</v>
      </c>
      <c r="H7" s="35">
        <f t="shared" si="2"/>
        <v>0.19151482375128137</v>
      </c>
      <c r="I7" s="35">
        <f t="shared" si="3"/>
        <v>930.97819238982618</v>
      </c>
      <c r="J7" s="35">
        <f t="shared" si="4"/>
        <v>-16.073222081142855</v>
      </c>
      <c r="K7" s="35" t="str">
        <f t="shared" si="5"/>
        <v>overvalued</v>
      </c>
      <c r="L7" s="11"/>
      <c r="M7" s="11"/>
    </row>
    <row r="8" spans="1:29" x14ac:dyDescent="0.3">
      <c r="A8" s="6">
        <f>'Variables - daily'!A109</f>
        <v>45086</v>
      </c>
      <c r="B8" s="35">
        <f>'Variables - daily (2)'!B109</f>
        <v>22.789488998108709</v>
      </c>
      <c r="C8" s="35">
        <f>'Variables - daily (2)'!C109</f>
        <v>3.0532617391422212</v>
      </c>
      <c r="D8" s="35">
        <f>'Variables - daily (2)'!I109</f>
        <v>740.6</v>
      </c>
      <c r="E8" s="35">
        <f>'Variables - daily (2)'!G109</f>
        <v>760</v>
      </c>
      <c r="F8" s="35">
        <f t="shared" si="0"/>
        <v>1.2278948899810871</v>
      </c>
      <c r="G8" s="35">
        <f t="shared" si="1"/>
        <v>1.0305326173914222</v>
      </c>
      <c r="H8" s="35">
        <f t="shared" si="2"/>
        <v>0.19151482375128137</v>
      </c>
      <c r="I8" s="35">
        <f t="shared" si="3"/>
        <v>882.43587847019899</v>
      </c>
      <c r="J8" s="35">
        <f t="shared" si="4"/>
        <v>-16.073222081142859</v>
      </c>
      <c r="K8" s="35" t="str">
        <f t="shared" si="5"/>
        <v>overvalued</v>
      </c>
      <c r="L8" s="11"/>
      <c r="M8" s="11"/>
    </row>
    <row r="9" spans="1:29" x14ac:dyDescent="0.3">
      <c r="A9" s="6">
        <f>'Variables - daily'!A110</f>
        <v>45090</v>
      </c>
      <c r="B9" s="35">
        <f>'Variables - daily (2)'!B110</f>
        <v>22.789488998108709</v>
      </c>
      <c r="C9" s="35">
        <f>'Variables - daily (2)'!C110</f>
        <v>3.0532617391422212</v>
      </c>
      <c r="D9" s="35">
        <f>'Variables - daily (2)'!I110</f>
        <v>744.41</v>
      </c>
      <c r="E9" s="35">
        <f>'Variables - daily (2)'!G110</f>
        <v>755</v>
      </c>
      <c r="F9" s="35">
        <f t="shared" si="0"/>
        <v>1.2278948899810871</v>
      </c>
      <c r="G9" s="35">
        <f t="shared" si="1"/>
        <v>1.0305326173914222</v>
      </c>
      <c r="H9" s="35">
        <f t="shared" si="2"/>
        <v>0.19151482375128137</v>
      </c>
      <c r="I9" s="35">
        <f t="shared" si="3"/>
        <v>886.97554994869131</v>
      </c>
      <c r="J9" s="35">
        <f t="shared" si="4"/>
        <v>-16.073222081142859</v>
      </c>
      <c r="K9" s="35" t="str">
        <f t="shared" si="5"/>
        <v>overvalued</v>
      </c>
      <c r="L9" s="11"/>
      <c r="M9" s="11"/>
    </row>
    <row r="10" spans="1:29" x14ac:dyDescent="0.3">
      <c r="A10" s="6">
        <f>'Variables - daily'!A111</f>
        <v>45091</v>
      </c>
      <c r="B10" s="35">
        <f>'Variables - daily (2)'!B111</f>
        <v>22.789488998108709</v>
      </c>
      <c r="C10" s="35">
        <f>'Variables - daily (2)'!C111</f>
        <v>3.0532617391422212</v>
      </c>
      <c r="D10" s="35">
        <f>'Variables - daily (2)'!I111</f>
        <v>774.77</v>
      </c>
      <c r="E10" s="35">
        <f>'Variables - daily (2)'!G111</f>
        <v>755</v>
      </c>
      <c r="F10" s="35">
        <f t="shared" si="0"/>
        <v>1.2278948899810871</v>
      </c>
      <c r="G10" s="35">
        <f t="shared" si="1"/>
        <v>1.0305326173914222</v>
      </c>
      <c r="H10" s="35">
        <f t="shared" si="2"/>
        <v>0.19151482375128137</v>
      </c>
      <c r="I10" s="35">
        <f t="shared" si="3"/>
        <v>923.14993999778028</v>
      </c>
      <c r="J10" s="35">
        <f t="shared" si="4"/>
        <v>-16.073222081142863</v>
      </c>
      <c r="K10" s="35" t="str">
        <f t="shared" si="5"/>
        <v>overvalued</v>
      </c>
    </row>
    <row r="11" spans="1:29" x14ac:dyDescent="0.3">
      <c r="A11" s="6">
        <f>'Variables - daily'!A112</f>
        <v>45092</v>
      </c>
      <c r="B11" s="35">
        <f>'Variables - daily (2)'!B112</f>
        <v>22.789488998108709</v>
      </c>
      <c r="C11" s="35">
        <f>'Variables - daily (2)'!C112</f>
        <v>3.0532617391422212</v>
      </c>
      <c r="D11" s="35">
        <f>'Variables - daily (2)'!I112</f>
        <v>759.86</v>
      </c>
      <c r="E11" s="35">
        <f>'Variables - daily (2)'!G112</f>
        <v>755</v>
      </c>
      <c r="F11" s="35">
        <f t="shared" si="0"/>
        <v>1.2278948899810871</v>
      </c>
      <c r="G11" s="35">
        <f t="shared" si="1"/>
        <v>1.0305326173914222</v>
      </c>
      <c r="H11" s="35">
        <f t="shared" si="2"/>
        <v>0.19151482375128137</v>
      </c>
      <c r="I11" s="35">
        <f t="shared" si="3"/>
        <v>905.38445397564863</v>
      </c>
      <c r="J11" s="35">
        <f t="shared" si="4"/>
        <v>-16.073222081142855</v>
      </c>
      <c r="K11" s="35" t="str">
        <f t="shared" si="5"/>
        <v>overvalued</v>
      </c>
    </row>
    <row r="12" spans="1:29" x14ac:dyDescent="0.3">
      <c r="A12" s="6">
        <f>'Variables - daily'!A113</f>
        <v>45093</v>
      </c>
      <c r="B12" s="35">
        <f>'Variables - daily (2)'!B113</f>
        <v>22.789488998108709</v>
      </c>
      <c r="C12" s="35">
        <f>'Variables - daily (2)'!C113</f>
        <v>3.0532617391422212</v>
      </c>
      <c r="D12" s="35">
        <f>'Variables - daily (2)'!I113</f>
        <v>740.67</v>
      </c>
      <c r="E12" s="35">
        <f>'Variables - daily (2)'!G113</f>
        <v>755</v>
      </c>
      <c r="F12" s="35">
        <f t="shared" si="0"/>
        <v>1.2278948899810871</v>
      </c>
      <c r="G12" s="35">
        <f t="shared" si="1"/>
        <v>1.0305326173914222</v>
      </c>
      <c r="H12" s="35">
        <f t="shared" si="2"/>
        <v>0.19151482375128137</v>
      </c>
      <c r="I12" s="35">
        <f t="shared" si="3"/>
        <v>882.51928450786147</v>
      </c>
      <c r="J12" s="35">
        <f t="shared" si="4"/>
        <v>-16.073222081142855</v>
      </c>
      <c r="K12" s="35" t="str">
        <f t="shared" si="5"/>
        <v>overvalued</v>
      </c>
    </row>
    <row r="13" spans="1:29" x14ac:dyDescent="0.3">
      <c r="A13" s="6">
        <f>'Variables - daily'!A114</f>
        <v>45096</v>
      </c>
      <c r="B13" s="35">
        <f>'Variables - daily (2)'!B114</f>
        <v>22.789488998108709</v>
      </c>
      <c r="C13" s="35">
        <f>'Variables - daily (2)'!C114</f>
        <v>3.0532617391422212</v>
      </c>
      <c r="D13" s="35">
        <f>'Variables - daily (2)'!I114</f>
        <v>739.52</v>
      </c>
      <c r="E13" s="35">
        <f>'Variables - daily (2)'!G114</f>
        <v>755</v>
      </c>
      <c r="F13" s="35">
        <f t="shared" si="0"/>
        <v>1.2278948899810871</v>
      </c>
      <c r="G13" s="35">
        <f t="shared" si="1"/>
        <v>1.0305326173914222</v>
      </c>
      <c r="H13" s="35">
        <f t="shared" si="2"/>
        <v>0.19151482375128137</v>
      </c>
      <c r="I13" s="35">
        <f t="shared" si="3"/>
        <v>881.14904246054755</v>
      </c>
      <c r="J13" s="35">
        <f t="shared" si="4"/>
        <v>-16.073222081142855</v>
      </c>
      <c r="K13" s="35" t="str">
        <f t="shared" si="5"/>
        <v>overvalued</v>
      </c>
    </row>
    <row r="14" spans="1:29" x14ac:dyDescent="0.3">
      <c r="A14" s="6">
        <f>'Variables - daily'!A115</f>
        <v>45097</v>
      </c>
      <c r="B14" s="35">
        <f>'Variables - daily (2)'!B115</f>
        <v>22.789488998108709</v>
      </c>
      <c r="C14" s="35">
        <f>'Variables - daily (2)'!C115</f>
        <v>3.0532617391422212</v>
      </c>
      <c r="D14" s="35">
        <f>'Variables - daily (2)'!I115</f>
        <v>761.32</v>
      </c>
      <c r="E14" s="35">
        <f>'Variables - daily (2)'!G115</f>
        <v>760</v>
      </c>
      <c r="F14" s="35">
        <f t="shared" si="0"/>
        <v>1.2278948899810871</v>
      </c>
      <c r="G14" s="35">
        <f t="shared" si="1"/>
        <v>1.0305326173914222</v>
      </c>
      <c r="H14" s="35">
        <f t="shared" si="2"/>
        <v>0.19151482375128137</v>
      </c>
      <c r="I14" s="35">
        <f t="shared" si="3"/>
        <v>907.12406561832563</v>
      </c>
      <c r="J14" s="35">
        <f t="shared" si="4"/>
        <v>-16.073222081142863</v>
      </c>
      <c r="K14" s="35" t="str">
        <f t="shared" si="5"/>
        <v>overvalued</v>
      </c>
    </row>
    <row r="15" spans="1:29" x14ac:dyDescent="0.3">
      <c r="A15" s="6">
        <f>'Variables - daily'!A116</f>
        <v>45098</v>
      </c>
      <c r="B15" s="35">
        <f>'Variables - daily (2)'!B116</f>
        <v>22.789488998108709</v>
      </c>
      <c r="C15" s="35">
        <f>'Variables - daily (2)'!C116</f>
        <v>3.0532617391422212</v>
      </c>
      <c r="D15" s="35">
        <f>'Variables - daily (2)'!I116</f>
        <v>770.72</v>
      </c>
      <c r="E15" s="35">
        <f>'Variables - daily (2)'!G116</f>
        <v>770</v>
      </c>
      <c r="F15" s="35">
        <f t="shared" si="0"/>
        <v>1.2278948899810871</v>
      </c>
      <c r="G15" s="35">
        <f t="shared" si="1"/>
        <v>1.0305326173914222</v>
      </c>
      <c r="H15" s="35">
        <f t="shared" si="2"/>
        <v>0.19151482375128137</v>
      </c>
      <c r="I15" s="35">
        <f t="shared" si="3"/>
        <v>918.32430496158759</v>
      </c>
      <c r="J15" s="35">
        <f t="shared" si="4"/>
        <v>-16.073222081142859</v>
      </c>
      <c r="K15" s="35" t="str">
        <f t="shared" si="5"/>
        <v>overvalued</v>
      </c>
    </row>
    <row r="16" spans="1:29" x14ac:dyDescent="0.3">
      <c r="A16" s="6">
        <f>'Variables - daily'!A117</f>
        <v>45099</v>
      </c>
      <c r="B16" s="35">
        <f>'Variables - daily (2)'!B117</f>
        <v>22.789488998108709</v>
      </c>
      <c r="C16" s="35">
        <f>'Variables - daily (2)'!C117</f>
        <v>3.0532617391422212</v>
      </c>
      <c r="D16" s="35">
        <f>'Variables - daily (2)'!I117</f>
        <v>773.42</v>
      </c>
      <c r="E16" s="35">
        <f>'Variables - daily (2)'!G117</f>
        <v>770</v>
      </c>
      <c r="F16" s="35">
        <f t="shared" si="0"/>
        <v>1.2278948899810871</v>
      </c>
      <c r="G16" s="35">
        <f t="shared" si="1"/>
        <v>1.0305326173914222</v>
      </c>
      <c r="H16" s="35">
        <f t="shared" si="2"/>
        <v>0.19151482375128137</v>
      </c>
      <c r="I16" s="35">
        <f t="shared" si="3"/>
        <v>921.54139498571601</v>
      </c>
      <c r="J16" s="35">
        <f t="shared" si="4"/>
        <v>-16.073222081142859</v>
      </c>
      <c r="K16" s="35" t="str">
        <f t="shared" si="5"/>
        <v>overvalued</v>
      </c>
    </row>
    <row r="17" spans="1:11" x14ac:dyDescent="0.3">
      <c r="A17" s="6">
        <f>'Variables - daily'!A118</f>
        <v>45100</v>
      </c>
      <c r="B17" s="35">
        <f>'Variables - daily (2)'!B118</f>
        <v>22.789488998108709</v>
      </c>
      <c r="C17" s="35">
        <f>'Variables - daily (2)'!C118</f>
        <v>3.0532617391422212</v>
      </c>
      <c r="D17" s="35">
        <f>'Variables - daily (2)'!I118</f>
        <v>771.69</v>
      </c>
      <c r="E17" s="35">
        <f>'Variables - daily (2)'!G118</f>
        <v>770</v>
      </c>
      <c r="F17" s="35">
        <f t="shared" si="0"/>
        <v>1.2278948899810871</v>
      </c>
      <c r="G17" s="35">
        <f t="shared" si="1"/>
        <v>1.0305326173914222</v>
      </c>
      <c r="H17" s="35">
        <f t="shared" si="2"/>
        <v>0.19151482375128137</v>
      </c>
      <c r="I17" s="35">
        <f t="shared" si="3"/>
        <v>919.4800743406264</v>
      </c>
      <c r="J17" s="35">
        <f t="shared" si="4"/>
        <v>-16.073222081142859</v>
      </c>
      <c r="K17" s="35" t="str">
        <f t="shared" si="5"/>
        <v>overvalued</v>
      </c>
    </row>
    <row r="18" spans="1:11" x14ac:dyDescent="0.3">
      <c r="A18" s="6">
        <f>'Variables - daily'!A119</f>
        <v>45103</v>
      </c>
      <c r="B18" s="35">
        <f>'Variables - daily (2)'!B119</f>
        <v>22.789488998108709</v>
      </c>
      <c r="C18" s="35">
        <f>'Variables - daily (2)'!C119</f>
        <v>3.0532617391422212</v>
      </c>
      <c r="D18" s="35">
        <f>'Variables - daily (2)'!I119</f>
        <v>778.42</v>
      </c>
      <c r="E18" s="35">
        <f>'Variables - daily (2)'!G119</f>
        <v>765</v>
      </c>
      <c r="F18" s="35">
        <f t="shared" si="0"/>
        <v>1.2278948899810871</v>
      </c>
      <c r="G18" s="35">
        <f t="shared" si="1"/>
        <v>1.0305326173914222</v>
      </c>
      <c r="H18" s="35">
        <f t="shared" si="2"/>
        <v>0.19151482375128137</v>
      </c>
      <c r="I18" s="35">
        <f t="shared" si="3"/>
        <v>927.49896910447239</v>
      </c>
      <c r="J18" s="35">
        <f t="shared" si="4"/>
        <v>-16.073222081142859</v>
      </c>
      <c r="K18" s="35" t="str">
        <f t="shared" si="5"/>
        <v>overvalued</v>
      </c>
    </row>
    <row r="19" spans="1:11" x14ac:dyDescent="0.3">
      <c r="A19" s="6">
        <f>'Variables - daily'!A120</f>
        <v>45104</v>
      </c>
      <c r="B19" s="35">
        <f>'Variables - daily (2)'!B120</f>
        <v>22.789488998108709</v>
      </c>
      <c r="C19" s="35">
        <f>'Variables - daily (2)'!C120</f>
        <v>3.0532617391422212</v>
      </c>
      <c r="D19" s="35">
        <f>'Variables - daily (2)'!I120</f>
        <v>772.12</v>
      </c>
      <c r="E19" s="35">
        <f>'Variables - daily (2)'!G120</f>
        <v>770</v>
      </c>
      <c r="F19" s="35">
        <f t="shared" si="0"/>
        <v>1.2278948899810871</v>
      </c>
      <c r="G19" s="35">
        <f t="shared" si="1"/>
        <v>1.0305326173914222</v>
      </c>
      <c r="H19" s="35">
        <f t="shared" si="2"/>
        <v>0.19151482375128137</v>
      </c>
      <c r="I19" s="35">
        <f t="shared" si="3"/>
        <v>919.99242571483933</v>
      </c>
      <c r="J19" s="35">
        <f t="shared" si="4"/>
        <v>-16.073222081142855</v>
      </c>
      <c r="K19" s="35" t="str">
        <f t="shared" si="5"/>
        <v>overvalued</v>
      </c>
    </row>
    <row r="20" spans="1:11" x14ac:dyDescent="0.3">
      <c r="A20" s="6">
        <f>'Variables - daily'!A121</f>
        <v>45107</v>
      </c>
      <c r="B20" s="35">
        <f>'Variables - daily (2)'!B121</f>
        <v>22.789488998108709</v>
      </c>
      <c r="C20" s="35">
        <f>'Variables - daily (2)'!C121</f>
        <v>3.0532617391422212</v>
      </c>
      <c r="D20" s="35">
        <f>'Variables - daily (2)'!I121</f>
        <v>775.34</v>
      </c>
      <c r="E20" s="35">
        <f>'Variables - daily (2)'!G121</f>
        <v>775</v>
      </c>
      <c r="F20" s="35">
        <f t="shared" si="0"/>
        <v>1.2278948899810871</v>
      </c>
      <c r="G20" s="35">
        <f t="shared" si="1"/>
        <v>1.0305326173914222</v>
      </c>
      <c r="H20" s="35">
        <f t="shared" si="2"/>
        <v>0.19151482375128137</v>
      </c>
      <c r="I20" s="35">
        <f t="shared" si="3"/>
        <v>923.82910344731852</v>
      </c>
      <c r="J20" s="35">
        <f t="shared" si="4"/>
        <v>-16.073222081142859</v>
      </c>
      <c r="K20" s="35" t="str">
        <f t="shared" si="5"/>
        <v>overvalued</v>
      </c>
    </row>
    <row r="21" spans="1:11" x14ac:dyDescent="0.3">
      <c r="A21" s="6">
        <f>'Variables - daily'!A122</f>
        <v>45110</v>
      </c>
      <c r="B21" s="35">
        <f>'Variables - daily (2)'!B122</f>
        <v>24.07955474742414</v>
      </c>
      <c r="C21" s="35">
        <f>'Variables - daily (2)'!C122</f>
        <v>3.2717805117009169</v>
      </c>
      <c r="D21" s="35">
        <f>'Variables - daily (2)'!I122</f>
        <v>738.18</v>
      </c>
      <c r="E21" s="35">
        <f>'Variables - daily (2)'!G122</f>
        <v>780</v>
      </c>
      <c r="F21" s="35">
        <f t="shared" si="0"/>
        <v>1.2407955474742414</v>
      </c>
      <c r="G21" s="35">
        <f t="shared" si="1"/>
        <v>1.0327178051170092</v>
      </c>
      <c r="H21" s="35">
        <f t="shared" si="2"/>
        <v>0.20148557653042154</v>
      </c>
      <c r="I21" s="35">
        <f t="shared" si="3"/>
        <v>886.9126228832265</v>
      </c>
      <c r="J21" s="35">
        <f t="shared" si="4"/>
        <v>-16.769704145118379</v>
      </c>
      <c r="K21" s="35" t="str">
        <f t="shared" si="5"/>
        <v>overvalued</v>
      </c>
    </row>
    <row r="22" spans="1:11" x14ac:dyDescent="0.3">
      <c r="A22" s="6">
        <f>'Variables - daily'!A123</f>
        <v>45111</v>
      </c>
      <c r="B22" s="35">
        <f>'Variables - daily (2)'!B123</f>
        <v>24.07955474742414</v>
      </c>
      <c r="C22" s="35">
        <f>'Variables - daily (2)'!C123</f>
        <v>3.2717805117009169</v>
      </c>
      <c r="D22" s="35">
        <f>'Variables - daily (2)'!I123</f>
        <v>762.71</v>
      </c>
      <c r="E22" s="35">
        <f>'Variables - daily (2)'!G123</f>
        <v>780</v>
      </c>
      <c r="F22" s="35">
        <f t="shared" si="0"/>
        <v>1.2407955474742414</v>
      </c>
      <c r="G22" s="35">
        <f t="shared" si="1"/>
        <v>1.0327178051170092</v>
      </c>
      <c r="H22" s="35">
        <f t="shared" si="2"/>
        <v>0.20148557653042154</v>
      </c>
      <c r="I22" s="35">
        <f t="shared" si="3"/>
        <v>916.3850640755179</v>
      </c>
      <c r="J22" s="35">
        <f t="shared" si="4"/>
        <v>-16.769704145118382</v>
      </c>
      <c r="K22" s="35" t="str">
        <f t="shared" si="5"/>
        <v>overvalued</v>
      </c>
    </row>
    <row r="23" spans="1:11" x14ac:dyDescent="0.3">
      <c r="A23" s="6">
        <f>'Variables - daily'!A124</f>
        <v>45112</v>
      </c>
      <c r="B23" s="35">
        <f>'Variables - daily (2)'!B124</f>
        <v>24.07955474742414</v>
      </c>
      <c r="C23" s="35">
        <f>'Variables - daily (2)'!C124</f>
        <v>3.2717805117009169</v>
      </c>
      <c r="D23" s="35">
        <f>'Variables - daily (2)'!I124</f>
        <v>740.38</v>
      </c>
      <c r="E23" s="35">
        <f>'Variables - daily (2)'!G124</f>
        <v>780</v>
      </c>
      <c r="F23" s="35">
        <f t="shared" si="0"/>
        <v>1.2407955474742414</v>
      </c>
      <c r="G23" s="35">
        <f t="shared" si="1"/>
        <v>1.0327178051170092</v>
      </c>
      <c r="H23" s="35">
        <f t="shared" si="2"/>
        <v>0.20148557653042154</v>
      </c>
      <c r="I23" s="35">
        <f t="shared" si="3"/>
        <v>889.55589115159353</v>
      </c>
      <c r="J23" s="35">
        <f t="shared" si="4"/>
        <v>-16.769704145118382</v>
      </c>
      <c r="K23" s="35" t="str">
        <f t="shared" si="5"/>
        <v>overvalued</v>
      </c>
    </row>
    <row r="24" spans="1:11" x14ac:dyDescent="0.3">
      <c r="A24" s="6">
        <f>'Variables - daily'!A125</f>
        <v>45113</v>
      </c>
      <c r="B24" s="35">
        <f>'Variables - daily (2)'!B125</f>
        <v>24.07955474742414</v>
      </c>
      <c r="C24" s="35">
        <f>'Variables - daily (2)'!C125</f>
        <v>3.2717805117009169</v>
      </c>
      <c r="D24" s="35">
        <f>'Variables - daily (2)'!I125</f>
        <v>747.87</v>
      </c>
      <c r="E24" s="35">
        <f>'Variables - daily (2)'!G125</f>
        <v>790</v>
      </c>
      <c r="F24" s="35">
        <f t="shared" si="0"/>
        <v>1.2407955474742414</v>
      </c>
      <c r="G24" s="35">
        <f t="shared" si="1"/>
        <v>1.0327178051170092</v>
      </c>
      <c r="H24" s="35">
        <f t="shared" si="2"/>
        <v>0.20148557653042154</v>
      </c>
      <c r="I24" s="35">
        <f t="shared" si="3"/>
        <v>898.55501811980639</v>
      </c>
      <c r="J24" s="35">
        <f t="shared" si="4"/>
        <v>-16.769704145118382</v>
      </c>
      <c r="K24" s="35" t="str">
        <f t="shared" si="5"/>
        <v>overvalued</v>
      </c>
    </row>
    <row r="25" spans="1:11" x14ac:dyDescent="0.3">
      <c r="A25" s="6">
        <f>'Variables - daily'!A126</f>
        <v>45114</v>
      </c>
      <c r="B25" s="35">
        <f>'Variables - daily (2)'!B126</f>
        <v>24.07955474742414</v>
      </c>
      <c r="C25" s="35">
        <f>'Variables - daily (2)'!C126</f>
        <v>3.2717805117009169</v>
      </c>
      <c r="D25" s="35">
        <f>'Variables - daily (2)'!I126</f>
        <v>744.97</v>
      </c>
      <c r="E25" s="35">
        <f>'Variables - daily (2)'!G126</f>
        <v>790</v>
      </c>
      <c r="F25" s="35">
        <f t="shared" si="0"/>
        <v>1.2407955474742414</v>
      </c>
      <c r="G25" s="35">
        <f t="shared" si="1"/>
        <v>1.0327178051170092</v>
      </c>
      <c r="H25" s="35">
        <f t="shared" si="2"/>
        <v>0.20148557653042154</v>
      </c>
      <c r="I25" s="35">
        <f t="shared" si="3"/>
        <v>895.07070994786818</v>
      </c>
      <c r="J25" s="35">
        <f t="shared" si="4"/>
        <v>-16.769704145118382</v>
      </c>
      <c r="K25" s="35" t="str">
        <f t="shared" si="5"/>
        <v>overvalued</v>
      </c>
    </row>
    <row r="26" spans="1:11" x14ac:dyDescent="0.3">
      <c r="A26" s="6">
        <f>'Variables - daily'!A127</f>
        <v>45117</v>
      </c>
      <c r="B26" s="35">
        <f>'Variables - daily (2)'!B127</f>
        <v>24.07955474742414</v>
      </c>
      <c r="C26" s="35">
        <f>'Variables - daily (2)'!C127</f>
        <v>3.2717805117009169</v>
      </c>
      <c r="D26" s="35">
        <f>'Variables - daily (2)'!I127</f>
        <v>771.59</v>
      </c>
      <c r="E26" s="35">
        <f>'Variables - daily (2)'!G127</f>
        <v>795</v>
      </c>
      <c r="F26" s="35">
        <f t="shared" si="0"/>
        <v>1.2407955474742414</v>
      </c>
      <c r="G26" s="35">
        <f t="shared" si="1"/>
        <v>1.0327178051170092</v>
      </c>
      <c r="H26" s="35">
        <f t="shared" si="2"/>
        <v>0.20148557653042154</v>
      </c>
      <c r="I26" s="35">
        <f t="shared" si="3"/>
        <v>927.05425599510795</v>
      </c>
      <c r="J26" s="35">
        <f t="shared" si="4"/>
        <v>-16.769704145118375</v>
      </c>
      <c r="K26" s="35" t="str">
        <f t="shared" si="5"/>
        <v>overvalued</v>
      </c>
    </row>
    <row r="27" spans="1:11" x14ac:dyDescent="0.3">
      <c r="A27" s="6">
        <f>'Variables - daily'!A128</f>
        <v>45118</v>
      </c>
      <c r="B27" s="35">
        <f>'Variables - daily (2)'!B128</f>
        <v>24.07955474742414</v>
      </c>
      <c r="C27" s="35">
        <f>'Variables - daily (2)'!C128</f>
        <v>3.2717805117009169</v>
      </c>
      <c r="D27" s="35">
        <f>'Variables - daily (2)'!I128</f>
        <v>736.62</v>
      </c>
      <c r="E27" s="35">
        <f>'Variables - daily (2)'!G128</f>
        <v>800</v>
      </c>
      <c r="F27" s="35">
        <f t="shared" si="0"/>
        <v>1.2407955474742414</v>
      </c>
      <c r="G27" s="35">
        <f t="shared" si="1"/>
        <v>1.0327178051170092</v>
      </c>
      <c r="H27" s="35">
        <f t="shared" si="2"/>
        <v>0.20148557653042154</v>
      </c>
      <c r="I27" s="35">
        <f t="shared" si="3"/>
        <v>885.03830538383909</v>
      </c>
      <c r="J27" s="35">
        <f t="shared" si="4"/>
        <v>-16.769704145118375</v>
      </c>
      <c r="K27" s="35" t="str">
        <f t="shared" si="5"/>
        <v>overvalued</v>
      </c>
    </row>
    <row r="28" spans="1:11" x14ac:dyDescent="0.3">
      <c r="A28" s="6">
        <f>'Variables - daily'!A129</f>
        <v>45119</v>
      </c>
      <c r="B28" s="35">
        <f>'Variables - daily (2)'!B129</f>
        <v>24.07955474742414</v>
      </c>
      <c r="C28" s="35">
        <f>'Variables - daily (2)'!C129</f>
        <v>3.2717805117009169</v>
      </c>
      <c r="D28" s="35">
        <f>'Variables - daily (2)'!I129</f>
        <v>722.39</v>
      </c>
      <c r="E28" s="35">
        <f>'Variables - daily (2)'!G129</f>
        <v>805</v>
      </c>
      <c r="F28" s="35">
        <f t="shared" si="0"/>
        <v>1.2407955474742414</v>
      </c>
      <c r="G28" s="35">
        <f t="shared" si="1"/>
        <v>1.0327178051170092</v>
      </c>
      <c r="H28" s="35">
        <f t="shared" si="2"/>
        <v>0.20148557653042154</v>
      </c>
      <c r="I28" s="35">
        <f t="shared" si="3"/>
        <v>867.94116562981117</v>
      </c>
      <c r="J28" s="35">
        <f t="shared" si="4"/>
        <v>-16.769704145118375</v>
      </c>
      <c r="K28" s="35" t="str">
        <f t="shared" si="5"/>
        <v>overvalued</v>
      </c>
    </row>
    <row r="29" spans="1:11" x14ac:dyDescent="0.3">
      <c r="A29" s="6">
        <f>'Variables - daily'!A130</f>
        <v>45120</v>
      </c>
      <c r="B29" s="35">
        <f>'Variables - daily (2)'!B130</f>
        <v>24.07955474742414</v>
      </c>
      <c r="C29" s="35">
        <f>'Variables - daily (2)'!C130</f>
        <v>3.2717805117009169</v>
      </c>
      <c r="D29" s="35">
        <f>'Variables - daily (2)'!I130</f>
        <v>773.5</v>
      </c>
      <c r="E29" s="35">
        <f>'Variables - daily (2)'!G130</f>
        <v>820</v>
      </c>
      <c r="F29" s="35">
        <f t="shared" si="0"/>
        <v>1.2407955474742414</v>
      </c>
      <c r="G29" s="35">
        <f t="shared" si="1"/>
        <v>1.0327178051170092</v>
      </c>
      <c r="H29" s="35">
        <f t="shared" si="2"/>
        <v>0.20148557653042154</v>
      </c>
      <c r="I29" s="35">
        <f t="shared" si="3"/>
        <v>929.34909344628102</v>
      </c>
      <c r="J29" s="35">
        <f t="shared" si="4"/>
        <v>-16.769704145118375</v>
      </c>
      <c r="K29" s="35" t="str">
        <f t="shared" si="5"/>
        <v>overvalued</v>
      </c>
    </row>
    <row r="30" spans="1:11" x14ac:dyDescent="0.3">
      <c r="A30" s="6">
        <f>'Variables - daily'!A131</f>
        <v>45121</v>
      </c>
      <c r="B30" s="35">
        <f>'Variables - daily (2)'!B131</f>
        <v>24.07955474742414</v>
      </c>
      <c r="C30" s="35">
        <f>'Variables - daily (2)'!C131</f>
        <v>3.2717805117009169</v>
      </c>
      <c r="D30" s="35">
        <f>'Variables - daily (2)'!I131</f>
        <v>742.1</v>
      </c>
      <c r="E30" s="35">
        <f>'Variables - daily (2)'!G131</f>
        <v>820</v>
      </c>
      <c r="F30" s="35">
        <f t="shared" si="0"/>
        <v>1.2407955474742414</v>
      </c>
      <c r="G30" s="35">
        <f t="shared" si="1"/>
        <v>1.0327178051170092</v>
      </c>
      <c r="H30" s="35">
        <f t="shared" si="2"/>
        <v>0.20148557653042154</v>
      </c>
      <c r="I30" s="35">
        <f t="shared" si="3"/>
        <v>891.62244634322587</v>
      </c>
      <c r="J30" s="35">
        <f t="shared" si="4"/>
        <v>-16.769704145118382</v>
      </c>
      <c r="K30" s="35" t="str">
        <f t="shared" si="5"/>
        <v>overvalued</v>
      </c>
    </row>
    <row r="31" spans="1:11" x14ac:dyDescent="0.3">
      <c r="A31" s="6">
        <f>'Variables - daily'!A132</f>
        <v>45124</v>
      </c>
      <c r="B31" s="35">
        <f>'Variables - daily (2)'!B132</f>
        <v>24.07955474742414</v>
      </c>
      <c r="C31" s="35">
        <f>'Variables - daily (2)'!C132</f>
        <v>3.2717805117009169</v>
      </c>
      <c r="D31" s="35">
        <f>'Variables - daily (2)'!I132</f>
        <v>758.12</v>
      </c>
      <c r="E31" s="35">
        <f>'Variables - daily (2)'!G132</f>
        <v>830</v>
      </c>
      <c r="F31" s="35">
        <f t="shared" si="0"/>
        <v>1.2407955474742414</v>
      </c>
      <c r="G31" s="35">
        <f t="shared" si="1"/>
        <v>1.0327178051170092</v>
      </c>
      <c r="H31" s="35">
        <f t="shared" si="2"/>
        <v>0.20148557653042154</v>
      </c>
      <c r="I31" s="35">
        <f t="shared" si="3"/>
        <v>910.87024527924314</v>
      </c>
      <c r="J31" s="35">
        <f t="shared" si="4"/>
        <v>-16.769704145118375</v>
      </c>
      <c r="K31" s="35" t="str">
        <f t="shared" si="5"/>
        <v>overvalued</v>
      </c>
    </row>
    <row r="32" spans="1:11" x14ac:dyDescent="0.3">
      <c r="A32" s="6">
        <f>'Variables - daily'!A133</f>
        <v>45125</v>
      </c>
      <c r="B32" s="35">
        <f>'Variables - daily (2)'!B133</f>
        <v>24.07955474742414</v>
      </c>
      <c r="C32" s="35">
        <f>'Variables - daily (2)'!C133</f>
        <v>3.2717805117009169</v>
      </c>
      <c r="D32" s="35">
        <f>'Variables - daily (2)'!I133</f>
        <v>780</v>
      </c>
      <c r="E32" s="35">
        <f>'Variables - daily (2)'!G133</f>
        <v>850</v>
      </c>
      <c r="F32" s="35">
        <f t="shared" si="0"/>
        <v>1.2407955474742414</v>
      </c>
      <c r="G32" s="35">
        <f t="shared" si="1"/>
        <v>1.0327178051170092</v>
      </c>
      <c r="H32" s="35">
        <f t="shared" si="2"/>
        <v>0.20148557653042154</v>
      </c>
      <c r="I32" s="35">
        <f t="shared" si="3"/>
        <v>937.15874969372885</v>
      </c>
      <c r="J32" s="35">
        <f t="shared" si="4"/>
        <v>-16.769704145118382</v>
      </c>
      <c r="K32" s="35" t="str">
        <f t="shared" si="5"/>
        <v>overvalued</v>
      </c>
    </row>
    <row r="33" spans="1:11" x14ac:dyDescent="0.3">
      <c r="A33" s="6">
        <f>'Variables - daily'!A134</f>
        <v>45126</v>
      </c>
      <c r="B33" s="35">
        <f>'Variables - daily (2)'!B134</f>
        <v>24.07955474742414</v>
      </c>
      <c r="C33" s="35">
        <f>'Variables - daily (2)'!C134</f>
        <v>3.2717805117009169</v>
      </c>
      <c r="D33" s="35">
        <f>'Variables - daily (2)'!I134</f>
        <v>756.91</v>
      </c>
      <c r="E33" s="35">
        <f>'Variables - daily (2)'!G134</f>
        <v>860</v>
      </c>
      <c r="F33" s="35">
        <f t="shared" si="0"/>
        <v>1.2407955474742414</v>
      </c>
      <c r="G33" s="35">
        <f t="shared" si="1"/>
        <v>1.0327178051170092</v>
      </c>
      <c r="H33" s="35">
        <f t="shared" si="2"/>
        <v>0.20148557653042154</v>
      </c>
      <c r="I33" s="35">
        <f t="shared" si="3"/>
        <v>909.41644773164137</v>
      </c>
      <c r="J33" s="35">
        <f t="shared" si="4"/>
        <v>-16.769704145118382</v>
      </c>
      <c r="K33" s="35" t="str">
        <f t="shared" si="5"/>
        <v>overvalued</v>
      </c>
    </row>
    <row r="34" spans="1:11" x14ac:dyDescent="0.3">
      <c r="A34" s="6">
        <f>'Variables - daily'!A135</f>
        <v>45127</v>
      </c>
      <c r="B34" s="35">
        <f>'Variables - daily (2)'!B135</f>
        <v>24.07955474742414</v>
      </c>
      <c r="C34" s="35">
        <f>'Variables - daily (2)'!C135</f>
        <v>3.2717805117009169</v>
      </c>
      <c r="D34" s="35">
        <f>'Variables - daily (2)'!I135</f>
        <v>773.98</v>
      </c>
      <c r="E34" s="35">
        <f>'Variables - daily (2)'!G135</f>
        <v>860</v>
      </c>
      <c r="F34" s="35">
        <f t="shared" si="0"/>
        <v>1.2407955474742414</v>
      </c>
      <c r="G34" s="35">
        <f t="shared" si="1"/>
        <v>1.0327178051170092</v>
      </c>
      <c r="H34" s="35">
        <f t="shared" si="2"/>
        <v>0.20148557653042154</v>
      </c>
      <c r="I34" s="35">
        <f t="shared" si="3"/>
        <v>929.92580652301569</v>
      </c>
      <c r="J34" s="35">
        <f t="shared" si="4"/>
        <v>-16.769704145118379</v>
      </c>
      <c r="K34" s="35" t="str">
        <f t="shared" si="5"/>
        <v>overvalued</v>
      </c>
    </row>
    <row r="35" spans="1:11" x14ac:dyDescent="0.3">
      <c r="A35" s="6">
        <f>'Variables - daily'!A136</f>
        <v>45128</v>
      </c>
      <c r="B35" s="35">
        <f>'Variables - daily (2)'!B136</f>
        <v>24.07955474742414</v>
      </c>
      <c r="C35" s="35">
        <f>'Variables - daily (2)'!C136</f>
        <v>3.2717805117009169</v>
      </c>
      <c r="D35" s="35">
        <f>'Variables - daily (2)'!I136</f>
        <v>776.6</v>
      </c>
      <c r="E35" s="35">
        <f>'Variables - daily (2)'!G136</f>
        <v>860</v>
      </c>
      <c r="F35" s="35">
        <f t="shared" si="0"/>
        <v>1.2407955474742414</v>
      </c>
      <c r="G35" s="35">
        <f t="shared" si="1"/>
        <v>1.0327178051170092</v>
      </c>
      <c r="H35" s="35">
        <f t="shared" si="2"/>
        <v>0.20148557653042154</v>
      </c>
      <c r="I35" s="35">
        <f t="shared" si="3"/>
        <v>933.07369873352536</v>
      </c>
      <c r="J35" s="35">
        <f t="shared" si="4"/>
        <v>-16.769704145118375</v>
      </c>
      <c r="K35" s="35" t="str">
        <f t="shared" si="5"/>
        <v>overvalued</v>
      </c>
    </row>
    <row r="36" spans="1:11" x14ac:dyDescent="0.3">
      <c r="A36" s="6">
        <f>'Variables - daily'!A137</f>
        <v>45131</v>
      </c>
      <c r="B36" s="35">
        <f>'Variables - daily (2)'!B137</f>
        <v>24.07955474742414</v>
      </c>
      <c r="C36" s="35">
        <f>'Variables - daily (2)'!C137</f>
        <v>3.2717805117009169</v>
      </c>
      <c r="D36" s="35">
        <f>'Variables - daily (2)'!I137</f>
        <v>770.71</v>
      </c>
      <c r="E36" s="35">
        <f>'Variables - daily (2)'!G137</f>
        <v>870</v>
      </c>
      <c r="F36" s="35">
        <f t="shared" si="0"/>
        <v>1.2407955474742414</v>
      </c>
      <c r="G36" s="35">
        <f t="shared" si="1"/>
        <v>1.0327178051170092</v>
      </c>
      <c r="H36" s="35">
        <f t="shared" si="2"/>
        <v>0.20148557653042154</v>
      </c>
      <c r="I36" s="35">
        <f t="shared" si="3"/>
        <v>925.99694868776123</v>
      </c>
      <c r="J36" s="35">
        <f t="shared" si="4"/>
        <v>-16.769704145118379</v>
      </c>
      <c r="K36" s="35" t="str">
        <f t="shared" si="5"/>
        <v>overvalued</v>
      </c>
    </row>
    <row r="37" spans="1:11" x14ac:dyDescent="0.3">
      <c r="A37" s="6">
        <f>'Variables - daily'!A138</f>
        <v>45132</v>
      </c>
      <c r="B37" s="35">
        <f>'Variables - daily (2)'!B138</f>
        <v>24.07955474742414</v>
      </c>
      <c r="C37" s="35">
        <f>'Variables - daily (2)'!C138</f>
        <v>3.2717805117009169</v>
      </c>
      <c r="D37" s="35">
        <f>'Variables - daily (2)'!I138</f>
        <v>738</v>
      </c>
      <c r="E37" s="35">
        <f>'Variables - daily (2)'!G138</f>
        <v>870</v>
      </c>
      <c r="F37" s="35">
        <f t="shared" si="0"/>
        <v>1.2407955474742414</v>
      </c>
      <c r="G37" s="35">
        <f t="shared" si="1"/>
        <v>1.0327178051170092</v>
      </c>
      <c r="H37" s="35">
        <f t="shared" si="2"/>
        <v>0.20148557653042154</v>
      </c>
      <c r="I37" s="35">
        <f t="shared" si="3"/>
        <v>886.69635547945109</v>
      </c>
      <c r="J37" s="35">
        <f t="shared" si="4"/>
        <v>-16.769704145118379</v>
      </c>
      <c r="K37" s="35" t="str">
        <f t="shared" si="5"/>
        <v>overvalued</v>
      </c>
    </row>
    <row r="38" spans="1:11" x14ac:dyDescent="0.3">
      <c r="A38" s="6">
        <f>'Variables - daily'!A139</f>
        <v>45133</v>
      </c>
      <c r="B38" s="35">
        <f>'Variables - daily (2)'!B139</f>
        <v>24.07955474742414</v>
      </c>
      <c r="C38" s="35">
        <f>'Variables - daily (2)'!C139</f>
        <v>3.2717805117009169</v>
      </c>
      <c r="D38" s="35">
        <f>'Variables - daily (2)'!I139</f>
        <v>738.22</v>
      </c>
      <c r="E38" s="35">
        <f>'Variables - daily (2)'!G139</f>
        <v>870</v>
      </c>
      <c r="F38" s="35">
        <f t="shared" si="0"/>
        <v>1.2407955474742414</v>
      </c>
      <c r="G38" s="35">
        <f t="shared" si="1"/>
        <v>1.0327178051170092</v>
      </c>
      <c r="H38" s="35">
        <f t="shared" si="2"/>
        <v>0.20148557653042154</v>
      </c>
      <c r="I38" s="35">
        <f t="shared" si="3"/>
        <v>886.96068230628782</v>
      </c>
      <c r="J38" s="35">
        <f t="shared" si="4"/>
        <v>-16.769704145118379</v>
      </c>
      <c r="K38" s="35" t="str">
        <f t="shared" si="5"/>
        <v>overvalued</v>
      </c>
    </row>
    <row r="39" spans="1:11" x14ac:dyDescent="0.3">
      <c r="A39" s="6">
        <f>'Variables - daily'!A140</f>
        <v>45134</v>
      </c>
      <c r="B39" s="35">
        <f>'Variables - daily (2)'!B140</f>
        <v>24.07955474742414</v>
      </c>
      <c r="C39" s="35">
        <f>'Variables - daily (2)'!C140</f>
        <v>3.2717805117009169</v>
      </c>
      <c r="D39" s="35">
        <f>'Variables - daily (2)'!I140</f>
        <v>773.25</v>
      </c>
      <c r="E39" s="35">
        <f>'Variables - daily (2)'!G140</f>
        <v>870</v>
      </c>
      <c r="F39" s="35">
        <f t="shared" si="0"/>
        <v>1.2407955474742414</v>
      </c>
      <c r="G39" s="35">
        <f t="shared" si="1"/>
        <v>1.0327178051170092</v>
      </c>
      <c r="H39" s="35">
        <f t="shared" si="2"/>
        <v>0.20148557653042154</v>
      </c>
      <c r="I39" s="35">
        <f t="shared" si="3"/>
        <v>929.04872205214849</v>
      </c>
      <c r="J39" s="35">
        <f t="shared" si="4"/>
        <v>-16.769704145118382</v>
      </c>
      <c r="K39" s="35" t="str">
        <f t="shared" si="5"/>
        <v>overvalued</v>
      </c>
    </row>
    <row r="40" spans="1:11" x14ac:dyDescent="0.3">
      <c r="A40" s="6">
        <f>'Variables - daily'!A141</f>
        <v>45135</v>
      </c>
      <c r="B40" s="35">
        <f>'Variables - daily (2)'!B141</f>
        <v>24.07955474742414</v>
      </c>
      <c r="C40" s="35">
        <f>'Variables - daily (2)'!C141</f>
        <v>3.2717805117009169</v>
      </c>
      <c r="D40" s="35">
        <f>'Variables - daily (2)'!I141</f>
        <v>755.08</v>
      </c>
      <c r="E40" s="35">
        <f>'Variables - daily (2)'!G141</f>
        <v>870</v>
      </c>
      <c r="F40" s="35">
        <f t="shared" si="0"/>
        <v>1.2407955474742414</v>
      </c>
      <c r="G40" s="35">
        <f t="shared" si="1"/>
        <v>1.0327178051170092</v>
      </c>
      <c r="H40" s="35">
        <f t="shared" si="2"/>
        <v>0.20148557653042154</v>
      </c>
      <c r="I40" s="35">
        <f t="shared" si="3"/>
        <v>907.21772912659071</v>
      </c>
      <c r="J40" s="35">
        <f t="shared" si="4"/>
        <v>-16.769704145118375</v>
      </c>
      <c r="K40" s="35" t="str">
        <f t="shared" si="5"/>
        <v>overvalued</v>
      </c>
    </row>
    <row r="41" spans="1:11" x14ac:dyDescent="0.3">
      <c r="A41" s="6">
        <f>'Variables - daily'!A142</f>
        <v>45138</v>
      </c>
      <c r="B41" s="35">
        <f>'Variables - daily (2)'!B142</f>
        <v>24.07955474742414</v>
      </c>
      <c r="C41" s="35">
        <f>'Variables - daily (2)'!C142</f>
        <v>3.2717805117009169</v>
      </c>
      <c r="D41" s="35">
        <f>'Variables - daily (2)'!I142</f>
        <v>775.31</v>
      </c>
      <c r="E41" s="35">
        <f>'Variables - daily (2)'!G142</f>
        <v>870</v>
      </c>
      <c r="F41" s="35">
        <f t="shared" si="0"/>
        <v>1.2407955474742414</v>
      </c>
      <c r="G41" s="35">
        <f t="shared" si="1"/>
        <v>1.0327178051170092</v>
      </c>
      <c r="H41" s="35">
        <f t="shared" si="2"/>
        <v>0.20148557653042154</v>
      </c>
      <c r="I41" s="35">
        <f t="shared" si="3"/>
        <v>931.52378233980107</v>
      </c>
      <c r="J41" s="35">
        <f t="shared" si="4"/>
        <v>-16.769704145118382</v>
      </c>
      <c r="K41" s="35" t="str">
        <f t="shared" si="5"/>
        <v>overvalued</v>
      </c>
    </row>
    <row r="42" spans="1:11" x14ac:dyDescent="0.3">
      <c r="A42" s="6">
        <f>'Variables - daily'!A143</f>
        <v>45139</v>
      </c>
      <c r="B42" s="35">
        <f>'Variables - daily (2)'!B143</f>
        <v>25.797840371611457</v>
      </c>
      <c r="C42" s="35">
        <f>'Variables - daily (2)'!C143</f>
        <v>3.7187213126971042</v>
      </c>
      <c r="D42" s="35">
        <f>'Variables - daily (2)'!I143</f>
        <v>755.27</v>
      </c>
      <c r="E42" s="35">
        <f>'Variables - daily (2)'!G143</f>
        <v>880</v>
      </c>
      <c r="F42" s="35">
        <f t="shared" si="0"/>
        <v>1.2579784037161146</v>
      </c>
      <c r="G42" s="35">
        <f t="shared" si="1"/>
        <v>1.037187213126971</v>
      </c>
      <c r="H42" s="35">
        <f t="shared" si="2"/>
        <v>0.21287496393586425</v>
      </c>
      <c r="I42" s="35">
        <f t="shared" si="3"/>
        <v>916.04807401184019</v>
      </c>
      <c r="J42" s="35">
        <f t="shared" si="4"/>
        <v>-17.551270350660886</v>
      </c>
      <c r="K42" s="35" t="str">
        <f t="shared" si="5"/>
        <v>overvalued</v>
      </c>
    </row>
    <row r="43" spans="1:11" x14ac:dyDescent="0.3">
      <c r="A43" s="6">
        <f>'Variables - daily'!A144</f>
        <v>45140</v>
      </c>
      <c r="B43" s="35">
        <f>'Variables - daily (2)'!B144</f>
        <v>25.797840371611457</v>
      </c>
      <c r="C43" s="35">
        <f>'Variables - daily (2)'!C144</f>
        <v>3.7187213126971042</v>
      </c>
      <c r="D43" s="35">
        <f>'Variables - daily (2)'!I144</f>
        <v>745.19</v>
      </c>
      <c r="E43" s="35">
        <f>'Variables - daily (2)'!G144</f>
        <v>880</v>
      </c>
      <c r="F43" s="35">
        <f t="shared" si="0"/>
        <v>1.2579784037161146</v>
      </c>
      <c r="G43" s="35">
        <f t="shared" si="1"/>
        <v>1.037187213126971</v>
      </c>
      <c r="H43" s="35">
        <f t="shared" si="2"/>
        <v>0.21287496393586425</v>
      </c>
      <c r="I43" s="35">
        <f t="shared" si="3"/>
        <v>903.82229437536671</v>
      </c>
      <c r="J43" s="35">
        <f t="shared" si="4"/>
        <v>-17.551270350660882</v>
      </c>
      <c r="K43" s="35" t="str">
        <f t="shared" si="5"/>
        <v>overvalued</v>
      </c>
    </row>
    <row r="44" spans="1:11" x14ac:dyDescent="0.3">
      <c r="A44" s="6">
        <f>'Variables - daily'!A145</f>
        <v>45141</v>
      </c>
      <c r="B44" s="35">
        <f>'Variables - daily (2)'!B145</f>
        <v>25.797840371611457</v>
      </c>
      <c r="C44" s="35">
        <f>'Variables - daily (2)'!C145</f>
        <v>3.7187213126971042</v>
      </c>
      <c r="D44" s="35">
        <f>'Variables - daily (2)'!I145</f>
        <v>756.21</v>
      </c>
      <c r="E44" s="35">
        <f>'Variables - daily (2)'!G145</f>
        <v>880</v>
      </c>
      <c r="F44" s="35">
        <f t="shared" si="0"/>
        <v>1.2579784037161146</v>
      </c>
      <c r="G44" s="35">
        <f t="shared" si="1"/>
        <v>1.037187213126971</v>
      </c>
      <c r="H44" s="35">
        <f t="shared" si="2"/>
        <v>0.21287496393586425</v>
      </c>
      <c r="I44" s="35">
        <f t="shared" si="3"/>
        <v>917.18817647793992</v>
      </c>
      <c r="J44" s="35">
        <f t="shared" si="4"/>
        <v>-17.551270350660882</v>
      </c>
      <c r="K44" s="35" t="str">
        <f t="shared" si="5"/>
        <v>overvalued</v>
      </c>
    </row>
    <row r="45" spans="1:11" x14ac:dyDescent="0.3">
      <c r="A45" s="6">
        <f>'Variables - daily'!A146</f>
        <v>45142</v>
      </c>
      <c r="B45" s="35">
        <f>'Variables - daily (2)'!B146</f>
        <v>25.797840371611457</v>
      </c>
      <c r="C45" s="35">
        <f>'Variables - daily (2)'!C146</f>
        <v>3.7187213126971042</v>
      </c>
      <c r="D45" s="35">
        <f>'Variables - daily (2)'!I146</f>
        <v>775.2</v>
      </c>
      <c r="E45" s="35">
        <f>'Variables - daily (2)'!G146</f>
        <v>890</v>
      </c>
      <c r="F45" s="35">
        <f t="shared" si="0"/>
        <v>1.2579784037161146</v>
      </c>
      <c r="G45" s="35">
        <f t="shared" si="1"/>
        <v>1.037187213126971</v>
      </c>
      <c r="H45" s="35">
        <f t="shared" si="2"/>
        <v>0.21287496393586425</v>
      </c>
      <c r="I45" s="35">
        <f t="shared" si="3"/>
        <v>940.220672043082</v>
      </c>
      <c r="J45" s="35">
        <f t="shared" si="4"/>
        <v>-17.551270350660882</v>
      </c>
      <c r="K45" s="35" t="str">
        <f t="shared" si="5"/>
        <v>overvalued</v>
      </c>
    </row>
    <row r="46" spans="1:11" x14ac:dyDescent="0.3">
      <c r="A46" s="6">
        <f>'Variables - daily'!A147</f>
        <v>45145</v>
      </c>
      <c r="B46" s="35">
        <f>'Variables - daily (2)'!B147</f>
        <v>25.797840371611457</v>
      </c>
      <c r="C46" s="35">
        <f>'Variables - daily (2)'!C147</f>
        <v>3.7187213126971042</v>
      </c>
      <c r="D46" s="35">
        <f>'Variables - daily (2)'!I147</f>
        <v>741.85</v>
      </c>
      <c r="E46" s="35">
        <f>'Variables - daily (2)'!G147</f>
        <v>890</v>
      </c>
      <c r="F46" s="35">
        <f t="shared" si="0"/>
        <v>1.2579784037161146</v>
      </c>
      <c r="G46" s="35">
        <f t="shared" si="1"/>
        <v>1.037187213126971</v>
      </c>
      <c r="H46" s="35">
        <f t="shared" si="2"/>
        <v>0.21287496393586425</v>
      </c>
      <c r="I46" s="35">
        <f t="shared" si="3"/>
        <v>899.77129199582089</v>
      </c>
      <c r="J46" s="35">
        <f t="shared" si="4"/>
        <v>-17.551270350660882</v>
      </c>
      <c r="K46" s="35" t="str">
        <f t="shared" si="5"/>
        <v>overvalued</v>
      </c>
    </row>
    <row r="47" spans="1:11" x14ac:dyDescent="0.3">
      <c r="A47" s="6">
        <f>'Variables - daily'!A148</f>
        <v>45146</v>
      </c>
      <c r="B47" s="35">
        <f>'Variables - daily (2)'!B148</f>
        <v>25.797840371611457</v>
      </c>
      <c r="C47" s="35">
        <f>'Variables - daily (2)'!C148</f>
        <v>3.7187213126971042</v>
      </c>
      <c r="D47" s="35">
        <f>'Variables - daily (2)'!I148</f>
        <v>773.54</v>
      </c>
      <c r="E47" s="35">
        <f>'Variables - daily (2)'!G148</f>
        <v>905</v>
      </c>
      <c r="F47" s="35">
        <f t="shared" si="0"/>
        <v>1.2579784037161146</v>
      </c>
      <c r="G47" s="35">
        <f t="shared" si="1"/>
        <v>1.037187213126971</v>
      </c>
      <c r="H47" s="35">
        <f t="shared" si="2"/>
        <v>0.21287496393586425</v>
      </c>
      <c r="I47" s="35">
        <f t="shared" si="3"/>
        <v>938.20729960294841</v>
      </c>
      <c r="J47" s="35">
        <f t="shared" si="4"/>
        <v>-17.551270350660889</v>
      </c>
      <c r="K47" s="35" t="str">
        <f t="shared" si="5"/>
        <v>overvalued</v>
      </c>
    </row>
    <row r="48" spans="1:11" x14ac:dyDescent="0.3">
      <c r="A48" s="6">
        <f>'Variables - daily'!A149</f>
        <v>45147</v>
      </c>
      <c r="B48" s="35">
        <f>'Variables - daily (2)'!B149</f>
        <v>25.797840371611457</v>
      </c>
      <c r="C48" s="35">
        <f>'Variables - daily (2)'!C149</f>
        <v>3.7187213126971042</v>
      </c>
      <c r="D48" s="35">
        <f>'Variables - daily (2)'!I149</f>
        <v>765.83</v>
      </c>
      <c r="E48" s="35">
        <f>'Variables - daily (2)'!G149</f>
        <v>930</v>
      </c>
      <c r="F48" s="35">
        <f t="shared" si="0"/>
        <v>1.2579784037161146</v>
      </c>
      <c r="G48" s="35">
        <f t="shared" si="1"/>
        <v>1.037187213126971</v>
      </c>
      <c r="H48" s="35">
        <f t="shared" si="2"/>
        <v>0.21287496393586425</v>
      </c>
      <c r="I48" s="35">
        <f t="shared" si="3"/>
        <v>928.85603363100302</v>
      </c>
      <c r="J48" s="35">
        <f t="shared" si="4"/>
        <v>-17.551270350660889</v>
      </c>
      <c r="K48" s="35" t="str">
        <f t="shared" si="5"/>
        <v>overvalued</v>
      </c>
    </row>
    <row r="49" spans="1:11" x14ac:dyDescent="0.3">
      <c r="A49" s="6">
        <f>'Variables - daily'!A150</f>
        <v>45148</v>
      </c>
      <c r="B49" s="35">
        <f>'Variables - daily (2)'!B150</f>
        <v>25.797840371611457</v>
      </c>
      <c r="C49" s="35">
        <f>'Variables - daily (2)'!C150</f>
        <v>3.7187213126971042</v>
      </c>
      <c r="D49" s="35">
        <f>'Variables - daily (2)'!I150</f>
        <v>776.8</v>
      </c>
      <c r="E49" s="35">
        <f>'Variables - daily (2)'!G150</f>
        <v>930</v>
      </c>
      <c r="F49" s="35">
        <f t="shared" si="0"/>
        <v>1.2579784037161146</v>
      </c>
      <c r="G49" s="35">
        <f t="shared" si="1"/>
        <v>1.037187213126971</v>
      </c>
      <c r="H49" s="35">
        <f t="shared" si="2"/>
        <v>0.21287496393586425</v>
      </c>
      <c r="I49" s="35">
        <f t="shared" si="3"/>
        <v>942.16127198537924</v>
      </c>
      <c r="J49" s="35">
        <f t="shared" si="4"/>
        <v>-17.551270350660879</v>
      </c>
      <c r="K49" s="35" t="str">
        <f t="shared" si="5"/>
        <v>overvalued</v>
      </c>
    </row>
    <row r="50" spans="1:11" x14ac:dyDescent="0.3">
      <c r="A50" s="6">
        <f>'Variables - daily'!A151</f>
        <v>45149</v>
      </c>
      <c r="B50" s="35">
        <f>'Variables - daily (2)'!B151</f>
        <v>25.797840371611457</v>
      </c>
      <c r="C50" s="35">
        <f>'Variables - daily (2)'!C151</f>
        <v>3.7187213126971042</v>
      </c>
      <c r="D50" s="35">
        <f>'Variables - daily (2)'!I151</f>
        <v>759.2</v>
      </c>
      <c r="E50" s="35">
        <f>'Variables - daily (2)'!G151</f>
        <v>930</v>
      </c>
      <c r="F50" s="35">
        <f t="shared" si="0"/>
        <v>1.2579784037161146</v>
      </c>
      <c r="G50" s="35">
        <f t="shared" si="1"/>
        <v>1.037187213126971</v>
      </c>
      <c r="H50" s="35">
        <f t="shared" si="2"/>
        <v>0.21287496393586425</v>
      </c>
      <c r="I50" s="35">
        <f t="shared" si="3"/>
        <v>920.81467262010824</v>
      </c>
      <c r="J50" s="35">
        <f t="shared" si="4"/>
        <v>-17.551270350660889</v>
      </c>
      <c r="K50" s="35" t="str">
        <f t="shared" si="5"/>
        <v>overvalued</v>
      </c>
    </row>
    <row r="51" spans="1:11" x14ac:dyDescent="0.3">
      <c r="A51" s="6">
        <f>'Variables - daily'!A152</f>
        <v>45152</v>
      </c>
      <c r="B51" s="35">
        <f>'Variables - daily (2)'!B152</f>
        <v>25.797840371611457</v>
      </c>
      <c r="C51" s="35">
        <f>'Variables - daily (2)'!C152</f>
        <v>3.7187213126971042</v>
      </c>
      <c r="D51" s="35">
        <f>'Variables - daily (2)'!I152</f>
        <v>746.86</v>
      </c>
      <c r="E51" s="35">
        <f>'Variables - daily (2)'!G152</f>
        <v>925</v>
      </c>
      <c r="F51" s="35">
        <f t="shared" si="0"/>
        <v>1.2579784037161146</v>
      </c>
      <c r="G51" s="35">
        <f t="shared" si="1"/>
        <v>1.037187213126971</v>
      </c>
      <c r="H51" s="35">
        <f t="shared" si="2"/>
        <v>0.21287496393586425</v>
      </c>
      <c r="I51" s="35">
        <f t="shared" si="3"/>
        <v>905.84779556513956</v>
      </c>
      <c r="J51" s="35">
        <f t="shared" si="4"/>
        <v>-17.551270350660882</v>
      </c>
      <c r="K51" s="35" t="str">
        <f t="shared" si="5"/>
        <v>overvalued</v>
      </c>
    </row>
    <row r="52" spans="1:11" x14ac:dyDescent="0.3">
      <c r="A52" s="6">
        <f>'Variables - daily'!A153</f>
        <v>45153</v>
      </c>
      <c r="B52" s="35">
        <f>'Variables - daily (2)'!B153</f>
        <v>25.797840371611457</v>
      </c>
      <c r="C52" s="35">
        <f>'Variables - daily (2)'!C153</f>
        <v>3.7187213126971042</v>
      </c>
      <c r="D52" s="35">
        <f>'Variables - daily (2)'!I153</f>
        <v>778.8</v>
      </c>
      <c r="E52" s="35">
        <f>'Variables - daily (2)'!G153</f>
        <v>880</v>
      </c>
      <c r="F52" s="35">
        <f t="shared" si="0"/>
        <v>1.2579784037161146</v>
      </c>
      <c r="G52" s="35">
        <f t="shared" si="1"/>
        <v>1.037187213126971</v>
      </c>
      <c r="H52" s="35">
        <f t="shared" si="2"/>
        <v>0.21287496393586425</v>
      </c>
      <c r="I52" s="35">
        <f t="shared" si="3"/>
        <v>944.58702191325096</v>
      </c>
      <c r="J52" s="35">
        <f t="shared" si="4"/>
        <v>-17.551270350660879</v>
      </c>
      <c r="K52" s="35" t="str">
        <f t="shared" si="5"/>
        <v>overvalued</v>
      </c>
    </row>
    <row r="53" spans="1:11" x14ac:dyDescent="0.3">
      <c r="A53" s="6">
        <f>'Variables - daily'!A154</f>
        <v>45154</v>
      </c>
      <c r="B53" s="35">
        <f>'Variables - daily (2)'!B154</f>
        <v>25.797840371611457</v>
      </c>
      <c r="C53" s="35">
        <f>'Variables - daily (2)'!C154</f>
        <v>3.7187213126971042</v>
      </c>
      <c r="D53" s="35">
        <f>'Variables - daily (2)'!I154</f>
        <v>848.12</v>
      </c>
      <c r="E53" s="35">
        <f>'Variables - daily (2)'!G154</f>
        <v>870</v>
      </c>
      <c r="F53" s="35">
        <f t="shared" si="0"/>
        <v>1.2579784037161146</v>
      </c>
      <c r="G53" s="35">
        <f t="shared" si="1"/>
        <v>1.037187213126971</v>
      </c>
      <c r="H53" s="35">
        <f t="shared" si="2"/>
        <v>0.21287496393586425</v>
      </c>
      <c r="I53" s="35">
        <f t="shared" si="3"/>
        <v>1028.6635144132852</v>
      </c>
      <c r="J53" s="35">
        <f t="shared" si="4"/>
        <v>-17.551270350660882</v>
      </c>
      <c r="K53" s="35" t="str">
        <f t="shared" si="5"/>
        <v>overvalued</v>
      </c>
    </row>
    <row r="54" spans="1:11" x14ac:dyDescent="0.3">
      <c r="A54" s="6">
        <f>'Variables - daily'!A155</f>
        <v>45155</v>
      </c>
      <c r="B54" s="35">
        <f>'Variables - daily (2)'!B155</f>
        <v>25.797840371611457</v>
      </c>
      <c r="C54" s="35">
        <f>'Variables - daily (2)'!C155</f>
        <v>3.7187213126971042</v>
      </c>
      <c r="D54" s="35">
        <f>'Variables - daily (2)'!I155</f>
        <v>790.68</v>
      </c>
      <c r="E54" s="35">
        <f>'Variables - daily (2)'!G155</f>
        <v>840</v>
      </c>
      <c r="F54" s="35">
        <f t="shared" si="0"/>
        <v>1.2579784037161146</v>
      </c>
      <c r="G54" s="35">
        <f t="shared" si="1"/>
        <v>1.037187213126971</v>
      </c>
      <c r="H54" s="35">
        <f t="shared" si="2"/>
        <v>0.21287496393586425</v>
      </c>
      <c r="I54" s="35">
        <f t="shared" si="3"/>
        <v>958.99597648480903</v>
      </c>
      <c r="J54" s="35">
        <f t="shared" si="4"/>
        <v>-17.551270350660879</v>
      </c>
      <c r="K54" s="35" t="str">
        <f t="shared" si="5"/>
        <v>overvalued</v>
      </c>
    </row>
    <row r="55" spans="1:11" x14ac:dyDescent="0.3">
      <c r="A55" s="6">
        <f>'Variables - daily'!A156</f>
        <v>45156</v>
      </c>
      <c r="B55" s="35">
        <f>'Variables - daily (2)'!B156</f>
        <v>25.797840371611457</v>
      </c>
      <c r="C55" s="35">
        <f>'Variables - daily (2)'!C156</f>
        <v>3.7187213126971042</v>
      </c>
      <c r="D55" s="35">
        <f>'Variables - daily (2)'!I156</f>
        <v>782.68</v>
      </c>
      <c r="E55" s="35">
        <f>'Variables - daily (2)'!G156</f>
        <v>870</v>
      </c>
      <c r="F55" s="35">
        <f t="shared" si="0"/>
        <v>1.2579784037161146</v>
      </c>
      <c r="G55" s="35">
        <f t="shared" si="1"/>
        <v>1.037187213126971</v>
      </c>
      <c r="H55" s="35">
        <f t="shared" si="2"/>
        <v>0.21287496393586425</v>
      </c>
      <c r="I55" s="35">
        <f t="shared" si="3"/>
        <v>949.29297677332215</v>
      </c>
      <c r="J55" s="35">
        <f t="shared" si="4"/>
        <v>-17.551270350660882</v>
      </c>
      <c r="K55" s="35" t="str">
        <f t="shared" si="5"/>
        <v>overvalued</v>
      </c>
    </row>
    <row r="56" spans="1:11" x14ac:dyDescent="0.3">
      <c r="A56" s="6">
        <f>'Variables - daily'!A157</f>
        <v>45159</v>
      </c>
      <c r="B56" s="35">
        <f>'Variables - daily (2)'!B157</f>
        <v>25.797840371611457</v>
      </c>
      <c r="C56" s="35">
        <f>'Variables - daily (2)'!C157</f>
        <v>3.7187213126971042</v>
      </c>
      <c r="D56" s="35">
        <f>'Variables - daily (2)'!I157</f>
        <v>808.27</v>
      </c>
      <c r="E56" s="35">
        <f>'Variables - daily (2)'!G157</f>
        <v>890</v>
      </c>
      <c r="F56" s="35">
        <f t="shared" si="0"/>
        <v>1.2579784037161146</v>
      </c>
      <c r="G56" s="35">
        <f t="shared" si="1"/>
        <v>1.037187213126971</v>
      </c>
      <c r="H56" s="35">
        <f t="shared" si="2"/>
        <v>0.21287496393586425</v>
      </c>
      <c r="I56" s="35">
        <f t="shared" si="3"/>
        <v>980.33044710044101</v>
      </c>
      <c r="J56" s="35">
        <f t="shared" si="4"/>
        <v>-17.551270350660889</v>
      </c>
      <c r="K56" s="35" t="str">
        <f t="shared" si="5"/>
        <v>overvalued</v>
      </c>
    </row>
    <row r="57" spans="1:11" x14ac:dyDescent="0.3">
      <c r="A57" s="6">
        <f>'Variables - daily'!A158</f>
        <v>45160</v>
      </c>
      <c r="B57" s="35">
        <f>'Variables - daily (2)'!B158</f>
        <v>25.797840371611457</v>
      </c>
      <c r="C57" s="35">
        <f>'Variables - daily (2)'!C158</f>
        <v>3.7187213126971042</v>
      </c>
      <c r="D57" s="35">
        <f>'Variables - daily (2)'!I158</f>
        <v>793.34</v>
      </c>
      <c r="E57" s="35">
        <f>'Variables - daily (2)'!G158</f>
        <v>900</v>
      </c>
      <c r="F57" s="35">
        <f t="shared" si="0"/>
        <v>1.2579784037161146</v>
      </c>
      <c r="G57" s="35">
        <f t="shared" si="1"/>
        <v>1.037187213126971</v>
      </c>
      <c r="H57" s="35">
        <f t="shared" si="2"/>
        <v>0.21287496393586425</v>
      </c>
      <c r="I57" s="35">
        <f t="shared" si="3"/>
        <v>962.2222238888786</v>
      </c>
      <c r="J57" s="35">
        <f t="shared" si="4"/>
        <v>-17.551270350660886</v>
      </c>
      <c r="K57" s="35" t="str">
        <f t="shared" si="5"/>
        <v>overvalued</v>
      </c>
    </row>
    <row r="58" spans="1:11" x14ac:dyDescent="0.3">
      <c r="A58" s="6">
        <f>'Variables - daily'!A159</f>
        <v>45161</v>
      </c>
      <c r="B58" s="35">
        <f>'Variables - daily (2)'!B159</f>
        <v>25.797840371611457</v>
      </c>
      <c r="C58" s="35">
        <f>'Variables - daily (2)'!C159</f>
        <v>3.7187213126971042</v>
      </c>
      <c r="D58" s="35">
        <f>'Variables - daily (2)'!I159</f>
        <v>847.77</v>
      </c>
      <c r="E58" s="35">
        <f>'Variables - daily (2)'!G159</f>
        <v>900</v>
      </c>
      <c r="F58" s="35">
        <f t="shared" si="0"/>
        <v>1.2579784037161146</v>
      </c>
      <c r="G58" s="35">
        <f t="shared" si="1"/>
        <v>1.037187213126971</v>
      </c>
      <c r="H58" s="35">
        <f t="shared" si="2"/>
        <v>0.21287496393586425</v>
      </c>
      <c r="I58" s="35">
        <f t="shared" si="3"/>
        <v>1028.2390081759077</v>
      </c>
      <c r="J58" s="35">
        <f t="shared" si="4"/>
        <v>-17.551270350660889</v>
      </c>
      <c r="K58" s="35" t="str">
        <f t="shared" si="5"/>
        <v>overvalued</v>
      </c>
    </row>
    <row r="59" spans="1:11" x14ac:dyDescent="0.3">
      <c r="A59" s="6">
        <f>'Variables - daily'!A160</f>
        <v>45162</v>
      </c>
      <c r="B59" s="35">
        <f>'Variables - daily (2)'!B160</f>
        <v>25.797840371611457</v>
      </c>
      <c r="C59" s="35">
        <f>'Variables - daily (2)'!C160</f>
        <v>3.7187213126971042</v>
      </c>
      <c r="D59" s="35">
        <f>'Variables - daily (2)'!I160</f>
        <v>801.1</v>
      </c>
      <c r="E59" s="35">
        <f>'Variables - daily (2)'!G160</f>
        <v>910</v>
      </c>
      <c r="F59" s="35">
        <f t="shared" si="0"/>
        <v>1.2579784037161146</v>
      </c>
      <c r="G59" s="35">
        <f t="shared" si="1"/>
        <v>1.037187213126971</v>
      </c>
      <c r="H59" s="35">
        <f t="shared" si="2"/>
        <v>0.21287496393586425</v>
      </c>
      <c r="I59" s="35">
        <f t="shared" si="3"/>
        <v>971.63413360902086</v>
      </c>
      <c r="J59" s="35">
        <f t="shared" si="4"/>
        <v>-17.551270350660882</v>
      </c>
      <c r="K59" s="35" t="str">
        <f t="shared" si="5"/>
        <v>overvalued</v>
      </c>
    </row>
    <row r="60" spans="1:11" x14ac:dyDescent="0.3">
      <c r="A60" s="6">
        <f>'Variables - daily'!A161</f>
        <v>45163</v>
      </c>
      <c r="B60" s="35">
        <f>'Variables - daily (2)'!B161</f>
        <v>25.797840371611457</v>
      </c>
      <c r="C60" s="35">
        <f>'Variables - daily (2)'!C161</f>
        <v>3.7187213126971042</v>
      </c>
      <c r="D60" s="35">
        <f>'Variables - daily (2)'!I161</f>
        <v>837.49</v>
      </c>
      <c r="E60" s="35">
        <f>'Variables - daily (2)'!G161</f>
        <v>910</v>
      </c>
      <c r="F60" s="35">
        <f t="shared" si="0"/>
        <v>1.2579784037161146</v>
      </c>
      <c r="G60" s="35">
        <f t="shared" si="1"/>
        <v>1.037187213126971</v>
      </c>
      <c r="H60" s="35">
        <f t="shared" si="2"/>
        <v>0.21287496393586425</v>
      </c>
      <c r="I60" s="35">
        <f t="shared" si="3"/>
        <v>1015.7706535466469</v>
      </c>
      <c r="J60" s="35">
        <f t="shared" si="4"/>
        <v>-17.551270350660882</v>
      </c>
      <c r="K60" s="35" t="str">
        <f t="shared" si="5"/>
        <v>overvalued</v>
      </c>
    </row>
    <row r="61" spans="1:11" x14ac:dyDescent="0.3">
      <c r="A61" s="6">
        <f>'Variables - daily'!A162</f>
        <v>45166</v>
      </c>
      <c r="B61" s="35">
        <f>'Variables - daily (2)'!B162</f>
        <v>25.797840371611457</v>
      </c>
      <c r="C61" s="35">
        <f>'Variables - daily (2)'!C162</f>
        <v>3.7187213126971042</v>
      </c>
      <c r="D61" s="35">
        <f>'Variables - daily (2)'!I162</f>
        <v>789.94</v>
      </c>
      <c r="E61" s="35">
        <f>'Variables - daily (2)'!G162</f>
        <v>920</v>
      </c>
      <c r="F61" s="35">
        <f t="shared" si="0"/>
        <v>1.2579784037161146</v>
      </c>
      <c r="G61" s="35">
        <f t="shared" si="1"/>
        <v>1.037187213126971</v>
      </c>
      <c r="H61" s="35">
        <f t="shared" si="2"/>
        <v>0.21287496393586425</v>
      </c>
      <c r="I61" s="35">
        <f t="shared" si="3"/>
        <v>958.09844901149665</v>
      </c>
      <c r="J61" s="35">
        <f t="shared" si="4"/>
        <v>-17.551270350660882</v>
      </c>
      <c r="K61" s="35" t="str">
        <f t="shared" si="5"/>
        <v>overvalued</v>
      </c>
    </row>
    <row r="62" spans="1:11" x14ac:dyDescent="0.3">
      <c r="A62" s="6">
        <f>'Variables - daily'!A163</f>
        <v>45167</v>
      </c>
      <c r="B62" s="35">
        <f>'Variables - daily (2)'!B163</f>
        <v>25.797840371611457</v>
      </c>
      <c r="C62" s="35">
        <f>'Variables - daily (2)'!C163</f>
        <v>3.7187213126971042</v>
      </c>
      <c r="D62" s="35">
        <f>'Variables - daily (2)'!I163</f>
        <v>993.82</v>
      </c>
      <c r="E62" s="35">
        <f>'Variables - daily (2)'!G163</f>
        <v>920</v>
      </c>
      <c r="F62" s="35">
        <f t="shared" si="0"/>
        <v>1.2579784037161146</v>
      </c>
      <c r="G62" s="35">
        <f t="shared" si="1"/>
        <v>1.037187213126971</v>
      </c>
      <c r="H62" s="35">
        <f t="shared" si="2"/>
        <v>0.21287496393586425</v>
      </c>
      <c r="I62" s="35">
        <f t="shared" si="3"/>
        <v>1205.3793966587407</v>
      </c>
      <c r="J62" s="35">
        <f t="shared" si="4"/>
        <v>-17.551270350660886</v>
      </c>
      <c r="K62" s="35" t="str">
        <f t="shared" si="5"/>
        <v>overvalued</v>
      </c>
    </row>
    <row r="63" spans="1:11" x14ac:dyDescent="0.3">
      <c r="A63" s="6">
        <f>'Variables - daily'!A164</f>
        <v>45168</v>
      </c>
      <c r="B63" s="35">
        <f>'Variables - daily (2)'!B164</f>
        <v>25.797840371611457</v>
      </c>
      <c r="C63" s="35">
        <f>'Variables - daily (2)'!C164</f>
        <v>3.7187213126971042</v>
      </c>
      <c r="D63" s="35">
        <f>'Variables - daily (2)'!I164</f>
        <v>815.32</v>
      </c>
      <c r="E63" s="35">
        <f>'Variables - daily (2)'!G164</f>
        <v>920</v>
      </c>
      <c r="F63" s="35">
        <f t="shared" si="0"/>
        <v>1.2579784037161146</v>
      </c>
      <c r="G63" s="35">
        <f t="shared" si="1"/>
        <v>1.037187213126971</v>
      </c>
      <c r="H63" s="35">
        <f t="shared" si="2"/>
        <v>0.21287496393586425</v>
      </c>
      <c r="I63" s="35">
        <f t="shared" si="3"/>
        <v>988.88121559618889</v>
      </c>
      <c r="J63" s="35">
        <f t="shared" si="4"/>
        <v>-17.551270350660886</v>
      </c>
      <c r="K63" s="35" t="str">
        <f t="shared" si="5"/>
        <v>overvalued</v>
      </c>
    </row>
    <row r="64" spans="1:11" x14ac:dyDescent="0.3">
      <c r="A64" s="6">
        <f>'Variables - daily'!A165</f>
        <v>45169</v>
      </c>
      <c r="B64" s="35">
        <f>'Variables - daily (2)'!B165</f>
        <v>25.797840371611457</v>
      </c>
      <c r="C64" s="35">
        <f>'Variables - daily (2)'!C165</f>
        <v>3.7187213126971042</v>
      </c>
      <c r="D64" s="35">
        <f>'Variables - daily (2)'!I165</f>
        <v>786.02</v>
      </c>
      <c r="E64" s="35">
        <f>'Variables - daily (2)'!G165</f>
        <v>920</v>
      </c>
      <c r="F64" s="35">
        <f t="shared" si="0"/>
        <v>1.2579784037161146</v>
      </c>
      <c r="G64" s="35">
        <f t="shared" si="1"/>
        <v>1.037187213126971</v>
      </c>
      <c r="H64" s="35">
        <f t="shared" si="2"/>
        <v>0.21287496393586425</v>
      </c>
      <c r="I64" s="35">
        <f t="shared" si="3"/>
        <v>953.34397915286797</v>
      </c>
      <c r="J64" s="35">
        <f t="shared" si="4"/>
        <v>-17.551270350660882</v>
      </c>
      <c r="K64" s="35" t="str">
        <f t="shared" si="5"/>
        <v>overvalued</v>
      </c>
    </row>
    <row r="65" spans="1:11" x14ac:dyDescent="0.3">
      <c r="A65" s="6">
        <f>'Variables - daily'!A166</f>
        <v>45170</v>
      </c>
      <c r="B65" s="35">
        <f>'Variables - daily (2)'!B166</f>
        <v>26.715831832083211</v>
      </c>
      <c r="C65" s="35">
        <f>'Variables - daily (2)'!C166</f>
        <v>3.6940551594278226</v>
      </c>
      <c r="D65" s="35">
        <f>'Variables - daily (2)'!I166</f>
        <v>793.28</v>
      </c>
      <c r="E65" s="35">
        <f>'Variables - daily (2)'!G166</f>
        <v>920</v>
      </c>
      <c r="F65" s="35">
        <f t="shared" si="0"/>
        <v>1.2671583183208321</v>
      </c>
      <c r="G65" s="35">
        <f t="shared" si="1"/>
        <v>1.0369405515942782</v>
      </c>
      <c r="H65" s="35">
        <f t="shared" si="2"/>
        <v>0.22201635992786484</v>
      </c>
      <c r="I65" s="35">
        <f t="shared" si="3"/>
        <v>969.40113800357653</v>
      </c>
      <c r="J65" s="35">
        <f t="shared" si="4"/>
        <v>-18.168034995944762</v>
      </c>
      <c r="K65" s="35" t="str">
        <f t="shared" si="5"/>
        <v>overvalued</v>
      </c>
    </row>
    <row r="66" spans="1:11" x14ac:dyDescent="0.3">
      <c r="A66" s="6">
        <f>'Variables - daily'!A167</f>
        <v>45173</v>
      </c>
      <c r="B66" s="35">
        <f>'Variables - daily (2)'!B167</f>
        <v>26.715831832083211</v>
      </c>
      <c r="C66" s="35">
        <f>'Variables - daily (2)'!C167</f>
        <v>3.6940551594278226</v>
      </c>
      <c r="D66" s="35">
        <f>'Variables - daily (2)'!I167</f>
        <v>776.14</v>
      </c>
      <c r="E66" s="35">
        <f>'Variables - daily (2)'!G167</f>
        <v>920</v>
      </c>
      <c r="F66" s="35">
        <f t="shared" si="0"/>
        <v>1.2671583183208321</v>
      </c>
      <c r="G66" s="35">
        <f t="shared" si="1"/>
        <v>1.0369405515942782</v>
      </c>
      <c r="H66" s="35">
        <f t="shared" si="2"/>
        <v>0.22201635992786484</v>
      </c>
      <c r="I66" s="35">
        <f t="shared" si="3"/>
        <v>948.45577759441301</v>
      </c>
      <c r="J66" s="35">
        <f t="shared" si="4"/>
        <v>-18.168034995944769</v>
      </c>
      <c r="K66" s="35" t="str">
        <f t="shared" si="5"/>
        <v>overvalued</v>
      </c>
    </row>
    <row r="67" spans="1:11" x14ac:dyDescent="0.3">
      <c r="A67" s="6">
        <f>'Variables - daily'!A168</f>
        <v>45174</v>
      </c>
      <c r="B67" s="35">
        <f>'Variables - daily (2)'!B168</f>
        <v>26.715831832083211</v>
      </c>
      <c r="C67" s="35">
        <f>'Variables - daily (2)'!C168</f>
        <v>3.6940551594278226</v>
      </c>
      <c r="D67" s="35">
        <f>'Variables - daily (2)'!I168</f>
        <v>809.02</v>
      </c>
      <c r="E67" s="35">
        <f>'Variables - daily (2)'!G168</f>
        <v>925</v>
      </c>
      <c r="F67" s="35">
        <f t="shared" ref="F67:F130" si="6">1+B67/100</f>
        <v>1.2671583183208321</v>
      </c>
      <c r="G67" s="35">
        <f t="shared" ref="G67:G130" si="7">1+C67/100</f>
        <v>1.0369405515942782</v>
      </c>
      <c r="H67" s="35">
        <f t="shared" ref="H67:H130" si="8">(F67/G67)-1</f>
        <v>0.22201635992786484</v>
      </c>
      <c r="I67" s="35">
        <f t="shared" ref="I67:I130" si="9">D67*(1+H67)</f>
        <v>988.63567550884113</v>
      </c>
      <c r="J67" s="35">
        <f t="shared" ref="J67:J130" si="10">((D67-I67)/I67)*100</f>
        <v>-18.168034995944762</v>
      </c>
      <c r="K67" s="35" t="str">
        <f t="shared" ref="K67:K130" si="11">IF(D67&gt;I67,"undervalued", "overvalued")</f>
        <v>overvalued</v>
      </c>
    </row>
    <row r="68" spans="1:11" x14ac:dyDescent="0.3">
      <c r="A68" s="6">
        <f>'Variables - daily'!A169</f>
        <v>45175</v>
      </c>
      <c r="B68" s="35">
        <f>'Variables - daily (2)'!B169</f>
        <v>26.715831832083211</v>
      </c>
      <c r="C68" s="35">
        <f>'Variables - daily (2)'!C169</f>
        <v>3.6940551594278226</v>
      </c>
      <c r="D68" s="35">
        <f>'Variables - daily (2)'!I169</f>
        <v>869.91</v>
      </c>
      <c r="E68" s="35">
        <f>'Variables - daily (2)'!G169</f>
        <v>930</v>
      </c>
      <c r="F68" s="35">
        <f t="shared" si="6"/>
        <v>1.2671583183208321</v>
      </c>
      <c r="G68" s="35">
        <f t="shared" si="7"/>
        <v>1.0369405515942782</v>
      </c>
      <c r="H68" s="35">
        <f t="shared" si="8"/>
        <v>0.22201635992786484</v>
      </c>
      <c r="I68" s="35">
        <f t="shared" si="9"/>
        <v>1063.0442516648488</v>
      </c>
      <c r="J68" s="35">
        <f t="shared" si="10"/>
        <v>-18.168034995944765</v>
      </c>
      <c r="K68" s="35" t="str">
        <f t="shared" si="11"/>
        <v>overvalued</v>
      </c>
    </row>
    <row r="69" spans="1:11" x14ac:dyDescent="0.3">
      <c r="A69" s="6">
        <f>'Variables - daily'!A170</f>
        <v>45176</v>
      </c>
      <c r="B69" s="35">
        <f>'Variables - daily (2)'!B170</f>
        <v>26.715831832083211</v>
      </c>
      <c r="C69" s="35">
        <f>'Variables - daily (2)'!C170</f>
        <v>3.6940551594278226</v>
      </c>
      <c r="D69" s="35">
        <f>'Variables - daily (2)'!I170</f>
        <v>874.71</v>
      </c>
      <c r="E69" s="35">
        <f>'Variables - daily (2)'!G170</f>
        <v>930</v>
      </c>
      <c r="F69" s="35">
        <f t="shared" si="6"/>
        <v>1.2671583183208321</v>
      </c>
      <c r="G69" s="35">
        <f t="shared" si="7"/>
        <v>1.0369405515942782</v>
      </c>
      <c r="H69" s="35">
        <f t="shared" si="8"/>
        <v>0.22201635992786484</v>
      </c>
      <c r="I69" s="35">
        <f t="shared" si="9"/>
        <v>1068.9099301925028</v>
      </c>
      <c r="J69" s="35">
        <f t="shared" si="10"/>
        <v>-18.168034995944772</v>
      </c>
      <c r="K69" s="35" t="str">
        <f t="shared" si="11"/>
        <v>overvalued</v>
      </c>
    </row>
    <row r="70" spans="1:11" x14ac:dyDescent="0.3">
      <c r="A70" s="6">
        <f>'Variables - daily'!A171</f>
        <v>45177</v>
      </c>
      <c r="B70" s="35">
        <f>'Variables - daily (2)'!B171</f>
        <v>26.715831832083211</v>
      </c>
      <c r="C70" s="35">
        <f>'Variables - daily (2)'!C171</f>
        <v>3.6940551594278226</v>
      </c>
      <c r="D70" s="35">
        <f>'Variables - daily (2)'!I171</f>
        <v>996.75</v>
      </c>
      <c r="E70" s="35">
        <f>'Variables - daily (2)'!G171</f>
        <v>935</v>
      </c>
      <c r="F70" s="35">
        <f t="shared" si="6"/>
        <v>1.2671583183208321</v>
      </c>
      <c r="G70" s="35">
        <f t="shared" si="7"/>
        <v>1.0369405515942782</v>
      </c>
      <c r="H70" s="35">
        <f t="shared" si="8"/>
        <v>0.22201635992786484</v>
      </c>
      <c r="I70" s="35">
        <f t="shared" si="9"/>
        <v>1218.0448067580992</v>
      </c>
      <c r="J70" s="35">
        <f t="shared" si="10"/>
        <v>-18.168034995944758</v>
      </c>
      <c r="K70" s="35" t="str">
        <f t="shared" si="11"/>
        <v>overvalued</v>
      </c>
    </row>
    <row r="71" spans="1:11" x14ac:dyDescent="0.3">
      <c r="A71" s="6">
        <f>'Variables - daily'!A172</f>
        <v>45180</v>
      </c>
      <c r="B71" s="35">
        <f>'Variables - daily (2)'!B172</f>
        <v>26.715831832083211</v>
      </c>
      <c r="C71" s="35">
        <f>'Variables - daily (2)'!C172</f>
        <v>3.6940551594278226</v>
      </c>
      <c r="D71" s="35">
        <f>'Variables - daily (2)'!I172</f>
        <v>780.14</v>
      </c>
      <c r="E71" s="35">
        <f>'Variables - daily (2)'!G172</f>
        <v>935</v>
      </c>
      <c r="F71" s="35">
        <f t="shared" si="6"/>
        <v>1.2671583183208321</v>
      </c>
      <c r="G71" s="35">
        <f t="shared" si="7"/>
        <v>1.0369405515942782</v>
      </c>
      <c r="H71" s="35">
        <f t="shared" si="8"/>
        <v>0.22201635992786484</v>
      </c>
      <c r="I71" s="35">
        <f t="shared" si="9"/>
        <v>953.34384303412446</v>
      </c>
      <c r="J71" s="35">
        <f t="shared" si="10"/>
        <v>-18.168034995944765</v>
      </c>
      <c r="K71" s="35" t="str">
        <f t="shared" si="11"/>
        <v>overvalued</v>
      </c>
    </row>
    <row r="72" spans="1:11" x14ac:dyDescent="0.3">
      <c r="A72" s="6">
        <f>'Variables - daily'!A173</f>
        <v>45181</v>
      </c>
      <c r="B72" s="35">
        <f>'Variables - daily (2)'!B173</f>
        <v>26.715831832083211</v>
      </c>
      <c r="C72" s="35">
        <f>'Variables - daily (2)'!C173</f>
        <v>3.6940551594278226</v>
      </c>
      <c r="D72" s="35">
        <f>'Variables - daily (2)'!I173</f>
        <v>780.83</v>
      </c>
      <c r="E72" s="35">
        <f>'Variables - daily (2)'!G173</f>
        <v>935</v>
      </c>
      <c r="F72" s="35">
        <f t="shared" si="6"/>
        <v>1.2671583183208321</v>
      </c>
      <c r="G72" s="35">
        <f t="shared" si="7"/>
        <v>1.0369405515942782</v>
      </c>
      <c r="H72" s="35">
        <f t="shared" si="8"/>
        <v>0.22201635992786484</v>
      </c>
      <c r="I72" s="35">
        <f t="shared" si="9"/>
        <v>954.1870343224748</v>
      </c>
      <c r="J72" s="35">
        <f t="shared" si="10"/>
        <v>-18.168034995944772</v>
      </c>
      <c r="K72" s="35" t="str">
        <f t="shared" si="11"/>
        <v>overvalued</v>
      </c>
    </row>
    <row r="73" spans="1:11" x14ac:dyDescent="0.3">
      <c r="A73" s="6">
        <f>'Variables - daily'!A174</f>
        <v>45182</v>
      </c>
      <c r="B73" s="35">
        <f>'Variables - daily (2)'!B174</f>
        <v>26.715831832083211</v>
      </c>
      <c r="C73" s="35">
        <f>'Variables - daily (2)'!C174</f>
        <v>3.6940551594278226</v>
      </c>
      <c r="D73" s="35">
        <f>'Variables - daily (2)'!I174</f>
        <v>850.22</v>
      </c>
      <c r="E73" s="35">
        <f>'Variables - daily (2)'!G174</f>
        <v>940</v>
      </c>
      <c r="F73" s="35">
        <f t="shared" si="6"/>
        <v>1.2671583183208321</v>
      </c>
      <c r="G73" s="35">
        <f t="shared" si="7"/>
        <v>1.0369405515942782</v>
      </c>
      <c r="H73" s="35">
        <f t="shared" si="8"/>
        <v>0.22201635992786484</v>
      </c>
      <c r="I73" s="35">
        <f t="shared" si="9"/>
        <v>1038.9827495378693</v>
      </c>
      <c r="J73" s="35">
        <f t="shared" si="10"/>
        <v>-18.168034995944765</v>
      </c>
      <c r="K73" s="35" t="str">
        <f t="shared" si="11"/>
        <v>overvalued</v>
      </c>
    </row>
    <row r="74" spans="1:11" x14ac:dyDescent="0.3">
      <c r="A74" s="6">
        <f>'Variables - daily'!A175</f>
        <v>45183</v>
      </c>
      <c r="B74" s="35">
        <f>'Variables - daily (2)'!B175</f>
        <v>26.715831832083211</v>
      </c>
      <c r="C74" s="35">
        <f>'Variables - daily (2)'!C175</f>
        <v>3.6940551594278226</v>
      </c>
      <c r="D74" s="35">
        <f>'Variables - daily (2)'!I175</f>
        <v>818.99</v>
      </c>
      <c r="E74" s="35">
        <f>'Variables - daily (2)'!G175</f>
        <v>940</v>
      </c>
      <c r="F74" s="35">
        <f t="shared" si="6"/>
        <v>1.2671583183208321</v>
      </c>
      <c r="G74" s="35">
        <f t="shared" si="7"/>
        <v>1.0369405515942782</v>
      </c>
      <c r="H74" s="35">
        <f t="shared" si="8"/>
        <v>0.22201635992786484</v>
      </c>
      <c r="I74" s="35">
        <f t="shared" si="9"/>
        <v>1000.819178617322</v>
      </c>
      <c r="J74" s="35">
        <f t="shared" si="10"/>
        <v>-18.168034995944762</v>
      </c>
      <c r="K74" s="35" t="str">
        <f t="shared" si="11"/>
        <v>overvalued</v>
      </c>
    </row>
    <row r="75" spans="1:11" x14ac:dyDescent="0.3">
      <c r="A75" s="6">
        <f>'Variables - daily'!A176</f>
        <v>45184</v>
      </c>
      <c r="B75" s="35">
        <f>'Variables - daily (2)'!B176</f>
        <v>26.715831832083211</v>
      </c>
      <c r="C75" s="35">
        <f>'Variables - daily (2)'!C176</f>
        <v>3.6940551594278226</v>
      </c>
      <c r="D75" s="35">
        <f>'Variables - daily (2)'!I176</f>
        <v>841.14</v>
      </c>
      <c r="E75" s="35">
        <f>'Variables - daily (2)'!G176</f>
        <v>950</v>
      </c>
      <c r="F75" s="35">
        <f t="shared" si="6"/>
        <v>1.2671583183208321</v>
      </c>
      <c r="G75" s="35">
        <f t="shared" si="7"/>
        <v>1.0369405515942782</v>
      </c>
      <c r="H75" s="35">
        <f t="shared" si="8"/>
        <v>0.22201635992786484</v>
      </c>
      <c r="I75" s="35">
        <f t="shared" si="9"/>
        <v>1027.8868409897243</v>
      </c>
      <c r="J75" s="35">
        <f t="shared" si="10"/>
        <v>-18.168034995944772</v>
      </c>
      <c r="K75" s="35" t="str">
        <f t="shared" si="11"/>
        <v>overvalued</v>
      </c>
    </row>
    <row r="76" spans="1:11" x14ac:dyDescent="0.3">
      <c r="A76" s="6">
        <f>'Variables - daily'!A177</f>
        <v>45187</v>
      </c>
      <c r="B76" s="35">
        <f>'Variables - daily (2)'!B177</f>
        <v>26.715831832083211</v>
      </c>
      <c r="C76" s="35">
        <f>'Variables - daily (2)'!C177</f>
        <v>3.6940551594278226</v>
      </c>
      <c r="D76" s="35">
        <f>'Variables - daily (2)'!I177</f>
        <v>791.75</v>
      </c>
      <c r="E76" s="35">
        <f>'Variables - daily (2)'!G177</f>
        <v>950</v>
      </c>
      <c r="F76" s="35">
        <f t="shared" si="6"/>
        <v>1.2671583183208321</v>
      </c>
      <c r="G76" s="35">
        <f t="shared" si="7"/>
        <v>1.0369405515942782</v>
      </c>
      <c r="H76" s="35">
        <f t="shared" si="8"/>
        <v>0.22201635992786484</v>
      </c>
      <c r="I76" s="35">
        <f t="shared" si="9"/>
        <v>967.531452972887</v>
      </c>
      <c r="J76" s="35">
        <f t="shared" si="10"/>
        <v>-18.168034995944769</v>
      </c>
      <c r="K76" s="35" t="str">
        <f t="shared" si="11"/>
        <v>overvalued</v>
      </c>
    </row>
    <row r="77" spans="1:11" x14ac:dyDescent="0.3">
      <c r="A77" s="6">
        <f>'Variables - daily'!A178</f>
        <v>45188</v>
      </c>
      <c r="B77" s="35">
        <f>'Variables - daily (2)'!B178</f>
        <v>26.715831832083211</v>
      </c>
      <c r="C77" s="35">
        <f>'Variables - daily (2)'!C178</f>
        <v>3.6940551594278226</v>
      </c>
      <c r="D77" s="35">
        <f>'Variables - daily (2)'!I178</f>
        <v>750.14</v>
      </c>
      <c r="E77" s="35">
        <f>'Variables - daily (2)'!G178</f>
        <v>980</v>
      </c>
      <c r="F77" s="35">
        <f t="shared" si="6"/>
        <v>1.2671583183208321</v>
      </c>
      <c r="G77" s="35">
        <f t="shared" si="7"/>
        <v>1.0369405515942782</v>
      </c>
      <c r="H77" s="35">
        <f t="shared" si="8"/>
        <v>0.22201635992786484</v>
      </c>
      <c r="I77" s="35">
        <f t="shared" si="9"/>
        <v>916.68335223628856</v>
      </c>
      <c r="J77" s="35">
        <f t="shared" si="10"/>
        <v>-18.168034995944772</v>
      </c>
      <c r="K77" s="35" t="str">
        <f t="shared" si="11"/>
        <v>overvalued</v>
      </c>
    </row>
    <row r="78" spans="1:11" x14ac:dyDescent="0.3">
      <c r="A78" s="6">
        <f>'Variables - daily'!A179</f>
        <v>45189</v>
      </c>
      <c r="B78" s="35">
        <f>'Variables - daily (2)'!B179</f>
        <v>26.715831832083211</v>
      </c>
      <c r="C78" s="35">
        <f>'Variables - daily (2)'!C179</f>
        <v>3.6940551594278226</v>
      </c>
      <c r="D78" s="35">
        <f>'Variables - daily (2)'!I179</f>
        <v>830.97</v>
      </c>
      <c r="E78" s="35">
        <f>'Variables - daily (2)'!G179</f>
        <v>990</v>
      </c>
      <c r="F78" s="35">
        <f t="shared" si="6"/>
        <v>1.2671583183208321</v>
      </c>
      <c r="G78" s="35">
        <f t="shared" si="7"/>
        <v>1.0369405515942782</v>
      </c>
      <c r="H78" s="35">
        <f t="shared" si="8"/>
        <v>0.22201635992786484</v>
      </c>
      <c r="I78" s="35">
        <f t="shared" si="9"/>
        <v>1015.4589346092579</v>
      </c>
      <c r="J78" s="35">
        <f t="shared" si="10"/>
        <v>-18.168034995944765</v>
      </c>
      <c r="K78" s="35" t="str">
        <f t="shared" si="11"/>
        <v>overvalued</v>
      </c>
    </row>
    <row r="79" spans="1:11" x14ac:dyDescent="0.3">
      <c r="A79" s="6">
        <f>'Variables - daily'!A180</f>
        <v>45190</v>
      </c>
      <c r="B79" s="35">
        <f>'Variables - daily (2)'!B180</f>
        <v>26.715831832083211</v>
      </c>
      <c r="C79" s="35">
        <f>'Variables - daily (2)'!C180</f>
        <v>3.6940551594278226</v>
      </c>
      <c r="D79" s="35">
        <f>'Variables - daily (2)'!I180</f>
        <v>840.53</v>
      </c>
      <c r="E79" s="35">
        <f>'Variables - daily (2)'!G180</f>
        <v>990</v>
      </c>
      <c r="F79" s="35">
        <f t="shared" si="6"/>
        <v>1.2671583183208321</v>
      </c>
      <c r="G79" s="35">
        <f t="shared" si="7"/>
        <v>1.0369405515942782</v>
      </c>
      <c r="H79" s="35">
        <f t="shared" si="8"/>
        <v>0.22201635992786484</v>
      </c>
      <c r="I79" s="35">
        <f t="shared" si="9"/>
        <v>1027.1414110101682</v>
      </c>
      <c r="J79" s="35">
        <f t="shared" si="10"/>
        <v>-18.168034995944769</v>
      </c>
      <c r="K79" s="35" t="str">
        <f t="shared" si="11"/>
        <v>overvalued</v>
      </c>
    </row>
    <row r="80" spans="1:11" x14ac:dyDescent="0.3">
      <c r="A80" s="6">
        <f>'Variables - daily'!A181</f>
        <v>45191</v>
      </c>
      <c r="B80" s="35">
        <f>'Variables - daily (2)'!B181</f>
        <v>26.715831832083211</v>
      </c>
      <c r="C80" s="35">
        <f>'Variables - daily (2)'!C181</f>
        <v>3.6940551594278226</v>
      </c>
      <c r="D80" s="35">
        <f>'Variables - daily (2)'!I181</f>
        <v>956.33</v>
      </c>
      <c r="E80" s="35">
        <f>'Variables - daily (2)'!G181</f>
        <v>990</v>
      </c>
      <c r="F80" s="35">
        <f t="shared" si="6"/>
        <v>1.2671583183208321</v>
      </c>
      <c r="G80" s="35">
        <f t="shared" si="7"/>
        <v>1.0369405515942782</v>
      </c>
      <c r="H80" s="35">
        <f t="shared" si="8"/>
        <v>0.22201635992786484</v>
      </c>
      <c r="I80" s="35">
        <f t="shared" si="9"/>
        <v>1168.6509054898149</v>
      </c>
      <c r="J80" s="35">
        <f t="shared" si="10"/>
        <v>-18.168034995944758</v>
      </c>
      <c r="K80" s="35" t="str">
        <f t="shared" si="11"/>
        <v>overvalued</v>
      </c>
    </row>
    <row r="81" spans="1:11" x14ac:dyDescent="0.3">
      <c r="A81" s="6">
        <f>'Variables - daily'!A182</f>
        <v>45194</v>
      </c>
      <c r="B81" s="35">
        <f>'Variables - daily (2)'!B182</f>
        <v>26.715831832083211</v>
      </c>
      <c r="C81" s="35">
        <f>'Variables - daily (2)'!C182</f>
        <v>3.6940551594278226</v>
      </c>
      <c r="D81" s="35">
        <f>'Variables - daily (2)'!I182</f>
        <v>794.89</v>
      </c>
      <c r="E81" s="35">
        <f>'Variables - daily (2)'!G182</f>
        <v>995</v>
      </c>
      <c r="F81" s="35">
        <f t="shared" si="6"/>
        <v>1.2671583183208321</v>
      </c>
      <c r="G81" s="35">
        <f t="shared" si="7"/>
        <v>1.0369405515942782</v>
      </c>
      <c r="H81" s="35">
        <f t="shared" si="8"/>
        <v>0.22201635992786484</v>
      </c>
      <c r="I81" s="35">
        <f t="shared" si="9"/>
        <v>971.36858434306043</v>
      </c>
      <c r="J81" s="35">
        <f t="shared" si="10"/>
        <v>-18.168034995944762</v>
      </c>
      <c r="K81" s="35" t="str">
        <f t="shared" si="11"/>
        <v>overvalued</v>
      </c>
    </row>
    <row r="82" spans="1:11" x14ac:dyDescent="0.3">
      <c r="A82" s="6">
        <f>'Variables - daily'!A183</f>
        <v>45195</v>
      </c>
      <c r="B82" s="35">
        <f>'Variables - daily (2)'!B183</f>
        <v>26.715831832083211</v>
      </c>
      <c r="C82" s="35">
        <f>'Variables - daily (2)'!C183</f>
        <v>3.6940551594278226</v>
      </c>
      <c r="D82" s="35">
        <f>'Variables - daily (2)'!I183</f>
        <v>814.6</v>
      </c>
      <c r="E82" s="35">
        <f>'Variables - daily (2)'!G183</f>
        <v>995</v>
      </c>
      <c r="F82" s="35">
        <f t="shared" si="6"/>
        <v>1.2671583183208321</v>
      </c>
      <c r="G82" s="35">
        <f t="shared" si="7"/>
        <v>1.0369405515942782</v>
      </c>
      <c r="H82" s="35">
        <f t="shared" si="8"/>
        <v>0.22201635992786484</v>
      </c>
      <c r="I82" s="35">
        <f t="shared" si="9"/>
        <v>995.45452679723871</v>
      </c>
      <c r="J82" s="35">
        <f t="shared" si="10"/>
        <v>-18.168034995944765</v>
      </c>
      <c r="K82" s="35" t="str">
        <f t="shared" si="11"/>
        <v>overvalued</v>
      </c>
    </row>
    <row r="83" spans="1:11" x14ac:dyDescent="0.3">
      <c r="A83" s="6">
        <f>'Variables - daily'!A184</f>
        <v>45197</v>
      </c>
      <c r="B83" s="35">
        <f>'Variables - daily (2)'!B184</f>
        <v>26.715831832083211</v>
      </c>
      <c r="C83" s="35">
        <f>'Variables - daily (2)'!C184</f>
        <v>3.6940551594278226</v>
      </c>
      <c r="D83" s="35">
        <f>'Variables - daily (2)'!I184</f>
        <v>881.88</v>
      </c>
      <c r="E83" s="35">
        <f>'Variables - daily (2)'!G184</f>
        <v>1000</v>
      </c>
      <c r="F83" s="35">
        <f t="shared" si="6"/>
        <v>1.2671583183208321</v>
      </c>
      <c r="G83" s="35">
        <f t="shared" si="7"/>
        <v>1.0369405515942782</v>
      </c>
      <c r="H83" s="35">
        <f t="shared" si="8"/>
        <v>0.22201635992786484</v>
      </c>
      <c r="I83" s="35">
        <f t="shared" si="9"/>
        <v>1077.6717874931855</v>
      </c>
      <c r="J83" s="35">
        <f t="shared" si="10"/>
        <v>-18.168034995944772</v>
      </c>
      <c r="K83" s="35" t="str">
        <f t="shared" si="11"/>
        <v>overvalued</v>
      </c>
    </row>
    <row r="84" spans="1:11" x14ac:dyDescent="0.3">
      <c r="A84" s="6">
        <f>'Variables - daily'!A185</f>
        <v>45198</v>
      </c>
      <c r="B84" s="35">
        <f>'Variables - daily (2)'!B185</f>
        <v>26.715831832083211</v>
      </c>
      <c r="C84" s="35">
        <f>'Variables - daily (2)'!C185</f>
        <v>3.6940551594278226</v>
      </c>
      <c r="D84" s="35">
        <f>'Variables - daily (2)'!I185</f>
        <v>831.47</v>
      </c>
      <c r="E84" s="35">
        <f>'Variables - daily (2)'!G185</f>
        <v>1000</v>
      </c>
      <c r="F84" s="35">
        <f t="shared" si="6"/>
        <v>1.2671583183208321</v>
      </c>
      <c r="G84" s="35">
        <f t="shared" si="7"/>
        <v>1.0369405515942782</v>
      </c>
      <c r="H84" s="35">
        <f t="shared" si="8"/>
        <v>0.22201635992786484</v>
      </c>
      <c r="I84" s="35">
        <f t="shared" si="9"/>
        <v>1016.0699427892218</v>
      </c>
      <c r="J84" s="35">
        <f t="shared" si="10"/>
        <v>-18.168034995944769</v>
      </c>
      <c r="K84" s="35" t="str">
        <f t="shared" si="11"/>
        <v>overvalued</v>
      </c>
    </row>
    <row r="85" spans="1:11" x14ac:dyDescent="0.3">
      <c r="A85" s="6">
        <f>'Variables - daily'!A186</f>
        <v>45202</v>
      </c>
      <c r="B85" s="35">
        <f>'Variables - daily (2)'!B186</f>
        <v>27.329721703426443</v>
      </c>
      <c r="C85" s="35">
        <f>'Variables - daily (2)'!C186</f>
        <v>3.2457874929078256</v>
      </c>
      <c r="D85" s="35">
        <f>'Variables - daily (2)'!I186</f>
        <v>832.32</v>
      </c>
      <c r="E85" s="35">
        <f>'Variables - daily (2)'!G186</f>
        <v>995</v>
      </c>
      <c r="F85" s="35">
        <f t="shared" si="6"/>
        <v>1.2732972170342645</v>
      </c>
      <c r="G85" s="35">
        <f t="shared" si="7"/>
        <v>1.0324578749290783</v>
      </c>
      <c r="H85" s="35">
        <f t="shared" si="8"/>
        <v>0.23326795983974646</v>
      </c>
      <c r="I85" s="35">
        <f t="shared" si="9"/>
        <v>1026.4735883338178</v>
      </c>
      <c r="J85" s="35">
        <f t="shared" si="10"/>
        <v>-18.9146209449938</v>
      </c>
      <c r="K85" s="35" t="str">
        <f t="shared" si="11"/>
        <v>overvalued</v>
      </c>
    </row>
    <row r="86" spans="1:11" x14ac:dyDescent="0.3">
      <c r="A86" s="6">
        <f>'Variables - daily'!A187</f>
        <v>45203</v>
      </c>
      <c r="B86" s="35">
        <f>'Variables - daily (2)'!B187</f>
        <v>27.329721703426443</v>
      </c>
      <c r="C86" s="35">
        <f>'Variables - daily (2)'!C187</f>
        <v>3.2457874929078256</v>
      </c>
      <c r="D86" s="35">
        <f>'Variables - daily (2)'!I187</f>
        <v>927.22</v>
      </c>
      <c r="E86" s="35">
        <f>'Variables - daily (2)'!G187</f>
        <v>995</v>
      </c>
      <c r="F86" s="35">
        <f t="shared" si="6"/>
        <v>1.2732972170342645</v>
      </c>
      <c r="G86" s="35">
        <f t="shared" si="7"/>
        <v>1.0324578749290783</v>
      </c>
      <c r="H86" s="35">
        <f t="shared" si="8"/>
        <v>0.23326795983974646</v>
      </c>
      <c r="I86" s="35">
        <f t="shared" si="9"/>
        <v>1143.5107177226098</v>
      </c>
      <c r="J86" s="35">
        <f t="shared" si="10"/>
        <v>-18.914620944993807</v>
      </c>
      <c r="K86" s="35" t="str">
        <f t="shared" si="11"/>
        <v>overvalued</v>
      </c>
    </row>
    <row r="87" spans="1:11" x14ac:dyDescent="0.3">
      <c r="A87" s="6">
        <f>'Variables - daily'!A188</f>
        <v>45204</v>
      </c>
      <c r="B87" s="35">
        <f>'Variables - daily (2)'!B188</f>
        <v>27.329721703426443</v>
      </c>
      <c r="C87" s="35">
        <f>'Variables - daily (2)'!C188</f>
        <v>3.2457874929078256</v>
      </c>
      <c r="D87" s="35">
        <f>'Variables - daily (2)'!I188</f>
        <v>837.77</v>
      </c>
      <c r="E87" s="35">
        <f>'Variables - daily (2)'!G188</f>
        <v>995</v>
      </c>
      <c r="F87" s="35">
        <f t="shared" si="6"/>
        <v>1.2732972170342645</v>
      </c>
      <c r="G87" s="35">
        <f t="shared" si="7"/>
        <v>1.0324578749290783</v>
      </c>
      <c r="H87" s="35">
        <f t="shared" si="8"/>
        <v>0.23326795983974646</v>
      </c>
      <c r="I87" s="35">
        <f t="shared" si="9"/>
        <v>1033.1948987149444</v>
      </c>
      <c r="J87" s="35">
        <f t="shared" si="10"/>
        <v>-18.914620944993811</v>
      </c>
      <c r="K87" s="35" t="str">
        <f t="shared" si="11"/>
        <v>overvalued</v>
      </c>
    </row>
    <row r="88" spans="1:11" x14ac:dyDescent="0.3">
      <c r="A88" s="6">
        <f>'Variables - daily'!A189</f>
        <v>45205</v>
      </c>
      <c r="B88" s="35">
        <f>'Variables - daily (2)'!B189</f>
        <v>27.329721703426443</v>
      </c>
      <c r="C88" s="35">
        <f>'Variables - daily (2)'!C189</f>
        <v>3.2457874929078256</v>
      </c>
      <c r="D88" s="35">
        <f>'Variables - daily (2)'!I189</f>
        <v>806.73</v>
      </c>
      <c r="E88" s="35">
        <f>'Variables - daily (2)'!G189</f>
        <v>1000</v>
      </c>
      <c r="F88" s="35">
        <f t="shared" si="6"/>
        <v>1.2732972170342645</v>
      </c>
      <c r="G88" s="35">
        <f t="shared" si="7"/>
        <v>1.0324578749290783</v>
      </c>
      <c r="H88" s="35">
        <f t="shared" si="8"/>
        <v>0.23326795983974646</v>
      </c>
      <c r="I88" s="35">
        <f t="shared" si="9"/>
        <v>994.91426124151872</v>
      </c>
      <c r="J88" s="35">
        <f t="shared" si="10"/>
        <v>-18.914620944993807</v>
      </c>
      <c r="K88" s="35" t="str">
        <f t="shared" si="11"/>
        <v>overvalued</v>
      </c>
    </row>
    <row r="89" spans="1:11" x14ac:dyDescent="0.3">
      <c r="A89" s="6">
        <f>'Variables - daily'!A190</f>
        <v>45208</v>
      </c>
      <c r="B89" s="35">
        <f>'Variables - daily (2)'!B190</f>
        <v>27.329721703426443</v>
      </c>
      <c r="C89" s="35">
        <f>'Variables - daily (2)'!C190</f>
        <v>3.2457874929078256</v>
      </c>
      <c r="D89" s="35">
        <f>'Variables - daily (2)'!I190</f>
        <v>951.22</v>
      </c>
      <c r="E89" s="35">
        <f>'Variables - daily (2)'!G190</f>
        <v>1005</v>
      </c>
      <c r="F89" s="35">
        <f t="shared" si="6"/>
        <v>1.2732972170342645</v>
      </c>
      <c r="G89" s="35">
        <f t="shared" si="7"/>
        <v>1.0324578749290783</v>
      </c>
      <c r="H89" s="35">
        <f t="shared" si="8"/>
        <v>0.23326795983974646</v>
      </c>
      <c r="I89" s="35">
        <f t="shared" si="9"/>
        <v>1173.1091487587637</v>
      </c>
      <c r="J89" s="35">
        <f t="shared" si="10"/>
        <v>-18.914620944993807</v>
      </c>
      <c r="K89" s="35" t="str">
        <f t="shared" si="11"/>
        <v>overvalued</v>
      </c>
    </row>
    <row r="90" spans="1:11" x14ac:dyDescent="0.3">
      <c r="A90" s="6">
        <f>'Variables - daily'!A191</f>
        <v>45209</v>
      </c>
      <c r="B90" s="35">
        <f>'Variables - daily (2)'!B191</f>
        <v>27.329721703426443</v>
      </c>
      <c r="C90" s="35">
        <f>'Variables - daily (2)'!C191</f>
        <v>3.2457874929078256</v>
      </c>
      <c r="D90" s="35">
        <f>'Variables - daily (2)'!I191</f>
        <v>843.07</v>
      </c>
      <c r="E90" s="35">
        <f>'Variables - daily (2)'!G191</f>
        <v>1010</v>
      </c>
      <c r="F90" s="35">
        <f t="shared" si="6"/>
        <v>1.2732972170342645</v>
      </c>
      <c r="G90" s="35">
        <f t="shared" si="7"/>
        <v>1.0324578749290783</v>
      </c>
      <c r="H90" s="35">
        <f t="shared" si="8"/>
        <v>0.23326795983974646</v>
      </c>
      <c r="I90" s="35">
        <f t="shared" si="9"/>
        <v>1039.7312189020952</v>
      </c>
      <c r="J90" s="35">
        <f t="shared" si="10"/>
        <v>-18.914620944993811</v>
      </c>
      <c r="K90" s="35" t="str">
        <f t="shared" si="11"/>
        <v>overvalued</v>
      </c>
    </row>
    <row r="91" spans="1:11" x14ac:dyDescent="0.3">
      <c r="A91" s="6">
        <f>'Variables - daily'!A192</f>
        <v>45210</v>
      </c>
      <c r="B91" s="35">
        <f>'Variables - daily (2)'!B192</f>
        <v>27.329721703426443</v>
      </c>
      <c r="C91" s="35">
        <f>'Variables - daily (2)'!C192</f>
        <v>3.2457874929078256</v>
      </c>
      <c r="D91" s="35">
        <f>'Variables - daily (2)'!I192</f>
        <v>1099</v>
      </c>
      <c r="E91" s="35">
        <f>'Variables - daily (2)'!G192</f>
        <v>1010</v>
      </c>
      <c r="F91" s="35">
        <f t="shared" si="6"/>
        <v>1.2732972170342645</v>
      </c>
      <c r="G91" s="35">
        <f t="shared" si="7"/>
        <v>1.0324578749290783</v>
      </c>
      <c r="H91" s="35">
        <f t="shared" si="8"/>
        <v>0.23326795983974646</v>
      </c>
      <c r="I91" s="35">
        <f t="shared" si="9"/>
        <v>1355.3614878638814</v>
      </c>
      <c r="J91" s="35">
        <f t="shared" si="10"/>
        <v>-18.914620944993807</v>
      </c>
      <c r="K91" s="35" t="str">
        <f t="shared" si="11"/>
        <v>overvalued</v>
      </c>
    </row>
    <row r="92" spans="1:11" x14ac:dyDescent="0.3">
      <c r="A92" s="6">
        <f>'Variables - daily'!A193</f>
        <v>45211</v>
      </c>
      <c r="B92" s="35">
        <f>'Variables - daily (2)'!B193</f>
        <v>27.329721703426443</v>
      </c>
      <c r="C92" s="35">
        <f>'Variables - daily (2)'!C193</f>
        <v>3.2457874929078256</v>
      </c>
      <c r="D92" s="35">
        <f>'Variables - daily (2)'!I193</f>
        <v>864.29</v>
      </c>
      <c r="E92" s="35">
        <f>'Variables - daily (2)'!G193</f>
        <v>1030</v>
      </c>
      <c r="F92" s="35">
        <f t="shared" si="6"/>
        <v>1.2732972170342645</v>
      </c>
      <c r="G92" s="35">
        <f t="shared" si="7"/>
        <v>1.0324578749290783</v>
      </c>
      <c r="H92" s="35">
        <f t="shared" si="8"/>
        <v>0.23326795983974646</v>
      </c>
      <c r="I92" s="35">
        <f t="shared" si="9"/>
        <v>1065.9011650098944</v>
      </c>
      <c r="J92" s="35">
        <f t="shared" si="10"/>
        <v>-18.9146209449938</v>
      </c>
      <c r="K92" s="35" t="str">
        <f t="shared" si="11"/>
        <v>overvalued</v>
      </c>
    </row>
    <row r="93" spans="1:11" x14ac:dyDescent="0.3">
      <c r="A93" s="6">
        <f>'Variables - daily'!A194</f>
        <v>45212</v>
      </c>
      <c r="B93" s="35">
        <f>'Variables - daily (2)'!B194</f>
        <v>27.329721703426443</v>
      </c>
      <c r="C93" s="35">
        <f>'Variables - daily (2)'!C194</f>
        <v>3.2457874929078256</v>
      </c>
      <c r="D93" s="35">
        <f>'Variables - daily (2)'!I194</f>
        <v>865.03</v>
      </c>
      <c r="E93" s="35">
        <f>'Variables - daily (2)'!G194</f>
        <v>1035</v>
      </c>
      <c r="F93" s="35">
        <f t="shared" si="6"/>
        <v>1.2732972170342645</v>
      </c>
      <c r="G93" s="35">
        <f t="shared" si="7"/>
        <v>1.0324578749290783</v>
      </c>
      <c r="H93" s="35">
        <f t="shared" si="8"/>
        <v>0.23326795983974646</v>
      </c>
      <c r="I93" s="35">
        <f t="shared" si="9"/>
        <v>1066.8137833001758</v>
      </c>
      <c r="J93" s="35">
        <f t="shared" si="10"/>
        <v>-18.9146209449938</v>
      </c>
      <c r="K93" s="35" t="str">
        <f t="shared" si="11"/>
        <v>overvalued</v>
      </c>
    </row>
    <row r="94" spans="1:11" x14ac:dyDescent="0.3">
      <c r="A94" s="6">
        <f>'Variables - daily'!A195</f>
        <v>45215</v>
      </c>
      <c r="B94" s="35">
        <f>'Variables - daily (2)'!B195</f>
        <v>27.329721703426443</v>
      </c>
      <c r="C94" s="35">
        <f>'Variables - daily (2)'!C195</f>
        <v>3.2457874929078256</v>
      </c>
      <c r="D94" s="35">
        <f>'Variables - daily (2)'!I195</f>
        <v>904.65</v>
      </c>
      <c r="E94" s="35">
        <f>'Variables - daily (2)'!G195</f>
        <v>1050</v>
      </c>
      <c r="F94" s="35">
        <f t="shared" si="6"/>
        <v>1.2732972170342645</v>
      </c>
      <c r="G94" s="35">
        <f t="shared" si="7"/>
        <v>1.0324578749290783</v>
      </c>
      <c r="H94" s="35">
        <f t="shared" si="8"/>
        <v>0.23326795983974646</v>
      </c>
      <c r="I94" s="35">
        <f t="shared" si="9"/>
        <v>1115.6758598690267</v>
      </c>
      <c r="J94" s="35">
        <f t="shared" si="10"/>
        <v>-18.914620944993811</v>
      </c>
      <c r="K94" s="35" t="str">
        <f t="shared" si="11"/>
        <v>overvalued</v>
      </c>
    </row>
    <row r="95" spans="1:11" x14ac:dyDescent="0.3">
      <c r="A95" s="6">
        <f>'Variables - daily'!A196</f>
        <v>45216</v>
      </c>
      <c r="B95" s="35">
        <f>'Variables - daily (2)'!B196</f>
        <v>27.329721703426443</v>
      </c>
      <c r="C95" s="35">
        <f>'Variables - daily (2)'!C196</f>
        <v>3.2457874929078256</v>
      </c>
      <c r="D95" s="35">
        <f>'Variables - daily (2)'!I196</f>
        <v>901.41</v>
      </c>
      <c r="E95" s="35">
        <f>'Variables - daily (2)'!G196</f>
        <v>1070</v>
      </c>
      <c r="F95" s="35">
        <f t="shared" si="6"/>
        <v>1.2732972170342645</v>
      </c>
      <c r="G95" s="35">
        <f t="shared" si="7"/>
        <v>1.0324578749290783</v>
      </c>
      <c r="H95" s="35">
        <f t="shared" si="8"/>
        <v>0.23326795983974646</v>
      </c>
      <c r="I95" s="35">
        <f t="shared" si="9"/>
        <v>1111.6800716791458</v>
      </c>
      <c r="J95" s="35">
        <f t="shared" si="10"/>
        <v>-18.914620944993807</v>
      </c>
      <c r="K95" s="35" t="str">
        <f t="shared" si="11"/>
        <v>overvalued</v>
      </c>
    </row>
    <row r="96" spans="1:11" x14ac:dyDescent="0.3">
      <c r="A96" s="6">
        <f>'Variables - daily'!A197</f>
        <v>45217</v>
      </c>
      <c r="B96" s="35">
        <f>'Variables - daily (2)'!B197</f>
        <v>27.329721703426443</v>
      </c>
      <c r="C96" s="35">
        <f>'Variables - daily (2)'!C197</f>
        <v>3.2457874929078256</v>
      </c>
      <c r="D96" s="35">
        <f>'Variables - daily (2)'!I197</f>
        <v>889.86</v>
      </c>
      <c r="E96" s="35">
        <f>'Variables - daily (2)'!G197</f>
        <v>1145</v>
      </c>
      <c r="F96" s="35">
        <f t="shared" si="6"/>
        <v>1.2732972170342645</v>
      </c>
      <c r="G96" s="35">
        <f t="shared" si="7"/>
        <v>1.0324578749290783</v>
      </c>
      <c r="H96" s="35">
        <f t="shared" si="8"/>
        <v>0.23326795983974646</v>
      </c>
      <c r="I96" s="35">
        <f t="shared" si="9"/>
        <v>1097.4358267429968</v>
      </c>
      <c r="J96" s="35">
        <f t="shared" si="10"/>
        <v>-18.914620944993807</v>
      </c>
      <c r="K96" s="35" t="str">
        <f t="shared" si="11"/>
        <v>overvalued</v>
      </c>
    </row>
    <row r="97" spans="1:11" x14ac:dyDescent="0.3">
      <c r="A97" s="6">
        <f>'Variables - daily'!A198</f>
        <v>45218</v>
      </c>
      <c r="B97" s="35">
        <f>'Variables - daily (2)'!B198</f>
        <v>27.329721703426443</v>
      </c>
      <c r="C97" s="35">
        <f>'Variables - daily (2)'!C198</f>
        <v>3.2457874929078256</v>
      </c>
      <c r="D97" s="35">
        <f>'Variables - daily (2)'!I198</f>
        <v>888.35</v>
      </c>
      <c r="E97" s="35">
        <f>'Variables - daily (2)'!G198</f>
        <v>1160</v>
      </c>
      <c r="F97" s="35">
        <f t="shared" si="6"/>
        <v>1.2732972170342645</v>
      </c>
      <c r="G97" s="35">
        <f t="shared" si="7"/>
        <v>1.0324578749290783</v>
      </c>
      <c r="H97" s="35">
        <f t="shared" si="8"/>
        <v>0.23326795983974646</v>
      </c>
      <c r="I97" s="35">
        <f t="shared" si="9"/>
        <v>1095.5735921236387</v>
      </c>
      <c r="J97" s="35">
        <f t="shared" si="10"/>
        <v>-18.9146209449938</v>
      </c>
      <c r="K97" s="35" t="str">
        <f t="shared" si="11"/>
        <v>overvalued</v>
      </c>
    </row>
    <row r="98" spans="1:11" x14ac:dyDescent="0.3">
      <c r="A98" s="6">
        <f>'Variables - daily'!A199</f>
        <v>45219</v>
      </c>
      <c r="B98" s="35">
        <f>'Variables - daily (2)'!B199</f>
        <v>27.329721703426443</v>
      </c>
      <c r="C98" s="35">
        <f>'Variables - daily (2)'!C199</f>
        <v>3.2457874929078256</v>
      </c>
      <c r="D98" s="35">
        <f>'Variables - daily (2)'!I199</f>
        <v>908.16</v>
      </c>
      <c r="E98" s="35">
        <f>'Variables - daily (2)'!G199</f>
        <v>1200</v>
      </c>
      <c r="F98" s="35">
        <f t="shared" si="6"/>
        <v>1.2732972170342645</v>
      </c>
      <c r="G98" s="35">
        <f t="shared" si="7"/>
        <v>1.0324578749290783</v>
      </c>
      <c r="H98" s="35">
        <f t="shared" si="8"/>
        <v>0.23326795983974646</v>
      </c>
      <c r="I98" s="35">
        <f t="shared" si="9"/>
        <v>1120.004630408064</v>
      </c>
      <c r="J98" s="35">
        <f t="shared" si="10"/>
        <v>-18.9146209449938</v>
      </c>
      <c r="K98" s="35" t="str">
        <f t="shared" si="11"/>
        <v>overvalued</v>
      </c>
    </row>
    <row r="99" spans="1:11" x14ac:dyDescent="0.3">
      <c r="A99" s="6">
        <f>'Variables - daily'!A200</f>
        <v>45222</v>
      </c>
      <c r="B99" s="35">
        <f>'Variables - daily (2)'!B200</f>
        <v>27.329721703426443</v>
      </c>
      <c r="C99" s="35">
        <f>'Variables - daily (2)'!C200</f>
        <v>3.2457874929078256</v>
      </c>
      <c r="D99" s="35">
        <f>'Variables - daily (2)'!I200</f>
        <v>854.61</v>
      </c>
      <c r="E99" s="35">
        <f>'Variables - daily (2)'!G200</f>
        <v>1210</v>
      </c>
      <c r="F99" s="35">
        <f t="shared" si="6"/>
        <v>1.2732972170342645</v>
      </c>
      <c r="G99" s="35">
        <f t="shared" si="7"/>
        <v>1.0324578749290783</v>
      </c>
      <c r="H99" s="35">
        <f t="shared" si="8"/>
        <v>0.23326795983974646</v>
      </c>
      <c r="I99" s="35">
        <f t="shared" si="9"/>
        <v>1053.9631311586456</v>
      </c>
      <c r="J99" s="35">
        <f t="shared" si="10"/>
        <v>-18.914620944993796</v>
      </c>
      <c r="K99" s="35" t="str">
        <f t="shared" si="11"/>
        <v>overvalued</v>
      </c>
    </row>
    <row r="100" spans="1:11" x14ac:dyDescent="0.3">
      <c r="A100" s="6">
        <f>'Variables - daily'!A201</f>
        <v>45223</v>
      </c>
      <c r="B100" s="35">
        <f>'Variables - daily (2)'!B201</f>
        <v>27.329721703426443</v>
      </c>
      <c r="C100" s="35">
        <f>'Variables - daily (2)'!C201</f>
        <v>3.2457874929078256</v>
      </c>
      <c r="D100" s="35">
        <f>'Variables - daily (2)'!I201</f>
        <v>861.91</v>
      </c>
      <c r="E100" s="35">
        <f>'Variables - daily (2)'!G201</f>
        <v>1300</v>
      </c>
      <c r="F100" s="35">
        <f t="shared" si="6"/>
        <v>1.2732972170342645</v>
      </c>
      <c r="G100" s="35">
        <f t="shared" si="7"/>
        <v>1.0324578749290783</v>
      </c>
      <c r="H100" s="35">
        <f t="shared" si="8"/>
        <v>0.23326795983974646</v>
      </c>
      <c r="I100" s="35">
        <f t="shared" si="9"/>
        <v>1062.9659872654759</v>
      </c>
      <c r="J100" s="35">
        <f t="shared" si="10"/>
        <v>-18.914620944993807</v>
      </c>
      <c r="K100" s="35" t="str">
        <f t="shared" si="11"/>
        <v>overvalued</v>
      </c>
    </row>
    <row r="101" spans="1:11" x14ac:dyDescent="0.3">
      <c r="A101" s="6">
        <f>'Variables - daily'!A202</f>
        <v>45224</v>
      </c>
      <c r="B101" s="35">
        <f>'Variables - daily (2)'!B202</f>
        <v>27.329721703426443</v>
      </c>
      <c r="C101" s="35">
        <f>'Variables - daily (2)'!C202</f>
        <v>3.2457874929078256</v>
      </c>
      <c r="D101" s="35">
        <f>'Variables - daily (2)'!I202</f>
        <v>885.88</v>
      </c>
      <c r="E101" s="35">
        <f>'Variables - daily (2)'!G202</f>
        <v>1275</v>
      </c>
      <c r="F101" s="35">
        <f t="shared" si="6"/>
        <v>1.2732972170342645</v>
      </c>
      <c r="G101" s="35">
        <f t="shared" si="7"/>
        <v>1.0324578749290783</v>
      </c>
      <c r="H101" s="35">
        <f t="shared" si="8"/>
        <v>0.23326795983974646</v>
      </c>
      <c r="I101" s="35">
        <f t="shared" si="9"/>
        <v>1092.5274202628345</v>
      </c>
      <c r="J101" s="35">
        <f t="shared" si="10"/>
        <v>-18.9146209449938</v>
      </c>
      <c r="K101" s="35" t="str">
        <f t="shared" si="11"/>
        <v>overvalued</v>
      </c>
    </row>
    <row r="102" spans="1:11" x14ac:dyDescent="0.3">
      <c r="A102" s="6">
        <f>'Variables - daily'!A203</f>
        <v>45225</v>
      </c>
      <c r="B102" s="35">
        <f>'Variables - daily (2)'!B203</f>
        <v>27.329721703426443</v>
      </c>
      <c r="C102" s="35">
        <f>'Variables - daily (2)'!C203</f>
        <v>3.2457874929078256</v>
      </c>
      <c r="D102" s="35">
        <f>'Variables - daily (2)'!I203</f>
        <v>872.59</v>
      </c>
      <c r="E102" s="35">
        <f>'Variables - daily (2)'!G203</f>
        <v>1100</v>
      </c>
      <c r="F102" s="35">
        <f t="shared" si="6"/>
        <v>1.2732972170342645</v>
      </c>
      <c r="G102" s="35">
        <f t="shared" si="7"/>
        <v>1.0324578749290783</v>
      </c>
      <c r="H102" s="35">
        <f t="shared" si="8"/>
        <v>0.23326795983974646</v>
      </c>
      <c r="I102" s="35">
        <f t="shared" si="9"/>
        <v>1076.1372890765645</v>
      </c>
      <c r="J102" s="35">
        <f t="shared" si="10"/>
        <v>-18.914620944993807</v>
      </c>
      <c r="K102" s="35" t="str">
        <f t="shared" si="11"/>
        <v>overvalued</v>
      </c>
    </row>
    <row r="103" spans="1:11" x14ac:dyDescent="0.3">
      <c r="A103" s="6">
        <f>'Variables - daily'!A204</f>
        <v>45226</v>
      </c>
      <c r="B103" s="35">
        <f>'Variables - daily (2)'!B204</f>
        <v>27.329721703426443</v>
      </c>
      <c r="C103" s="35">
        <f>'Variables - daily (2)'!C204</f>
        <v>3.2457874929078256</v>
      </c>
      <c r="D103" s="35">
        <f>'Variables - daily (2)'!I204</f>
        <v>1043.0899999999999</v>
      </c>
      <c r="E103" s="35">
        <f>'Variables - daily (2)'!G204</f>
        <v>1160</v>
      </c>
      <c r="F103" s="35">
        <f t="shared" si="6"/>
        <v>1.2732972170342645</v>
      </c>
      <c r="G103" s="35">
        <f t="shared" si="7"/>
        <v>1.0324578749290783</v>
      </c>
      <c r="H103" s="35">
        <f t="shared" si="8"/>
        <v>0.23326795983974646</v>
      </c>
      <c r="I103" s="35">
        <f t="shared" si="9"/>
        <v>1286.4094762292411</v>
      </c>
      <c r="J103" s="35">
        <f t="shared" si="10"/>
        <v>-18.914620944993811</v>
      </c>
      <c r="K103" s="35" t="str">
        <f t="shared" si="11"/>
        <v>overvalued</v>
      </c>
    </row>
    <row r="104" spans="1:11" x14ac:dyDescent="0.3">
      <c r="A104" s="6">
        <f>'Variables - daily'!A205</f>
        <v>45229</v>
      </c>
      <c r="B104" s="35">
        <f>'Variables - daily (2)'!B205</f>
        <v>27.329721703426443</v>
      </c>
      <c r="C104" s="35">
        <f>'Variables - daily (2)'!C205</f>
        <v>3.2457874929078256</v>
      </c>
      <c r="D104" s="35">
        <f>'Variables - daily (2)'!I205</f>
        <v>907.11</v>
      </c>
      <c r="E104" s="35">
        <f>'Variables - daily (2)'!G205</f>
        <v>1165</v>
      </c>
      <c r="F104" s="35">
        <f t="shared" si="6"/>
        <v>1.2732972170342645</v>
      </c>
      <c r="G104" s="35">
        <f t="shared" si="7"/>
        <v>1.0324578749290783</v>
      </c>
      <c r="H104" s="35">
        <f t="shared" si="8"/>
        <v>0.23326795983974646</v>
      </c>
      <c r="I104" s="35">
        <f t="shared" si="9"/>
        <v>1118.7096990502325</v>
      </c>
      <c r="J104" s="35">
        <f t="shared" si="10"/>
        <v>-18.914620944993814</v>
      </c>
      <c r="K104" s="35" t="str">
        <f t="shared" si="11"/>
        <v>overvalued</v>
      </c>
    </row>
    <row r="105" spans="1:11" x14ac:dyDescent="0.3">
      <c r="A105" s="6">
        <f>'Variables - daily'!A206</f>
        <v>45230</v>
      </c>
      <c r="B105" s="35">
        <f>'Variables - daily (2)'!B206</f>
        <v>27.329721703426443</v>
      </c>
      <c r="C105" s="35">
        <f>'Variables - daily (2)'!C206</f>
        <v>3.2457874929078256</v>
      </c>
      <c r="D105" s="35">
        <f>'Variables - daily (2)'!I206</f>
        <v>988.46</v>
      </c>
      <c r="E105" s="35">
        <f>'Variables - daily (2)'!G206</f>
        <v>1170</v>
      </c>
      <c r="F105" s="35">
        <f t="shared" si="6"/>
        <v>1.2732972170342645</v>
      </c>
      <c r="G105" s="35">
        <f t="shared" si="7"/>
        <v>1.0324578749290783</v>
      </c>
      <c r="H105" s="35">
        <f t="shared" si="8"/>
        <v>0.23326795983974646</v>
      </c>
      <c r="I105" s="35">
        <f t="shared" si="9"/>
        <v>1219.0360475831958</v>
      </c>
      <c r="J105" s="35">
        <f t="shared" si="10"/>
        <v>-18.9146209449938</v>
      </c>
      <c r="K105" s="35" t="str">
        <f t="shared" si="11"/>
        <v>overvalued</v>
      </c>
    </row>
    <row r="106" spans="1:11" x14ac:dyDescent="0.3">
      <c r="A106" s="6">
        <f>'Variables - daily'!A207</f>
        <v>45231</v>
      </c>
      <c r="B106" s="35">
        <f>'Variables - daily (2)'!B207</f>
        <v>28.200174389870625</v>
      </c>
      <c r="C106" s="35">
        <f>'Variables - daily (2)'!C207</f>
        <v>3.1394819319064515</v>
      </c>
      <c r="D106" s="35">
        <f>'Variables - daily (2)'!I207</f>
        <v>1035.1199999999999</v>
      </c>
      <c r="E106" s="35">
        <f>'Variables - daily (2)'!G207</f>
        <v>1160</v>
      </c>
      <c r="F106" s="35">
        <f t="shared" si="6"/>
        <v>1.2820017438987064</v>
      </c>
      <c r="G106" s="35">
        <f t="shared" si="7"/>
        <v>1.0313948193190645</v>
      </c>
      <c r="H106" s="35">
        <f t="shared" si="8"/>
        <v>0.24297865364991322</v>
      </c>
      <c r="I106" s="35">
        <f t="shared" si="9"/>
        <v>1286.632063966098</v>
      </c>
      <c r="J106" s="35">
        <f t="shared" si="10"/>
        <v>-19.548095450909369</v>
      </c>
      <c r="K106" s="35" t="str">
        <f t="shared" si="11"/>
        <v>overvalued</v>
      </c>
    </row>
    <row r="107" spans="1:11" x14ac:dyDescent="0.3">
      <c r="A107" s="6">
        <f>'Variables - daily'!A208</f>
        <v>45232</v>
      </c>
      <c r="B107" s="35">
        <f>'Variables - daily (2)'!B208</f>
        <v>28.200174389870625</v>
      </c>
      <c r="C107" s="35">
        <f>'Variables - daily (2)'!C208</f>
        <v>3.1394819319064515</v>
      </c>
      <c r="D107" s="35">
        <f>'Variables - daily (2)'!I208</f>
        <v>895.23</v>
      </c>
      <c r="E107" s="35">
        <f>'Variables - daily (2)'!G208</f>
        <v>1000</v>
      </c>
      <c r="F107" s="35">
        <f t="shared" si="6"/>
        <v>1.2820017438987064</v>
      </c>
      <c r="G107" s="35">
        <f t="shared" si="7"/>
        <v>1.0313948193190645</v>
      </c>
      <c r="H107" s="35">
        <f t="shared" si="8"/>
        <v>0.24297865364991322</v>
      </c>
      <c r="I107" s="35">
        <f t="shared" si="9"/>
        <v>1112.7517801070119</v>
      </c>
      <c r="J107" s="35">
        <f t="shared" si="10"/>
        <v>-19.548095450909372</v>
      </c>
      <c r="K107" s="35" t="str">
        <f t="shared" si="11"/>
        <v>overvalued</v>
      </c>
    </row>
    <row r="108" spans="1:11" x14ac:dyDescent="0.3">
      <c r="A108" s="6">
        <f>'Variables - daily'!A209</f>
        <v>45233</v>
      </c>
      <c r="B108" s="35">
        <f>'Variables - daily (2)'!B209</f>
        <v>28.200174389870625</v>
      </c>
      <c r="C108" s="35">
        <f>'Variables - daily (2)'!C209</f>
        <v>3.1394819319064515</v>
      </c>
      <c r="D108" s="35">
        <f>'Variables - daily (2)'!I209</f>
        <v>869.39</v>
      </c>
      <c r="E108" s="35">
        <f>'Variables - daily (2)'!G209</f>
        <v>1020</v>
      </c>
      <c r="F108" s="35">
        <f t="shared" si="6"/>
        <v>1.2820017438987064</v>
      </c>
      <c r="G108" s="35">
        <f t="shared" si="7"/>
        <v>1.0313948193190645</v>
      </c>
      <c r="H108" s="35">
        <f t="shared" si="8"/>
        <v>0.24297865364991322</v>
      </c>
      <c r="I108" s="35">
        <f t="shared" si="9"/>
        <v>1080.633211696698</v>
      </c>
      <c r="J108" s="35">
        <f t="shared" si="10"/>
        <v>-19.548095450909369</v>
      </c>
      <c r="K108" s="35" t="str">
        <f t="shared" si="11"/>
        <v>overvalued</v>
      </c>
    </row>
    <row r="109" spans="1:11" x14ac:dyDescent="0.3">
      <c r="A109" s="6">
        <f>'Variables - daily'!A210</f>
        <v>45236</v>
      </c>
      <c r="B109" s="35">
        <f>'Variables - daily (2)'!B210</f>
        <v>28.200174389870625</v>
      </c>
      <c r="C109" s="35">
        <f>'Variables - daily (2)'!C210</f>
        <v>3.1394819319064515</v>
      </c>
      <c r="D109" s="35">
        <f>'Variables - daily (2)'!I210</f>
        <v>856.57</v>
      </c>
      <c r="E109" s="35">
        <f>'Variables - daily (2)'!G210</f>
        <v>1100</v>
      </c>
      <c r="F109" s="35">
        <f t="shared" si="6"/>
        <v>1.2820017438987064</v>
      </c>
      <c r="G109" s="35">
        <f t="shared" si="7"/>
        <v>1.0313948193190645</v>
      </c>
      <c r="H109" s="35">
        <f t="shared" si="8"/>
        <v>0.24297865364991322</v>
      </c>
      <c r="I109" s="35">
        <f t="shared" si="9"/>
        <v>1064.6982253569063</v>
      </c>
      <c r="J109" s="35">
        <f t="shared" si="10"/>
        <v>-19.548095450909372</v>
      </c>
      <c r="K109" s="35" t="str">
        <f t="shared" si="11"/>
        <v>overvalued</v>
      </c>
    </row>
    <row r="110" spans="1:11" x14ac:dyDescent="0.3">
      <c r="A110" s="6">
        <f>'Variables - daily'!A211</f>
        <v>45237</v>
      </c>
      <c r="B110" s="35">
        <f>'Variables - daily (2)'!B211</f>
        <v>28.200174389870625</v>
      </c>
      <c r="C110" s="35">
        <f>'Variables - daily (2)'!C211</f>
        <v>3.1394819319064515</v>
      </c>
      <c r="D110" s="35">
        <f>'Variables - daily (2)'!I211</f>
        <v>1089.51</v>
      </c>
      <c r="E110" s="35">
        <f>'Variables - daily (2)'!G211</f>
        <v>1150</v>
      </c>
      <c r="F110" s="35">
        <f t="shared" si="6"/>
        <v>1.2820017438987064</v>
      </c>
      <c r="G110" s="35">
        <f t="shared" si="7"/>
        <v>1.0313948193190645</v>
      </c>
      <c r="H110" s="35">
        <f t="shared" si="8"/>
        <v>0.24297865364991322</v>
      </c>
      <c r="I110" s="35">
        <f t="shared" si="9"/>
        <v>1354.2376729381169</v>
      </c>
      <c r="J110" s="35">
        <f t="shared" si="10"/>
        <v>-19.548095450909369</v>
      </c>
      <c r="K110" s="35" t="str">
        <f t="shared" si="11"/>
        <v>overvalued</v>
      </c>
    </row>
    <row r="111" spans="1:11" x14ac:dyDescent="0.3">
      <c r="A111" s="6">
        <f>'Variables - daily'!A212</f>
        <v>45238</v>
      </c>
      <c r="B111" s="35">
        <f>'Variables - daily (2)'!B212</f>
        <v>28.200174389870625</v>
      </c>
      <c r="C111" s="35">
        <f>'Variables - daily (2)'!C212</f>
        <v>3.1394819319064515</v>
      </c>
      <c r="D111" s="35">
        <f>'Variables - daily (2)'!I212</f>
        <v>1082.32</v>
      </c>
      <c r="E111" s="35">
        <f>'Variables - daily (2)'!G212</f>
        <v>1150</v>
      </c>
      <c r="F111" s="35">
        <f t="shared" si="6"/>
        <v>1.2820017438987064</v>
      </c>
      <c r="G111" s="35">
        <f t="shared" si="7"/>
        <v>1.0313948193190645</v>
      </c>
      <c r="H111" s="35">
        <f t="shared" si="8"/>
        <v>0.24297865364991322</v>
      </c>
      <c r="I111" s="35">
        <f t="shared" si="9"/>
        <v>1345.300656418374</v>
      </c>
      <c r="J111" s="35">
        <f t="shared" si="10"/>
        <v>-19.548095450909372</v>
      </c>
      <c r="K111" s="35" t="str">
        <f t="shared" si="11"/>
        <v>overvalued</v>
      </c>
    </row>
    <row r="112" spans="1:11" x14ac:dyDescent="0.3">
      <c r="A112" s="6">
        <f>'Variables - daily'!A213</f>
        <v>45239</v>
      </c>
      <c r="B112" s="35">
        <f>'Variables - daily (2)'!B213</f>
        <v>28.200174389870625</v>
      </c>
      <c r="C112" s="35">
        <f>'Variables - daily (2)'!C213</f>
        <v>3.1394819319064515</v>
      </c>
      <c r="D112" s="35">
        <f>'Variables - daily (2)'!I213</f>
        <v>874.79</v>
      </c>
      <c r="E112" s="35">
        <f>'Variables - daily (2)'!G213</f>
        <v>1098</v>
      </c>
      <c r="F112" s="35">
        <f t="shared" si="6"/>
        <v>1.2820017438987064</v>
      </c>
      <c r="G112" s="35">
        <f t="shared" si="7"/>
        <v>1.0313948193190645</v>
      </c>
      <c r="H112" s="35">
        <f t="shared" si="8"/>
        <v>0.24297865364991322</v>
      </c>
      <c r="I112" s="35">
        <f t="shared" si="9"/>
        <v>1087.3452964264075</v>
      </c>
      <c r="J112" s="35">
        <f t="shared" si="10"/>
        <v>-19.548095450909365</v>
      </c>
      <c r="K112" s="35" t="str">
        <f t="shared" si="11"/>
        <v>overvalued</v>
      </c>
    </row>
    <row r="113" spans="1:11" x14ac:dyDescent="0.3">
      <c r="A113" s="6">
        <f>'Variables - daily'!A214</f>
        <v>45240</v>
      </c>
      <c r="B113" s="35">
        <f>'Variables - daily (2)'!B214</f>
        <v>28.200174389870625</v>
      </c>
      <c r="C113" s="35">
        <f>'Variables - daily (2)'!C214</f>
        <v>3.1394819319064515</v>
      </c>
      <c r="D113" s="35">
        <f>'Variables - daily (2)'!I214</f>
        <v>890.54</v>
      </c>
      <c r="E113" s="35">
        <f>'Variables - daily (2)'!G214</f>
        <v>1130</v>
      </c>
      <c r="F113" s="35">
        <f t="shared" si="6"/>
        <v>1.2820017438987064</v>
      </c>
      <c r="G113" s="35">
        <f t="shared" si="7"/>
        <v>1.0313948193190645</v>
      </c>
      <c r="H113" s="35">
        <f t="shared" si="8"/>
        <v>0.24297865364991322</v>
      </c>
      <c r="I113" s="35">
        <f t="shared" si="9"/>
        <v>1106.9222102213937</v>
      </c>
      <c r="J113" s="35">
        <f t="shared" si="10"/>
        <v>-19.548095450909372</v>
      </c>
      <c r="K113" s="35" t="str">
        <f t="shared" si="11"/>
        <v>overvalued</v>
      </c>
    </row>
    <row r="114" spans="1:11" x14ac:dyDescent="0.3">
      <c r="A114" s="6">
        <f>'Variables - daily'!A215</f>
        <v>45243</v>
      </c>
      <c r="B114" s="35">
        <f>'Variables - daily (2)'!B215</f>
        <v>28.200174389870625</v>
      </c>
      <c r="C114" s="35">
        <f>'Variables - daily (2)'!C215</f>
        <v>3.1394819319064515</v>
      </c>
      <c r="D114" s="35">
        <f>'Variables - daily (2)'!I215</f>
        <v>838.95</v>
      </c>
      <c r="E114" s="35">
        <f>'Variables - daily (2)'!G215</f>
        <v>1120</v>
      </c>
      <c r="F114" s="35">
        <f t="shared" si="6"/>
        <v>1.2820017438987064</v>
      </c>
      <c r="G114" s="35">
        <f t="shared" si="7"/>
        <v>1.0313948193190645</v>
      </c>
      <c r="H114" s="35">
        <f t="shared" si="8"/>
        <v>0.24297865364991322</v>
      </c>
      <c r="I114" s="35">
        <f t="shared" si="9"/>
        <v>1042.7969414795948</v>
      </c>
      <c r="J114" s="35">
        <f t="shared" si="10"/>
        <v>-19.548095450909376</v>
      </c>
      <c r="K114" s="35" t="str">
        <f t="shared" si="11"/>
        <v>overvalued</v>
      </c>
    </row>
    <row r="115" spans="1:11" x14ac:dyDescent="0.3">
      <c r="A115" s="6">
        <f>'Variables - daily'!A216</f>
        <v>45244</v>
      </c>
      <c r="B115" s="35">
        <f>'Variables - daily (2)'!B216</f>
        <v>28.200174389870625</v>
      </c>
      <c r="C115" s="35">
        <f>'Variables - daily (2)'!C216</f>
        <v>3.1394819319064515</v>
      </c>
      <c r="D115" s="35">
        <f>'Variables - daily (2)'!I216</f>
        <v>878.57</v>
      </c>
      <c r="E115" s="35">
        <f>'Variables - daily (2)'!G216</f>
        <v>1130</v>
      </c>
      <c r="F115" s="35">
        <f t="shared" si="6"/>
        <v>1.2820017438987064</v>
      </c>
      <c r="G115" s="35">
        <f t="shared" si="7"/>
        <v>1.0313948193190645</v>
      </c>
      <c r="H115" s="35">
        <f t="shared" si="8"/>
        <v>0.24297865364991322</v>
      </c>
      <c r="I115" s="35">
        <f t="shared" si="9"/>
        <v>1092.0437557372043</v>
      </c>
      <c r="J115" s="35">
        <f t="shared" si="10"/>
        <v>-19.548095450909369</v>
      </c>
      <c r="K115" s="35" t="str">
        <f t="shared" si="11"/>
        <v>overvalued</v>
      </c>
    </row>
    <row r="116" spans="1:11" x14ac:dyDescent="0.3">
      <c r="A116" s="6">
        <f>'Variables - daily'!A217</f>
        <v>45245</v>
      </c>
      <c r="B116" s="35">
        <f>'Variables - daily (2)'!B217</f>
        <v>28.200174389870625</v>
      </c>
      <c r="C116" s="35">
        <f>'Variables - daily (2)'!C217</f>
        <v>3.1394819319064515</v>
      </c>
      <c r="D116" s="35">
        <f>'Variables - daily (2)'!I217</f>
        <v>931.23</v>
      </c>
      <c r="E116" s="35">
        <f>'Variables - daily (2)'!G217</f>
        <v>1130</v>
      </c>
      <c r="F116" s="35">
        <f t="shared" si="6"/>
        <v>1.2820017438987064</v>
      </c>
      <c r="G116" s="35">
        <f t="shared" si="7"/>
        <v>1.0313948193190645</v>
      </c>
      <c r="H116" s="35">
        <f t="shared" si="8"/>
        <v>0.24297865364991322</v>
      </c>
      <c r="I116" s="35">
        <f t="shared" si="9"/>
        <v>1157.4990116384088</v>
      </c>
      <c r="J116" s="35">
        <f t="shared" si="10"/>
        <v>-19.548095450909376</v>
      </c>
      <c r="K116" s="35" t="str">
        <f t="shared" si="11"/>
        <v>overvalued</v>
      </c>
    </row>
    <row r="117" spans="1:11" x14ac:dyDescent="0.3">
      <c r="A117" s="6">
        <f>'Variables - daily'!A218</f>
        <v>45246</v>
      </c>
      <c r="B117" s="35">
        <f>'Variables - daily (2)'!B218</f>
        <v>28.200174389870625</v>
      </c>
      <c r="C117" s="35">
        <f>'Variables - daily (2)'!C218</f>
        <v>3.1394819319064515</v>
      </c>
      <c r="D117" s="35">
        <f>'Variables - daily (2)'!I218</f>
        <v>902.08</v>
      </c>
      <c r="E117" s="35">
        <f>'Variables - daily (2)'!G218</f>
        <v>1130</v>
      </c>
      <c r="F117" s="35">
        <f t="shared" si="6"/>
        <v>1.2820017438987064</v>
      </c>
      <c r="G117" s="35">
        <f t="shared" si="7"/>
        <v>1.0313948193190645</v>
      </c>
      <c r="H117" s="35">
        <f t="shared" si="8"/>
        <v>0.24297865364991322</v>
      </c>
      <c r="I117" s="35">
        <f t="shared" si="9"/>
        <v>1121.2661838845138</v>
      </c>
      <c r="J117" s="35">
        <f t="shared" si="10"/>
        <v>-19.548095450909372</v>
      </c>
      <c r="K117" s="35" t="str">
        <f t="shared" si="11"/>
        <v>overvalued</v>
      </c>
    </row>
    <row r="118" spans="1:11" x14ac:dyDescent="0.3">
      <c r="A118" s="6">
        <f>'Variables - daily'!A219</f>
        <v>45247</v>
      </c>
      <c r="B118" s="35">
        <f>'Variables - daily (2)'!B219</f>
        <v>28.200174389870625</v>
      </c>
      <c r="C118" s="35">
        <f>'Variables - daily (2)'!C219</f>
        <v>3.1394819319064515</v>
      </c>
      <c r="D118" s="35">
        <f>'Variables - daily (2)'!I219</f>
        <v>827.84</v>
      </c>
      <c r="E118" s="35">
        <f>'Variables - daily (2)'!G219</f>
        <v>1130</v>
      </c>
      <c r="F118" s="35">
        <f t="shared" si="6"/>
        <v>1.2820017438987064</v>
      </c>
      <c r="G118" s="35">
        <f t="shared" si="7"/>
        <v>1.0313948193190645</v>
      </c>
      <c r="H118" s="35">
        <f t="shared" si="8"/>
        <v>0.24297865364991322</v>
      </c>
      <c r="I118" s="35">
        <f t="shared" si="9"/>
        <v>1028.9874486375443</v>
      </c>
      <c r="J118" s="35">
        <f t="shared" si="10"/>
        <v>-19.548095450909376</v>
      </c>
      <c r="K118" s="35" t="str">
        <f t="shared" si="11"/>
        <v>overvalued</v>
      </c>
    </row>
    <row r="119" spans="1:11" x14ac:dyDescent="0.3">
      <c r="A119" s="6">
        <f>'Variables - daily'!A220</f>
        <v>45250</v>
      </c>
      <c r="B119" s="35">
        <f>'Variables - daily (2)'!B220</f>
        <v>28.200174389870625</v>
      </c>
      <c r="C119" s="35">
        <f>'Variables - daily (2)'!C220</f>
        <v>3.1394819319064515</v>
      </c>
      <c r="D119" s="35">
        <f>'Variables - daily (2)'!I220</f>
        <v>818.25</v>
      </c>
      <c r="E119" s="35">
        <f>'Variables - daily (2)'!G220</f>
        <v>1140</v>
      </c>
      <c r="F119" s="35">
        <f t="shared" si="6"/>
        <v>1.2820017438987064</v>
      </c>
      <c r="G119" s="35">
        <f t="shared" si="7"/>
        <v>1.0313948193190645</v>
      </c>
      <c r="H119" s="35">
        <f t="shared" si="8"/>
        <v>0.24297865364991322</v>
      </c>
      <c r="I119" s="35">
        <f t="shared" si="9"/>
        <v>1017.0672833490415</v>
      </c>
      <c r="J119" s="35">
        <f t="shared" si="10"/>
        <v>-19.548095450909372</v>
      </c>
      <c r="K119" s="35" t="str">
        <f t="shared" si="11"/>
        <v>overvalued</v>
      </c>
    </row>
    <row r="120" spans="1:11" x14ac:dyDescent="0.3">
      <c r="A120" s="6">
        <f>'Variables - daily'!A221</f>
        <v>45251</v>
      </c>
      <c r="B120" s="35">
        <f>'Variables - daily (2)'!B221</f>
        <v>28.200174389870625</v>
      </c>
      <c r="C120" s="35">
        <f>'Variables - daily (2)'!C221</f>
        <v>3.1394819319064515</v>
      </c>
      <c r="D120" s="35">
        <f>'Variables - daily (2)'!I221</f>
        <v>804.89</v>
      </c>
      <c r="E120" s="35">
        <f>'Variables - daily (2)'!G221</f>
        <v>1140</v>
      </c>
      <c r="F120" s="35">
        <f t="shared" si="6"/>
        <v>1.2820017438987064</v>
      </c>
      <c r="G120" s="35">
        <f t="shared" si="7"/>
        <v>1.0313948193190645</v>
      </c>
      <c r="H120" s="35">
        <f t="shared" si="8"/>
        <v>0.24297865364991322</v>
      </c>
      <c r="I120" s="35">
        <f t="shared" si="9"/>
        <v>1000.4610885362787</v>
      </c>
      <c r="J120" s="35">
        <f t="shared" si="10"/>
        <v>-19.548095450909372</v>
      </c>
      <c r="K120" s="35" t="str">
        <f t="shared" si="11"/>
        <v>overvalued</v>
      </c>
    </row>
    <row r="121" spans="1:11" x14ac:dyDescent="0.3">
      <c r="A121" s="6">
        <f>'Variables - daily'!A222</f>
        <v>45252</v>
      </c>
      <c r="B121" s="35">
        <f>'Variables - daily (2)'!B222</f>
        <v>28.200174389870625</v>
      </c>
      <c r="C121" s="35">
        <f>'Variables - daily (2)'!C222</f>
        <v>3.1394819319064515</v>
      </c>
      <c r="D121" s="35">
        <f>'Variables - daily (2)'!I222</f>
        <v>838.49</v>
      </c>
      <c r="E121" s="35">
        <f>'Variables - daily (2)'!G222</f>
        <v>1145</v>
      </c>
      <c r="F121" s="35">
        <f t="shared" si="6"/>
        <v>1.2820017438987064</v>
      </c>
      <c r="G121" s="35">
        <f t="shared" si="7"/>
        <v>1.0313948193190645</v>
      </c>
      <c r="H121" s="35">
        <f t="shared" si="8"/>
        <v>0.24297865364991322</v>
      </c>
      <c r="I121" s="35">
        <f t="shared" si="9"/>
        <v>1042.2251712989157</v>
      </c>
      <c r="J121" s="35">
        <f t="shared" si="10"/>
        <v>-19.548095450909369</v>
      </c>
      <c r="K121" s="35" t="str">
        <f t="shared" si="11"/>
        <v>overvalued</v>
      </c>
    </row>
    <row r="122" spans="1:11" x14ac:dyDescent="0.3">
      <c r="A122" s="6">
        <f>'Variables - daily'!A223</f>
        <v>45253</v>
      </c>
      <c r="B122" s="35">
        <f>'Variables - daily (2)'!B223</f>
        <v>28.200174389870625</v>
      </c>
      <c r="C122" s="35">
        <f>'Variables - daily (2)'!C223</f>
        <v>3.1394819319064515</v>
      </c>
      <c r="D122" s="35">
        <f>'Variables - daily (2)'!I223</f>
        <v>838.49</v>
      </c>
      <c r="E122" s="35">
        <f>'Variables - daily (2)'!G223</f>
        <v>1150</v>
      </c>
      <c r="F122" s="35">
        <f t="shared" si="6"/>
        <v>1.2820017438987064</v>
      </c>
      <c r="G122" s="35">
        <f t="shared" si="7"/>
        <v>1.0313948193190645</v>
      </c>
      <c r="H122" s="35">
        <f t="shared" si="8"/>
        <v>0.24297865364991322</v>
      </c>
      <c r="I122" s="35">
        <f t="shared" si="9"/>
        <v>1042.2251712989157</v>
      </c>
      <c r="J122" s="35">
        <f t="shared" si="10"/>
        <v>-19.548095450909369</v>
      </c>
      <c r="K122" s="35" t="str">
        <f t="shared" si="11"/>
        <v>overvalued</v>
      </c>
    </row>
    <row r="123" spans="1:11" x14ac:dyDescent="0.3">
      <c r="A123" s="6">
        <f>'Variables - daily'!A224</f>
        <v>45254</v>
      </c>
      <c r="B123" s="35">
        <f>'Variables - daily (2)'!B224</f>
        <v>28.200174389870625</v>
      </c>
      <c r="C123" s="35">
        <f>'Variables - daily (2)'!C224</f>
        <v>3.1394819319064515</v>
      </c>
      <c r="D123" s="35">
        <f>'Variables - daily (2)'!I224</f>
        <v>838.49</v>
      </c>
      <c r="E123" s="35">
        <f>'Variables - daily (2)'!G224</f>
        <v>1150</v>
      </c>
      <c r="F123" s="35">
        <f t="shared" si="6"/>
        <v>1.2820017438987064</v>
      </c>
      <c r="G123" s="35">
        <f t="shared" si="7"/>
        <v>1.0313948193190645</v>
      </c>
      <c r="H123" s="35">
        <f t="shared" si="8"/>
        <v>0.24297865364991322</v>
      </c>
      <c r="I123" s="35">
        <f t="shared" si="9"/>
        <v>1042.2251712989157</v>
      </c>
      <c r="J123" s="35">
        <f t="shared" si="10"/>
        <v>-19.548095450909369</v>
      </c>
      <c r="K123" s="35" t="str">
        <f t="shared" si="11"/>
        <v>overvalued</v>
      </c>
    </row>
    <row r="124" spans="1:11" x14ac:dyDescent="0.3">
      <c r="A124" s="6">
        <f>'Variables - daily'!A225</f>
        <v>45257</v>
      </c>
      <c r="B124" s="35">
        <f>'Variables - daily (2)'!B225</f>
        <v>28.200174389870625</v>
      </c>
      <c r="C124" s="35">
        <f>'Variables - daily (2)'!C225</f>
        <v>3.1394819319064515</v>
      </c>
      <c r="D124" s="35">
        <f>'Variables - daily (2)'!I225</f>
        <v>821.06</v>
      </c>
      <c r="E124" s="35">
        <f>'Variables - daily (2)'!G225</f>
        <v>1150</v>
      </c>
      <c r="F124" s="35">
        <f t="shared" si="6"/>
        <v>1.2820017438987064</v>
      </c>
      <c r="G124" s="35">
        <f t="shared" si="7"/>
        <v>1.0313948193190645</v>
      </c>
      <c r="H124" s="35">
        <f t="shared" si="8"/>
        <v>0.24297865364991322</v>
      </c>
      <c r="I124" s="35">
        <f t="shared" si="9"/>
        <v>1020.5600533657977</v>
      </c>
      <c r="J124" s="35">
        <f t="shared" si="10"/>
        <v>-19.548095450909369</v>
      </c>
      <c r="K124" s="35" t="str">
        <f t="shared" si="11"/>
        <v>overvalued</v>
      </c>
    </row>
    <row r="125" spans="1:11" x14ac:dyDescent="0.3">
      <c r="A125" s="6">
        <f>'Variables - daily'!A226</f>
        <v>45258</v>
      </c>
      <c r="B125" s="35">
        <f>'Variables - daily (2)'!B226</f>
        <v>28.200174389870625</v>
      </c>
      <c r="C125" s="35">
        <f>'Variables - daily (2)'!C226</f>
        <v>3.1394819319064515</v>
      </c>
      <c r="D125" s="35">
        <f>'Variables - daily (2)'!I226</f>
        <v>882.04</v>
      </c>
      <c r="E125" s="35">
        <f>'Variables - daily (2)'!G226</f>
        <v>1150</v>
      </c>
      <c r="F125" s="35">
        <f t="shared" si="6"/>
        <v>1.2820017438987064</v>
      </c>
      <c r="G125" s="35">
        <f t="shared" si="7"/>
        <v>1.0313948193190645</v>
      </c>
      <c r="H125" s="35">
        <f t="shared" si="8"/>
        <v>0.24297865364991322</v>
      </c>
      <c r="I125" s="35">
        <f t="shared" si="9"/>
        <v>1096.3568916653694</v>
      </c>
      <c r="J125" s="35">
        <f t="shared" si="10"/>
        <v>-19.548095450909369</v>
      </c>
      <c r="K125" s="35" t="str">
        <f t="shared" si="11"/>
        <v>overvalued</v>
      </c>
    </row>
    <row r="126" spans="1:11" x14ac:dyDescent="0.3">
      <c r="A126" s="6">
        <f>'Variables - daily'!A227</f>
        <v>45259</v>
      </c>
      <c r="B126" s="35">
        <f>'Variables - daily (2)'!B227</f>
        <v>28.200174389870625</v>
      </c>
      <c r="C126" s="35">
        <f>'Variables - daily (2)'!C227</f>
        <v>3.1394819319064515</v>
      </c>
      <c r="D126" s="35">
        <f>'Variables - daily (2)'!I227</f>
        <v>823.76</v>
      </c>
      <c r="E126" s="35">
        <f>'Variables - daily (2)'!G227</f>
        <v>1150</v>
      </c>
      <c r="F126" s="35">
        <f t="shared" si="6"/>
        <v>1.2820017438987064</v>
      </c>
      <c r="G126" s="35">
        <f t="shared" si="7"/>
        <v>1.0313948193190645</v>
      </c>
      <c r="H126" s="35">
        <f t="shared" si="8"/>
        <v>0.24297865364991322</v>
      </c>
      <c r="I126" s="35">
        <f t="shared" si="9"/>
        <v>1023.9160957306525</v>
      </c>
      <c r="J126" s="35">
        <f t="shared" si="10"/>
        <v>-19.548095450909369</v>
      </c>
      <c r="K126" s="35" t="str">
        <f t="shared" si="11"/>
        <v>overvalued</v>
      </c>
    </row>
    <row r="127" spans="1:11" x14ac:dyDescent="0.3">
      <c r="A127" s="6">
        <f>'Variables - daily'!A228</f>
        <v>45260</v>
      </c>
      <c r="B127" s="35">
        <f>'Variables - daily (2)'!B228</f>
        <v>28.200174389870625</v>
      </c>
      <c r="C127" s="35">
        <f>'Variables - daily (2)'!C228</f>
        <v>3.1394819319064515</v>
      </c>
      <c r="D127" s="35">
        <f>'Variables - daily (2)'!I228</f>
        <v>942.62</v>
      </c>
      <c r="E127" s="35">
        <f>'Variables - daily (2)'!G228</f>
        <v>1150</v>
      </c>
      <c r="F127" s="35">
        <f t="shared" si="6"/>
        <v>1.2820017438987064</v>
      </c>
      <c r="G127" s="35">
        <f t="shared" si="7"/>
        <v>1.0313948193190645</v>
      </c>
      <c r="H127" s="35">
        <f t="shared" si="8"/>
        <v>0.24297865364991322</v>
      </c>
      <c r="I127" s="35">
        <f t="shared" si="9"/>
        <v>1171.6565385034812</v>
      </c>
      <c r="J127" s="35">
        <f t="shared" si="10"/>
        <v>-19.548095450909369</v>
      </c>
      <c r="K127" s="35" t="str">
        <f t="shared" si="11"/>
        <v>overvalued</v>
      </c>
    </row>
    <row r="128" spans="1:11" x14ac:dyDescent="0.3">
      <c r="A128" s="6">
        <f>'Variables - daily'!A229</f>
        <v>45261</v>
      </c>
      <c r="B128" s="35">
        <f>'Variables - daily (2)'!B229</f>
        <v>28.921789803466595</v>
      </c>
      <c r="C128" s="35">
        <f>'Variables - daily (2)'!C229</f>
        <v>3.3231597124613543</v>
      </c>
      <c r="D128" s="35">
        <f>'Variables - daily (2)'!I229</f>
        <v>953.14</v>
      </c>
      <c r="E128" s="35">
        <f>'Variables - daily (2)'!G229</f>
        <v>1160</v>
      </c>
      <c r="F128" s="35">
        <f t="shared" si="6"/>
        <v>1.289217898034666</v>
      </c>
      <c r="G128" s="35">
        <f t="shared" si="7"/>
        <v>1.0332315971246135</v>
      </c>
      <c r="H128" s="35">
        <f t="shared" si="8"/>
        <v>0.24775307067886643</v>
      </c>
      <c r="I128" s="35">
        <f t="shared" si="9"/>
        <v>1189.2833617868548</v>
      </c>
      <c r="J128" s="35">
        <f t="shared" si="10"/>
        <v>-19.855937564959962</v>
      </c>
      <c r="K128" s="35" t="str">
        <f t="shared" si="11"/>
        <v>overvalued</v>
      </c>
    </row>
    <row r="129" spans="1:11" x14ac:dyDescent="0.3">
      <c r="A129" s="6">
        <f>'Variables - daily'!A230</f>
        <v>45264</v>
      </c>
      <c r="B129" s="35">
        <f>'Variables - daily (2)'!B230</f>
        <v>28.921789803466595</v>
      </c>
      <c r="C129" s="35">
        <f>'Variables - daily (2)'!C230</f>
        <v>3.3231597124613543</v>
      </c>
      <c r="D129" s="35">
        <f>'Variables - daily (2)'!I230</f>
        <v>816.96</v>
      </c>
      <c r="E129" s="35">
        <f>'Variables - daily (2)'!G230</f>
        <v>1160</v>
      </c>
      <c r="F129" s="35">
        <f t="shared" si="6"/>
        <v>1.289217898034666</v>
      </c>
      <c r="G129" s="35">
        <f t="shared" si="7"/>
        <v>1.0332315971246135</v>
      </c>
      <c r="H129" s="35">
        <f t="shared" si="8"/>
        <v>0.24775307067886643</v>
      </c>
      <c r="I129" s="35">
        <f t="shared" si="9"/>
        <v>1019.3643486218068</v>
      </c>
      <c r="J129" s="35">
        <f t="shared" si="10"/>
        <v>-19.855937564959962</v>
      </c>
      <c r="K129" s="35" t="str">
        <f t="shared" si="11"/>
        <v>overvalued</v>
      </c>
    </row>
    <row r="130" spans="1:11" x14ac:dyDescent="0.3">
      <c r="A130" s="6">
        <f>'Variables - daily'!A231</f>
        <v>45265</v>
      </c>
      <c r="B130" s="35">
        <f>'Variables - daily (2)'!B231</f>
        <v>28.921789803466595</v>
      </c>
      <c r="C130" s="35">
        <f>'Variables - daily (2)'!C231</f>
        <v>3.3231597124613543</v>
      </c>
      <c r="D130" s="35">
        <f>'Variables - daily (2)'!I231</f>
        <v>952.44</v>
      </c>
      <c r="E130" s="35">
        <f>'Variables - daily (2)'!G231</f>
        <v>1165</v>
      </c>
      <c r="F130" s="35">
        <f t="shared" si="6"/>
        <v>1.289217898034666</v>
      </c>
      <c r="G130" s="35">
        <f t="shared" si="7"/>
        <v>1.0332315971246135</v>
      </c>
      <c r="H130" s="35">
        <f t="shared" si="8"/>
        <v>0.24775307067886643</v>
      </c>
      <c r="I130" s="35">
        <f t="shared" si="9"/>
        <v>1188.4099346373796</v>
      </c>
      <c r="J130" s="35">
        <f t="shared" si="10"/>
        <v>-19.855937564959959</v>
      </c>
      <c r="K130" s="35" t="str">
        <f t="shared" si="11"/>
        <v>overvalued</v>
      </c>
    </row>
    <row r="131" spans="1:11" x14ac:dyDescent="0.3">
      <c r="A131" s="6">
        <f>'Variables - daily'!A232</f>
        <v>45266</v>
      </c>
      <c r="B131" s="35">
        <f>'Variables - daily (2)'!B232</f>
        <v>28.921789803466595</v>
      </c>
      <c r="C131" s="35">
        <f>'Variables - daily (2)'!C232</f>
        <v>3.3231597124613543</v>
      </c>
      <c r="D131" s="35">
        <f>'Variables - daily (2)'!I232</f>
        <v>887.16</v>
      </c>
      <c r="E131" s="35">
        <f>'Variables - daily (2)'!G232</f>
        <v>1170</v>
      </c>
      <c r="F131" s="35">
        <f t="shared" ref="F131:F194" si="12">1+B131/100</f>
        <v>1.289217898034666</v>
      </c>
      <c r="G131" s="35">
        <f t="shared" ref="G131:G194" si="13">1+C131/100</f>
        <v>1.0332315971246135</v>
      </c>
      <c r="H131" s="35">
        <f t="shared" ref="H131:H194" si="14">(F131/G131)-1</f>
        <v>0.24775307067886643</v>
      </c>
      <c r="I131" s="35">
        <f t="shared" ref="I131:I194" si="15">D131*(1+H131)</f>
        <v>1106.956614183463</v>
      </c>
      <c r="J131" s="35">
        <f t="shared" ref="J131:J194" si="16">((D131-I131)/I131)*100</f>
        <v>-19.855937564959952</v>
      </c>
      <c r="K131" s="35" t="str">
        <f t="shared" ref="K131:K194" si="17">IF(D131&gt;I131,"undervalued", "overvalued")</f>
        <v>overvalued</v>
      </c>
    </row>
    <row r="132" spans="1:11" x14ac:dyDescent="0.3">
      <c r="A132" s="6">
        <f>'Variables - daily'!A233</f>
        <v>45267</v>
      </c>
      <c r="B132" s="35">
        <f>'Variables - daily (2)'!B233</f>
        <v>28.921789803466595</v>
      </c>
      <c r="C132" s="35">
        <f>'Variables - daily (2)'!C233</f>
        <v>3.3231597124613543</v>
      </c>
      <c r="D132" s="35">
        <f>'Variables - daily (2)'!I233</f>
        <v>827.3</v>
      </c>
      <c r="E132" s="35">
        <f>'Variables - daily (2)'!G233</f>
        <v>1200</v>
      </c>
      <c r="F132" s="35">
        <f t="shared" si="12"/>
        <v>1.289217898034666</v>
      </c>
      <c r="G132" s="35">
        <f t="shared" si="13"/>
        <v>1.0332315971246135</v>
      </c>
      <c r="H132" s="35">
        <f t="shared" si="14"/>
        <v>0.24775307067886643</v>
      </c>
      <c r="I132" s="35">
        <f t="shared" si="15"/>
        <v>1032.2661153726262</v>
      </c>
      <c r="J132" s="35">
        <f t="shared" si="16"/>
        <v>-19.855937564959966</v>
      </c>
      <c r="K132" s="35" t="str">
        <f t="shared" si="17"/>
        <v>overvalued</v>
      </c>
    </row>
    <row r="133" spans="1:11" x14ac:dyDescent="0.3">
      <c r="A133" s="6">
        <f>'Variables - daily'!A234</f>
        <v>45268</v>
      </c>
      <c r="B133" s="35">
        <f>'Variables - daily (2)'!B234</f>
        <v>28.921789803466595</v>
      </c>
      <c r="C133" s="35">
        <f>'Variables - daily (2)'!C234</f>
        <v>3.3231597124613543</v>
      </c>
      <c r="D133" s="35">
        <f>'Variables - daily (2)'!I234</f>
        <v>1013.12</v>
      </c>
      <c r="E133" s="35">
        <f>'Variables - daily (2)'!G234</f>
        <v>1250</v>
      </c>
      <c r="F133" s="35">
        <f t="shared" si="12"/>
        <v>1.289217898034666</v>
      </c>
      <c r="G133" s="35">
        <f t="shared" si="13"/>
        <v>1.0332315971246135</v>
      </c>
      <c r="H133" s="35">
        <f t="shared" si="14"/>
        <v>0.24775307067886643</v>
      </c>
      <c r="I133" s="35">
        <f t="shared" si="15"/>
        <v>1264.1235909661732</v>
      </c>
      <c r="J133" s="35">
        <f t="shared" si="16"/>
        <v>-19.855937564959962</v>
      </c>
      <c r="K133" s="35" t="str">
        <f t="shared" si="17"/>
        <v>overvalued</v>
      </c>
    </row>
    <row r="134" spans="1:11" x14ac:dyDescent="0.3">
      <c r="A134" s="6">
        <f>'Variables - daily'!A235</f>
        <v>45271</v>
      </c>
      <c r="B134" s="35">
        <f>'Variables - daily (2)'!B235</f>
        <v>28.921789803466595</v>
      </c>
      <c r="C134" s="35">
        <f>'Variables - daily (2)'!C235</f>
        <v>3.3231597124613543</v>
      </c>
      <c r="D134" s="35">
        <f>'Variables - daily (2)'!I235</f>
        <v>853.78</v>
      </c>
      <c r="E134" s="35">
        <f>'Variables - daily (2)'!G235</f>
        <v>1250</v>
      </c>
      <c r="F134" s="35">
        <f t="shared" si="12"/>
        <v>1.289217898034666</v>
      </c>
      <c r="G134" s="35">
        <f t="shared" si="13"/>
        <v>1.0332315971246135</v>
      </c>
      <c r="H134" s="35">
        <f t="shared" si="14"/>
        <v>0.24775307067886643</v>
      </c>
      <c r="I134" s="35">
        <f t="shared" si="15"/>
        <v>1065.3066166842025</v>
      </c>
      <c r="J134" s="35">
        <f t="shared" si="16"/>
        <v>-19.855937564959955</v>
      </c>
      <c r="K134" s="35" t="str">
        <f t="shared" si="17"/>
        <v>overvalued</v>
      </c>
    </row>
    <row r="135" spans="1:11" x14ac:dyDescent="0.3">
      <c r="A135" s="6">
        <f>'Variables - daily'!A236</f>
        <v>45272</v>
      </c>
      <c r="B135" s="35">
        <f>'Variables - daily (2)'!B236</f>
        <v>28.921789803466595</v>
      </c>
      <c r="C135" s="35">
        <f>'Variables - daily (2)'!C236</f>
        <v>3.3231597124613543</v>
      </c>
      <c r="D135" s="35">
        <f>'Variables - daily (2)'!I236</f>
        <v>849.28</v>
      </c>
      <c r="E135" s="35">
        <f>'Variables - daily (2)'!G236</f>
        <v>1220</v>
      </c>
      <c r="F135" s="35">
        <f t="shared" si="12"/>
        <v>1.289217898034666</v>
      </c>
      <c r="G135" s="35">
        <f t="shared" si="13"/>
        <v>1.0332315971246135</v>
      </c>
      <c r="H135" s="35">
        <f t="shared" si="14"/>
        <v>0.24775307067886643</v>
      </c>
      <c r="I135" s="35">
        <f t="shared" si="15"/>
        <v>1059.6917278661476</v>
      </c>
      <c r="J135" s="35">
        <f t="shared" si="16"/>
        <v>-19.855937564959959</v>
      </c>
      <c r="K135" s="35" t="str">
        <f t="shared" si="17"/>
        <v>overvalued</v>
      </c>
    </row>
    <row r="136" spans="1:11" x14ac:dyDescent="0.3">
      <c r="A136" s="6">
        <f>'Variables - daily'!A237</f>
        <v>45273</v>
      </c>
      <c r="B136" s="35">
        <f>'Variables - daily (2)'!B237</f>
        <v>28.921789803466595</v>
      </c>
      <c r="C136" s="35">
        <f>'Variables - daily (2)'!C237</f>
        <v>3.3231597124613543</v>
      </c>
      <c r="D136" s="35">
        <f>'Variables - daily (2)'!I237</f>
        <v>913.28</v>
      </c>
      <c r="E136" s="35">
        <f>'Variables - daily (2)'!G237</f>
        <v>1220</v>
      </c>
      <c r="F136" s="35">
        <f t="shared" si="12"/>
        <v>1.289217898034666</v>
      </c>
      <c r="G136" s="35">
        <f t="shared" si="13"/>
        <v>1.0332315971246135</v>
      </c>
      <c r="H136" s="35">
        <f t="shared" si="14"/>
        <v>0.24775307067886643</v>
      </c>
      <c r="I136" s="35">
        <f t="shared" si="15"/>
        <v>1139.5479243895952</v>
      </c>
      <c r="J136" s="35">
        <f t="shared" si="16"/>
        <v>-19.855937564959966</v>
      </c>
      <c r="K136" s="35" t="str">
        <f t="shared" si="17"/>
        <v>overvalued</v>
      </c>
    </row>
    <row r="137" spans="1:11" x14ac:dyDescent="0.3">
      <c r="A137" s="6">
        <f>'Variables - daily'!A238</f>
        <v>45274</v>
      </c>
      <c r="B137" s="35">
        <f>'Variables - daily (2)'!B238</f>
        <v>28.921789803466595</v>
      </c>
      <c r="C137" s="35">
        <f>'Variables - daily (2)'!C238</f>
        <v>3.3231597124613543</v>
      </c>
      <c r="D137" s="35">
        <f>'Variables - daily (2)'!I238</f>
        <v>870.13</v>
      </c>
      <c r="E137" s="35">
        <f>'Variables - daily (2)'!G238</f>
        <v>1225</v>
      </c>
      <c r="F137" s="35">
        <f t="shared" si="12"/>
        <v>1.289217898034666</v>
      </c>
      <c r="G137" s="35">
        <f t="shared" si="13"/>
        <v>1.0332315971246135</v>
      </c>
      <c r="H137" s="35">
        <f t="shared" si="14"/>
        <v>0.24775307067886643</v>
      </c>
      <c r="I137" s="35">
        <f t="shared" si="15"/>
        <v>1085.7073793898021</v>
      </c>
      <c r="J137" s="35">
        <f t="shared" si="16"/>
        <v>-19.855937564959962</v>
      </c>
      <c r="K137" s="35" t="str">
        <f t="shared" si="17"/>
        <v>overvalued</v>
      </c>
    </row>
    <row r="138" spans="1:11" x14ac:dyDescent="0.3">
      <c r="A138" s="6">
        <f>'Variables - daily'!A239</f>
        <v>45275</v>
      </c>
      <c r="B138" s="35">
        <f>'Variables - daily (2)'!B239</f>
        <v>28.921789803466595</v>
      </c>
      <c r="C138" s="35">
        <f>'Variables - daily (2)'!C239</f>
        <v>3.3231597124613543</v>
      </c>
      <c r="D138" s="35">
        <f>'Variables - daily (2)'!I239</f>
        <v>862.15</v>
      </c>
      <c r="E138" s="35">
        <f>'Variables - daily (2)'!G239</f>
        <v>1225</v>
      </c>
      <c r="F138" s="35">
        <f t="shared" si="12"/>
        <v>1.289217898034666</v>
      </c>
      <c r="G138" s="35">
        <f t="shared" si="13"/>
        <v>1.0332315971246135</v>
      </c>
      <c r="H138" s="35">
        <f t="shared" si="14"/>
        <v>0.24775307067886643</v>
      </c>
      <c r="I138" s="35">
        <f t="shared" si="15"/>
        <v>1075.7503098857846</v>
      </c>
      <c r="J138" s="35">
        <f t="shared" si="16"/>
        <v>-19.855937564959959</v>
      </c>
      <c r="K138" s="35" t="str">
        <f t="shared" si="17"/>
        <v>overvalued</v>
      </c>
    </row>
    <row r="139" spans="1:11" x14ac:dyDescent="0.3">
      <c r="A139" s="6">
        <f>'Variables - daily'!A240</f>
        <v>45278</v>
      </c>
      <c r="B139" s="35">
        <f>'Variables - daily (2)'!B240</f>
        <v>28.921789803466595</v>
      </c>
      <c r="C139" s="35">
        <f>'Variables - daily (2)'!C240</f>
        <v>3.3231597124613543</v>
      </c>
      <c r="D139" s="35">
        <f>'Variables - daily (2)'!I240</f>
        <v>855.84</v>
      </c>
      <c r="E139" s="35">
        <f>'Variables - daily (2)'!G240</f>
        <v>1225</v>
      </c>
      <c r="F139" s="35">
        <f t="shared" si="12"/>
        <v>1.289217898034666</v>
      </c>
      <c r="G139" s="35">
        <f t="shared" si="13"/>
        <v>1.0332315971246135</v>
      </c>
      <c r="H139" s="35">
        <f t="shared" si="14"/>
        <v>0.24775307067886643</v>
      </c>
      <c r="I139" s="35">
        <f t="shared" si="15"/>
        <v>1067.8769880098012</v>
      </c>
      <c r="J139" s="35">
        <f t="shared" si="16"/>
        <v>-19.855937564959962</v>
      </c>
      <c r="K139" s="35" t="str">
        <f t="shared" si="17"/>
        <v>overvalued</v>
      </c>
    </row>
    <row r="140" spans="1:11" x14ac:dyDescent="0.3">
      <c r="A140" s="6">
        <f>'Variables - daily'!A241</f>
        <v>45279</v>
      </c>
      <c r="B140" s="35">
        <f>'Variables - daily (2)'!B241</f>
        <v>28.921789803466595</v>
      </c>
      <c r="C140" s="35">
        <f>'Variables - daily (2)'!C241</f>
        <v>3.3231597124613543</v>
      </c>
      <c r="D140" s="35">
        <f>'Variables - daily (2)'!I241</f>
        <v>844.85</v>
      </c>
      <c r="E140" s="35">
        <f>'Variables - daily (2)'!G241</f>
        <v>1225</v>
      </c>
      <c r="F140" s="35">
        <f t="shared" si="12"/>
        <v>1.289217898034666</v>
      </c>
      <c r="G140" s="35">
        <f t="shared" si="13"/>
        <v>1.0332315971246135</v>
      </c>
      <c r="H140" s="35">
        <f t="shared" si="14"/>
        <v>0.24775307067886643</v>
      </c>
      <c r="I140" s="35">
        <f t="shared" si="15"/>
        <v>1054.1641817630402</v>
      </c>
      <c r="J140" s="35">
        <f t="shared" si="16"/>
        <v>-19.855937564959952</v>
      </c>
      <c r="K140" s="35" t="str">
        <f t="shared" si="17"/>
        <v>overvalued</v>
      </c>
    </row>
    <row r="141" spans="1:11" x14ac:dyDescent="0.3">
      <c r="A141" s="6">
        <f>'Variables - daily'!A242</f>
        <v>45280</v>
      </c>
      <c r="B141" s="35">
        <f>'Variables - daily (2)'!B242</f>
        <v>28.921789803466595</v>
      </c>
      <c r="C141" s="35">
        <f>'Variables - daily (2)'!C242</f>
        <v>3.3231597124613543</v>
      </c>
      <c r="D141" s="35">
        <f>'Variables - daily (2)'!I242</f>
        <v>906.39</v>
      </c>
      <c r="E141" s="35">
        <f>'Variables - daily (2)'!G242</f>
        <v>1225</v>
      </c>
      <c r="F141" s="35">
        <f t="shared" si="12"/>
        <v>1.289217898034666</v>
      </c>
      <c r="G141" s="35">
        <f t="shared" si="13"/>
        <v>1.0332315971246135</v>
      </c>
      <c r="H141" s="35">
        <f t="shared" si="14"/>
        <v>0.24775307067886643</v>
      </c>
      <c r="I141" s="35">
        <f t="shared" si="15"/>
        <v>1130.9509057326177</v>
      </c>
      <c r="J141" s="35">
        <f t="shared" si="16"/>
        <v>-19.855937564959955</v>
      </c>
      <c r="K141" s="35" t="str">
        <f t="shared" si="17"/>
        <v>overvalued</v>
      </c>
    </row>
    <row r="142" spans="1:11" x14ac:dyDescent="0.3">
      <c r="A142" s="6">
        <f>'Variables - daily'!A243</f>
        <v>45281</v>
      </c>
      <c r="B142" s="35">
        <f>'Variables - daily (2)'!B243</f>
        <v>28.921789803466595</v>
      </c>
      <c r="C142" s="35">
        <f>'Variables - daily (2)'!C243</f>
        <v>3.3231597124613543</v>
      </c>
      <c r="D142" s="35">
        <f>'Variables - daily (2)'!I243</f>
        <v>841.41</v>
      </c>
      <c r="E142" s="35">
        <f>'Variables - daily (2)'!G243</f>
        <v>1225</v>
      </c>
      <c r="F142" s="35">
        <f t="shared" si="12"/>
        <v>1.289217898034666</v>
      </c>
      <c r="G142" s="35">
        <f t="shared" si="13"/>
        <v>1.0332315971246135</v>
      </c>
      <c r="H142" s="35">
        <f t="shared" si="14"/>
        <v>0.24775307067886643</v>
      </c>
      <c r="I142" s="35">
        <f t="shared" si="15"/>
        <v>1049.8719111999051</v>
      </c>
      <c r="J142" s="35">
        <f t="shared" si="16"/>
        <v>-19.855937564959966</v>
      </c>
      <c r="K142" s="35" t="str">
        <f t="shared" si="17"/>
        <v>overvalued</v>
      </c>
    </row>
    <row r="143" spans="1:11" x14ac:dyDescent="0.3">
      <c r="A143" s="6">
        <f>'Variables - daily'!A244</f>
        <v>45282</v>
      </c>
      <c r="B143" s="35">
        <f>'Variables - daily (2)'!B244</f>
        <v>28.921789803466595</v>
      </c>
      <c r="C143" s="35">
        <f>'Variables - daily (2)'!C244</f>
        <v>3.3231597124613543</v>
      </c>
      <c r="D143" s="35">
        <f>'Variables - daily (2)'!I244</f>
        <v>1039.6500000000001</v>
      </c>
      <c r="E143" s="35">
        <f>'Variables - daily (2)'!G244</f>
        <v>1200</v>
      </c>
      <c r="F143" s="35">
        <f t="shared" si="12"/>
        <v>1.289217898034666</v>
      </c>
      <c r="G143" s="35">
        <f t="shared" si="13"/>
        <v>1.0332315971246135</v>
      </c>
      <c r="H143" s="35">
        <f t="shared" si="14"/>
        <v>0.24775307067886643</v>
      </c>
      <c r="I143" s="35">
        <f t="shared" si="15"/>
        <v>1297.2264799312836</v>
      </c>
      <c r="J143" s="35">
        <f t="shared" si="16"/>
        <v>-19.855937564959962</v>
      </c>
      <c r="K143" s="35" t="str">
        <f t="shared" si="17"/>
        <v>overvalued</v>
      </c>
    </row>
    <row r="144" spans="1:11" x14ac:dyDescent="0.3">
      <c r="A144" s="6">
        <f>'Variables - daily'!A245</f>
        <v>45287</v>
      </c>
      <c r="B144" s="35">
        <f>'Variables - daily (2)'!B245</f>
        <v>28.921789803466595</v>
      </c>
      <c r="C144" s="35">
        <f>'Variables - daily (2)'!C245</f>
        <v>3.3231597124613543</v>
      </c>
      <c r="D144" s="35">
        <f>'Variables - daily (2)'!I245</f>
        <v>896.61</v>
      </c>
      <c r="E144" s="35">
        <f>'Variables - daily (2)'!G245</f>
        <v>1200</v>
      </c>
      <c r="F144" s="35">
        <f t="shared" si="12"/>
        <v>1.289217898034666</v>
      </c>
      <c r="G144" s="35">
        <f t="shared" si="13"/>
        <v>1.0332315971246135</v>
      </c>
      <c r="H144" s="35">
        <f t="shared" si="14"/>
        <v>0.24775307067886643</v>
      </c>
      <c r="I144" s="35">
        <f t="shared" si="15"/>
        <v>1118.7478807013783</v>
      </c>
      <c r="J144" s="35">
        <f t="shared" si="16"/>
        <v>-19.855937564959952</v>
      </c>
      <c r="K144" s="35" t="str">
        <f t="shared" si="17"/>
        <v>overvalued</v>
      </c>
    </row>
    <row r="145" spans="1:36" x14ac:dyDescent="0.3">
      <c r="A145" s="6">
        <f>'Variables - daily'!A246</f>
        <v>45288</v>
      </c>
      <c r="B145" s="35">
        <f>'Variables - daily (2)'!B246</f>
        <v>28.921789803466595</v>
      </c>
      <c r="C145" s="35">
        <f>'Variables - daily (2)'!C246</f>
        <v>3.3231597124613543</v>
      </c>
      <c r="D145" s="35">
        <f>'Variables - daily (2)'!I246</f>
        <v>882.03</v>
      </c>
      <c r="E145" s="35">
        <f>'Variables - daily (2)'!G246</f>
        <v>1210</v>
      </c>
      <c r="F145" s="35">
        <f t="shared" si="12"/>
        <v>1.289217898034666</v>
      </c>
      <c r="G145" s="35">
        <f t="shared" si="13"/>
        <v>1.0332315971246135</v>
      </c>
      <c r="H145" s="35">
        <f t="shared" si="14"/>
        <v>0.24775307067886643</v>
      </c>
      <c r="I145" s="35">
        <f t="shared" si="15"/>
        <v>1100.5556409308806</v>
      </c>
      <c r="J145" s="35">
        <f t="shared" si="16"/>
        <v>-19.855937564959962</v>
      </c>
      <c r="K145" s="35" t="str">
        <f t="shared" si="17"/>
        <v>overvalued</v>
      </c>
    </row>
    <row r="146" spans="1:36" x14ac:dyDescent="0.3">
      <c r="A146" s="6">
        <f>'Variables - daily'!A247</f>
        <v>45289</v>
      </c>
      <c r="B146" s="35">
        <f>'Variables - daily (2)'!B247</f>
        <v>28.921789803466595</v>
      </c>
      <c r="C146" s="35">
        <f>'Variables - daily (2)'!C247</f>
        <v>3.3231597124613543</v>
      </c>
      <c r="D146" s="35">
        <f>'Variables - daily (2)'!I247</f>
        <v>899.89</v>
      </c>
      <c r="E146" s="35">
        <f>'Variables - daily (2)'!G247</f>
        <v>1210</v>
      </c>
      <c r="F146" s="35">
        <f t="shared" si="12"/>
        <v>1.289217898034666</v>
      </c>
      <c r="G146" s="35">
        <f t="shared" si="13"/>
        <v>1.0332315971246135</v>
      </c>
      <c r="H146" s="35">
        <f t="shared" si="14"/>
        <v>0.24775307067886643</v>
      </c>
      <c r="I146" s="35">
        <f t="shared" si="15"/>
        <v>1122.8405107732051</v>
      </c>
      <c r="J146" s="35">
        <f t="shared" si="16"/>
        <v>-19.855937564959962</v>
      </c>
      <c r="K146" s="35" t="str">
        <f t="shared" si="17"/>
        <v>overvalued</v>
      </c>
    </row>
    <row r="147" spans="1:36" x14ac:dyDescent="0.3">
      <c r="A147" s="6">
        <f>'Variables - daily'!A248</f>
        <v>45293</v>
      </c>
      <c r="B147" s="35">
        <f>'Variables - daily (2)'!B248</f>
        <v>29.899058738813608</v>
      </c>
      <c r="C147" s="35">
        <f>'Variables - daily (2)'!C248</f>
        <v>3.1059809026621865</v>
      </c>
      <c r="D147" s="35">
        <f>'Variables - daily (2)'!I248</f>
        <v>991</v>
      </c>
      <c r="E147" s="35">
        <f>'Variables - daily (2)'!G248</f>
        <v>1220</v>
      </c>
      <c r="F147" s="35">
        <f t="shared" si="12"/>
        <v>1.298990587388136</v>
      </c>
      <c r="G147" s="35">
        <f t="shared" si="13"/>
        <v>1.0310598090266219</v>
      </c>
      <c r="H147" s="35">
        <f t="shared" si="14"/>
        <v>0.25985958914881557</v>
      </c>
      <c r="I147" s="35">
        <f t="shared" si="15"/>
        <v>1248.5208528464761</v>
      </c>
      <c r="J147" s="35">
        <f t="shared" si="16"/>
        <v>-20.626075428324629</v>
      </c>
      <c r="K147" s="35" t="str">
        <f t="shared" si="17"/>
        <v>overvalued</v>
      </c>
    </row>
    <row r="148" spans="1:36" x14ac:dyDescent="0.3">
      <c r="A148" s="6">
        <f>'Variables - daily'!A249</f>
        <v>45294</v>
      </c>
      <c r="B148" s="35">
        <f>'Variables - daily (2)'!B249</f>
        <v>29.899058738813608</v>
      </c>
      <c r="C148" s="35">
        <f>'Variables - daily (2)'!C249</f>
        <v>3.1059809026621865</v>
      </c>
      <c r="D148" s="35">
        <f>'Variables - daily (2)'!I249</f>
        <v>845.5</v>
      </c>
      <c r="E148" s="35">
        <f>'Variables - daily (2)'!G249</f>
        <v>1220</v>
      </c>
      <c r="F148" s="35">
        <f t="shared" si="12"/>
        <v>1.298990587388136</v>
      </c>
      <c r="G148" s="35">
        <f t="shared" si="13"/>
        <v>1.0310598090266219</v>
      </c>
      <c r="H148" s="35">
        <f t="shared" si="14"/>
        <v>0.25985958914881557</v>
      </c>
      <c r="I148" s="35">
        <f t="shared" si="15"/>
        <v>1065.2112826253235</v>
      </c>
      <c r="J148" s="35">
        <f t="shared" si="16"/>
        <v>-20.626075428324633</v>
      </c>
      <c r="K148" s="35" t="str">
        <f t="shared" si="17"/>
        <v>overvalued</v>
      </c>
    </row>
    <row r="149" spans="1:36" x14ac:dyDescent="0.3">
      <c r="A149" s="6">
        <f>'Variables - daily'!A250</f>
        <v>45295</v>
      </c>
      <c r="B149" s="35">
        <f>'Variables - daily (2)'!B250</f>
        <v>29.899058738813608</v>
      </c>
      <c r="C149" s="35">
        <f>'Variables - daily (2)'!C250</f>
        <v>3.1059809026621865</v>
      </c>
      <c r="D149" s="35">
        <f>'Variables - daily (2)'!I250</f>
        <v>886</v>
      </c>
      <c r="E149" s="35">
        <f>'Variables - daily (2)'!G250</f>
        <v>1230</v>
      </c>
      <c r="F149" s="35">
        <f t="shared" si="12"/>
        <v>1.298990587388136</v>
      </c>
      <c r="G149" s="35">
        <f t="shared" si="13"/>
        <v>1.0310598090266219</v>
      </c>
      <c r="H149" s="35">
        <f t="shared" si="14"/>
        <v>0.25985958914881557</v>
      </c>
      <c r="I149" s="35">
        <f t="shared" si="15"/>
        <v>1116.2355959858505</v>
      </c>
      <c r="J149" s="35">
        <f t="shared" si="16"/>
        <v>-20.626075428324629</v>
      </c>
      <c r="K149" s="35" t="str">
        <f t="shared" si="17"/>
        <v>overvalued</v>
      </c>
    </row>
    <row r="150" spans="1:36" x14ac:dyDescent="0.3">
      <c r="A150" s="6">
        <f>'Variables - daily'!A251</f>
        <v>45296</v>
      </c>
      <c r="B150" s="35">
        <f>'Variables - daily (2)'!B251</f>
        <v>29.899058738813608</v>
      </c>
      <c r="C150" s="35">
        <f>'Variables - daily (2)'!C251</f>
        <v>3.1059809026621865</v>
      </c>
      <c r="D150" s="35">
        <f>'Variables - daily (2)'!I251</f>
        <v>906</v>
      </c>
      <c r="E150" s="35">
        <f>'Variables - daily (2)'!G251</f>
        <v>1230</v>
      </c>
      <c r="F150" s="35">
        <f t="shared" si="12"/>
        <v>1.298990587388136</v>
      </c>
      <c r="G150" s="35">
        <f t="shared" si="13"/>
        <v>1.0310598090266219</v>
      </c>
      <c r="H150" s="35">
        <f t="shared" si="14"/>
        <v>0.25985958914881557</v>
      </c>
      <c r="I150" s="35">
        <f t="shared" si="15"/>
        <v>1141.432787768827</v>
      </c>
      <c r="J150" s="35">
        <f t="shared" si="16"/>
        <v>-20.62607542832464</v>
      </c>
      <c r="K150" s="35" t="str">
        <f t="shared" si="17"/>
        <v>overvalued</v>
      </c>
    </row>
    <row r="151" spans="1:36" x14ac:dyDescent="0.3">
      <c r="A151" s="6">
        <f>'Variables - daily'!A252</f>
        <v>45299</v>
      </c>
      <c r="B151" s="35">
        <f>'Variables - daily (2)'!B252</f>
        <v>29.899058738813608</v>
      </c>
      <c r="C151" s="35">
        <f>'Variables - daily (2)'!C252</f>
        <v>3.1059809026621865</v>
      </c>
      <c r="D151" s="35">
        <f>'Variables - daily (2)'!I252</f>
        <v>885</v>
      </c>
      <c r="E151" s="35">
        <f>'Variables - daily (2)'!G252</f>
        <v>1240</v>
      </c>
      <c r="F151" s="35">
        <f t="shared" si="12"/>
        <v>1.298990587388136</v>
      </c>
      <c r="G151" s="35">
        <f t="shared" si="13"/>
        <v>1.0310598090266219</v>
      </c>
      <c r="H151" s="35">
        <f t="shared" si="14"/>
        <v>0.25985958914881557</v>
      </c>
      <c r="I151" s="35">
        <f t="shared" si="15"/>
        <v>1114.9757363967017</v>
      </c>
      <c r="J151" s="35">
        <f t="shared" si="16"/>
        <v>-20.626075428324629</v>
      </c>
      <c r="K151" s="35" t="str">
        <f t="shared" si="17"/>
        <v>overvalued</v>
      </c>
    </row>
    <row r="152" spans="1:36" x14ac:dyDescent="0.3">
      <c r="A152" s="6">
        <f>'Variables - daily'!A253</f>
        <v>45300</v>
      </c>
      <c r="B152" s="35">
        <f>'Variables - daily (2)'!B253</f>
        <v>29.899058738813608</v>
      </c>
      <c r="C152" s="35">
        <f>'Variables - daily (2)'!C253</f>
        <v>3.1059809026621865</v>
      </c>
      <c r="D152" s="35">
        <f>'Variables - daily (2)'!I253</f>
        <v>900</v>
      </c>
      <c r="E152" s="35">
        <f>'Variables - daily (2)'!G253</f>
        <v>1240</v>
      </c>
      <c r="F152" s="35">
        <f t="shared" si="12"/>
        <v>1.298990587388136</v>
      </c>
      <c r="G152" s="35">
        <f t="shared" si="13"/>
        <v>1.0310598090266219</v>
      </c>
      <c r="H152" s="35">
        <f t="shared" si="14"/>
        <v>0.25985958914881557</v>
      </c>
      <c r="I152" s="35">
        <f t="shared" si="15"/>
        <v>1133.8736302339339</v>
      </c>
      <c r="J152" s="35">
        <f t="shared" si="16"/>
        <v>-20.626075428324629</v>
      </c>
      <c r="K152" s="35" t="str">
        <f t="shared" si="17"/>
        <v>overvalued</v>
      </c>
    </row>
    <row r="153" spans="1:36" x14ac:dyDescent="0.3">
      <c r="A153" s="6">
        <f>'Variables - daily'!A254</f>
        <v>45301</v>
      </c>
      <c r="B153" s="35">
        <f>'Variables - daily (2)'!B254</f>
        <v>29.899058738813608</v>
      </c>
      <c r="C153" s="35">
        <f>'Variables - daily (2)'!C254</f>
        <v>3.1059809026621865</v>
      </c>
      <c r="D153" s="35">
        <f>'Variables - daily (2)'!I254</f>
        <v>845.5</v>
      </c>
      <c r="E153" s="35">
        <f>'Variables - daily (2)'!G254</f>
        <v>1240</v>
      </c>
      <c r="F153" s="35">
        <f t="shared" si="12"/>
        <v>1.298990587388136</v>
      </c>
      <c r="G153" s="35">
        <f t="shared" si="13"/>
        <v>1.0310598090266219</v>
      </c>
      <c r="H153" s="35">
        <f t="shared" si="14"/>
        <v>0.25985958914881557</v>
      </c>
      <c r="I153" s="35">
        <f t="shared" si="15"/>
        <v>1065.2112826253235</v>
      </c>
      <c r="J153" s="35">
        <f t="shared" si="16"/>
        <v>-20.626075428324633</v>
      </c>
      <c r="K153" s="35" t="str">
        <f t="shared" si="17"/>
        <v>overvalued</v>
      </c>
    </row>
    <row r="154" spans="1:36" x14ac:dyDescent="0.3">
      <c r="A154" s="6">
        <f>'Variables - daily'!A255</f>
        <v>45302</v>
      </c>
      <c r="B154" s="35">
        <f>'Variables - daily (2)'!B255</f>
        <v>29.899058738813608</v>
      </c>
      <c r="C154" s="35">
        <f>'Variables - daily (2)'!C255</f>
        <v>3.1059809026621865</v>
      </c>
      <c r="D154" s="35">
        <f>'Variables - daily (2)'!I255</f>
        <v>927.2</v>
      </c>
      <c r="E154" s="35">
        <f>'Variables - daily (2)'!G255</f>
        <v>1240</v>
      </c>
      <c r="F154" s="35">
        <f t="shared" si="12"/>
        <v>1.298990587388136</v>
      </c>
      <c r="G154" s="35">
        <f t="shared" si="13"/>
        <v>1.0310598090266219</v>
      </c>
      <c r="H154" s="35">
        <f t="shared" si="14"/>
        <v>0.25985958914881557</v>
      </c>
      <c r="I154" s="35">
        <f t="shared" si="15"/>
        <v>1168.141811058782</v>
      </c>
      <c r="J154" s="35">
        <f t="shared" si="16"/>
        <v>-20.626075428324643</v>
      </c>
      <c r="K154" s="35" t="str">
        <f t="shared" si="17"/>
        <v>overvalued</v>
      </c>
    </row>
    <row r="155" spans="1:36" x14ac:dyDescent="0.3">
      <c r="A155" s="6">
        <f>'Variables - daily'!A256</f>
        <v>45304</v>
      </c>
      <c r="B155" s="35">
        <f>'Variables - daily (2)'!B256</f>
        <v>29.899058738813608</v>
      </c>
      <c r="C155" s="35">
        <f>'Variables - daily (2)'!C256</f>
        <v>3.1059809026621865</v>
      </c>
      <c r="D155" s="35">
        <f>'Variables - daily (2)'!I256</f>
        <v>927.2</v>
      </c>
      <c r="E155" s="35">
        <f>'Variables - daily (2)'!G256</f>
        <v>1290</v>
      </c>
      <c r="F155" s="35">
        <f t="shared" si="12"/>
        <v>1.298990587388136</v>
      </c>
      <c r="G155" s="35">
        <f t="shared" si="13"/>
        <v>1.0310598090266219</v>
      </c>
      <c r="H155" s="35">
        <f t="shared" si="14"/>
        <v>0.25985958914881557</v>
      </c>
      <c r="I155" s="35">
        <f t="shared" si="15"/>
        <v>1168.141811058782</v>
      </c>
      <c r="J155" s="35">
        <f t="shared" si="16"/>
        <v>-20.626075428324643</v>
      </c>
      <c r="K155" s="35" t="str">
        <f t="shared" si="17"/>
        <v>overvalued</v>
      </c>
    </row>
    <row r="156" spans="1:36" x14ac:dyDescent="0.3">
      <c r="A156" s="6">
        <f>'Variables - daily'!A257</f>
        <v>45306</v>
      </c>
      <c r="B156" s="35">
        <f>'Variables - daily (2)'!B257</f>
        <v>29.899058738813608</v>
      </c>
      <c r="C156" s="35">
        <f>'Variables - daily (2)'!C257</f>
        <v>3.1059809026621865</v>
      </c>
      <c r="D156" s="35">
        <f>'Variables - daily (2)'!I257</f>
        <v>885</v>
      </c>
      <c r="E156" s="35">
        <f>'Variables - daily (2)'!G257</f>
        <v>1300</v>
      </c>
      <c r="F156" s="35">
        <f t="shared" si="12"/>
        <v>1.298990587388136</v>
      </c>
      <c r="G156" s="35">
        <f t="shared" si="13"/>
        <v>1.0310598090266219</v>
      </c>
      <c r="H156" s="35">
        <f t="shared" si="14"/>
        <v>0.25985958914881557</v>
      </c>
      <c r="I156" s="35">
        <f t="shared" si="15"/>
        <v>1114.9757363967017</v>
      </c>
      <c r="J156" s="35">
        <f t="shared" si="16"/>
        <v>-20.626075428324629</v>
      </c>
      <c r="K156" s="35" t="str">
        <f t="shared" si="17"/>
        <v>overvalued</v>
      </c>
    </row>
    <row r="157" spans="1:36" x14ac:dyDescent="0.3">
      <c r="A157" s="6">
        <f>'Variables - daily'!A258</f>
        <v>45307</v>
      </c>
      <c r="B157" s="35">
        <f>'Variables - daily (2)'!B258</f>
        <v>29.899058738813608</v>
      </c>
      <c r="C157" s="35">
        <f>'Variables - daily (2)'!C258</f>
        <v>3.1059809026621865</v>
      </c>
      <c r="D157" s="35">
        <f>'Variables - daily (2)'!I258</f>
        <v>911</v>
      </c>
      <c r="E157" s="35">
        <f>'Variables - daily (2)'!G258</f>
        <v>1340</v>
      </c>
      <c r="F157" s="35">
        <f t="shared" si="12"/>
        <v>1.298990587388136</v>
      </c>
      <c r="G157" s="35">
        <f t="shared" si="13"/>
        <v>1.0310598090266219</v>
      </c>
      <c r="H157" s="35">
        <f t="shared" si="14"/>
        <v>0.25985958914881557</v>
      </c>
      <c r="I157" s="35">
        <f t="shared" si="15"/>
        <v>1147.732085714571</v>
      </c>
      <c r="J157" s="35">
        <f t="shared" si="16"/>
        <v>-20.626075428324636</v>
      </c>
      <c r="K157" s="35" t="str">
        <f t="shared" si="17"/>
        <v>overvalued</v>
      </c>
      <c r="Q157" s="1" t="s">
        <v>0</v>
      </c>
      <c r="R157" s="2" t="s">
        <v>424</v>
      </c>
      <c r="S157" s="2" t="s">
        <v>21</v>
      </c>
      <c r="T157" s="2" t="s">
        <v>1</v>
      </c>
      <c r="U157" s="9" t="s">
        <v>2</v>
      </c>
      <c r="V157" s="9" t="s">
        <v>3</v>
      </c>
      <c r="W157" s="2" t="s">
        <v>4</v>
      </c>
      <c r="X157" s="2" t="s">
        <v>5</v>
      </c>
      <c r="Y157" s="10" t="s">
        <v>6</v>
      </c>
      <c r="AB157" s="12" t="s">
        <v>0</v>
      </c>
      <c r="AC157" s="2" t="s">
        <v>424</v>
      </c>
      <c r="AD157" s="2" t="s">
        <v>21</v>
      </c>
      <c r="AE157" s="2" t="s">
        <v>1</v>
      </c>
      <c r="AF157" s="12" t="s">
        <v>2</v>
      </c>
      <c r="AG157" s="12" t="s">
        <v>3</v>
      </c>
      <c r="AH157" s="12" t="s">
        <v>4</v>
      </c>
      <c r="AI157" s="12" t="s">
        <v>5</v>
      </c>
      <c r="AJ157" s="10" t="s">
        <v>6</v>
      </c>
    </row>
    <row r="158" spans="1:36" x14ac:dyDescent="0.3">
      <c r="A158" s="6">
        <f>'Variables - daily'!A259</f>
        <v>45308</v>
      </c>
      <c r="B158" s="35">
        <f>'Variables - daily (2)'!B259</f>
        <v>29.899058738813608</v>
      </c>
      <c r="C158" s="35">
        <f>'Variables - daily (2)'!C259</f>
        <v>3.1059809026621865</v>
      </c>
      <c r="D158" s="35">
        <f>'Variables - daily (2)'!I259</f>
        <v>941</v>
      </c>
      <c r="E158" s="35">
        <f>'Variables - daily (2)'!G259</f>
        <v>1350</v>
      </c>
      <c r="F158" s="35">
        <f t="shared" si="12"/>
        <v>1.298990587388136</v>
      </c>
      <c r="G158" s="35">
        <f t="shared" si="13"/>
        <v>1.0310598090266219</v>
      </c>
      <c r="H158" s="35">
        <f t="shared" si="14"/>
        <v>0.25985958914881557</v>
      </c>
      <c r="I158" s="35">
        <f t="shared" si="15"/>
        <v>1185.5278733890354</v>
      </c>
      <c r="J158" s="35">
        <f t="shared" si="16"/>
        <v>-20.626075428324636</v>
      </c>
      <c r="K158" s="35" t="str">
        <f t="shared" si="17"/>
        <v>overvalued</v>
      </c>
      <c r="Q158" s="1" t="s">
        <v>7</v>
      </c>
      <c r="R158" s="7">
        <f t="shared" ref="R158:R178" si="18">B158</f>
        <v>29.899058738813608</v>
      </c>
      <c r="S158" s="7">
        <f t="shared" ref="S158:S178" si="19">C158</f>
        <v>3.1059809026621865</v>
      </c>
      <c r="T158" s="7">
        <f t="shared" ref="T158:T178" si="20">D158</f>
        <v>941</v>
      </c>
      <c r="U158" s="13">
        <f t="shared" ref="U158:X173" si="21">F158</f>
        <v>1.298990587388136</v>
      </c>
      <c r="V158" s="13">
        <f t="shared" si="21"/>
        <v>1.0310598090266219</v>
      </c>
      <c r="W158" s="13">
        <f t="shared" si="21"/>
        <v>0.25985958914881557</v>
      </c>
      <c r="X158" s="13">
        <f>I158</f>
        <v>1185.5278733890354</v>
      </c>
      <c r="Y158" s="13">
        <f t="shared" ref="Y158:Z177" si="22">J158</f>
        <v>-20.626075428324636</v>
      </c>
      <c r="Z158" s="13" t="str">
        <f t="shared" si="22"/>
        <v>overvalued</v>
      </c>
      <c r="AB158" s="3" t="s">
        <v>19</v>
      </c>
      <c r="AC158" s="8">
        <v>21.816324933850566</v>
      </c>
      <c r="AD158" s="8">
        <v>6.3471562178210261</v>
      </c>
      <c r="AE158" s="14">
        <v>460.99285714285713</v>
      </c>
      <c r="AF158" s="15">
        <v>1.2181632493385057</v>
      </c>
      <c r="AG158" s="15">
        <v>1.0634715621782103</v>
      </c>
      <c r="AH158" s="16">
        <v>0.14545916662167713</v>
      </c>
      <c r="AI158" s="17">
        <v>513.79199439067816</v>
      </c>
      <c r="AJ158" s="18">
        <v>-10.276364331140885</v>
      </c>
    </row>
    <row r="159" spans="1:36" x14ac:dyDescent="0.3">
      <c r="A159" s="6">
        <f>'Variables - daily'!A260</f>
        <v>45309</v>
      </c>
      <c r="B159" s="35">
        <f>'Variables - daily (2)'!B260</f>
        <v>29.899058738813608</v>
      </c>
      <c r="C159" s="35">
        <f>'Variables - daily (2)'!C260</f>
        <v>3.1059809026621865</v>
      </c>
      <c r="D159" s="35">
        <f>'Variables - daily (2)'!I260</f>
        <v>991</v>
      </c>
      <c r="E159" s="35">
        <f>'Variables - daily (2)'!G260</f>
        <v>1365</v>
      </c>
      <c r="F159" s="35">
        <f t="shared" si="12"/>
        <v>1.298990587388136</v>
      </c>
      <c r="G159" s="35">
        <f t="shared" si="13"/>
        <v>1.0310598090266219</v>
      </c>
      <c r="H159" s="35">
        <f t="shared" si="14"/>
        <v>0.25985958914881557</v>
      </c>
      <c r="I159" s="35">
        <f t="shared" si="15"/>
        <v>1248.5208528464761</v>
      </c>
      <c r="J159" s="35">
        <f t="shared" si="16"/>
        <v>-20.626075428324629</v>
      </c>
      <c r="K159" s="35" t="str">
        <f t="shared" si="17"/>
        <v>overvalued</v>
      </c>
      <c r="Q159" s="1" t="s">
        <v>8</v>
      </c>
      <c r="R159" s="7">
        <f t="shared" si="18"/>
        <v>29.899058738813608</v>
      </c>
      <c r="S159" s="7">
        <f t="shared" si="19"/>
        <v>3.1059809026621865</v>
      </c>
      <c r="T159" s="7">
        <f t="shared" si="20"/>
        <v>991</v>
      </c>
      <c r="U159" s="13">
        <f t="shared" si="21"/>
        <v>1.298990587388136</v>
      </c>
      <c r="V159" s="13">
        <f t="shared" si="21"/>
        <v>1.0310598090266219</v>
      </c>
      <c r="W159" s="13">
        <f t="shared" si="21"/>
        <v>0.25985958914881557</v>
      </c>
      <c r="X159" s="13">
        <f t="shared" si="21"/>
        <v>1248.5208528464761</v>
      </c>
      <c r="Y159" s="13">
        <f t="shared" si="22"/>
        <v>-20.626075428324629</v>
      </c>
      <c r="Z159" s="13" t="str">
        <f t="shared" si="22"/>
        <v>overvalued</v>
      </c>
      <c r="AB159" s="3" t="s">
        <v>8</v>
      </c>
      <c r="AC159" s="8">
        <v>21.909733496709393</v>
      </c>
      <c r="AD159" s="8">
        <v>5.9864375812515469</v>
      </c>
      <c r="AE159" s="14">
        <v>460.83500000000004</v>
      </c>
      <c r="AF159" s="15">
        <v>1.2190973349670939</v>
      </c>
      <c r="AG159" s="15">
        <v>1.0598643758125155</v>
      </c>
      <c r="AH159" s="16">
        <v>0.15023899546817665</v>
      </c>
      <c r="AI159" s="17">
        <v>528.04849396140298</v>
      </c>
      <c r="AJ159" s="18">
        <v>-12.728659342851156</v>
      </c>
    </row>
    <row r="160" spans="1:36" x14ac:dyDescent="0.3">
      <c r="A160" s="6">
        <f>'Variables - daily'!A261</f>
        <v>45310</v>
      </c>
      <c r="B160" s="35">
        <f>'Variables - daily (2)'!B261</f>
        <v>29.899058738813608</v>
      </c>
      <c r="C160" s="35">
        <f>'Variables - daily (2)'!C261</f>
        <v>3.1059809026621865</v>
      </c>
      <c r="D160" s="35">
        <f>'Variables - daily (2)'!I261</f>
        <v>911</v>
      </c>
      <c r="E160" s="35">
        <f>'Variables - daily (2)'!G261</f>
        <v>1365</v>
      </c>
      <c r="F160" s="35">
        <f t="shared" si="12"/>
        <v>1.298990587388136</v>
      </c>
      <c r="G160" s="35">
        <f t="shared" si="13"/>
        <v>1.0310598090266219</v>
      </c>
      <c r="H160" s="35">
        <f t="shared" si="14"/>
        <v>0.25985958914881557</v>
      </c>
      <c r="I160" s="35">
        <f t="shared" si="15"/>
        <v>1147.732085714571</v>
      </c>
      <c r="J160" s="35">
        <f t="shared" si="16"/>
        <v>-20.626075428324636</v>
      </c>
      <c r="K160" s="35" t="str">
        <f t="shared" si="17"/>
        <v>overvalued</v>
      </c>
      <c r="Q160" s="1" t="s">
        <v>9</v>
      </c>
      <c r="R160" s="7">
        <f t="shared" si="18"/>
        <v>29.899058738813608</v>
      </c>
      <c r="S160" s="7">
        <f t="shared" si="19"/>
        <v>3.1059809026621865</v>
      </c>
      <c r="T160" s="7">
        <f t="shared" si="20"/>
        <v>911</v>
      </c>
      <c r="U160" s="13">
        <f t="shared" si="21"/>
        <v>1.298990587388136</v>
      </c>
      <c r="V160" s="13">
        <f t="shared" si="21"/>
        <v>1.0310598090266219</v>
      </c>
      <c r="W160" s="13">
        <f t="shared" si="21"/>
        <v>0.25985958914881557</v>
      </c>
      <c r="X160" s="13">
        <f t="shared" si="21"/>
        <v>1147.732085714571</v>
      </c>
      <c r="Y160" s="13">
        <f t="shared" si="22"/>
        <v>-20.626075428324636</v>
      </c>
      <c r="Z160" s="13" t="str">
        <f t="shared" si="22"/>
        <v>overvalued</v>
      </c>
      <c r="AB160" s="3" t="s">
        <v>9</v>
      </c>
      <c r="AC160" s="8">
        <v>22.043274316260238</v>
      </c>
      <c r="AD160" s="8">
        <v>4.9869204652974952</v>
      </c>
      <c r="AE160" s="14">
        <v>460.97347826086951</v>
      </c>
      <c r="AF160" s="15">
        <v>1.2204327431626023</v>
      </c>
      <c r="AG160" s="15">
        <v>1.049869204652975</v>
      </c>
      <c r="AH160" s="16">
        <v>0.1624617026137134</v>
      </c>
      <c r="AI160" s="17">
        <v>530.07038747657725</v>
      </c>
      <c r="AJ160" s="18">
        <v>-13.035421492727886</v>
      </c>
    </row>
    <row r="161" spans="1:36" x14ac:dyDescent="0.3">
      <c r="A161" s="6">
        <f>'Variables - daily'!A262</f>
        <v>45313</v>
      </c>
      <c r="B161" s="35">
        <f>'Variables - daily (2)'!B262</f>
        <v>29.899058738813608</v>
      </c>
      <c r="C161" s="35">
        <f>'Variables - daily (2)'!C262</f>
        <v>3.1059809026621865</v>
      </c>
      <c r="D161" s="35">
        <f>'Variables - daily (2)'!I262</f>
        <v>928.61</v>
      </c>
      <c r="E161" s="35">
        <f>'Variables - daily (2)'!G262</f>
        <v>1365</v>
      </c>
      <c r="F161" s="35">
        <f t="shared" si="12"/>
        <v>1.298990587388136</v>
      </c>
      <c r="G161" s="35">
        <f t="shared" si="13"/>
        <v>1.0310598090266219</v>
      </c>
      <c r="H161" s="35">
        <f t="shared" si="14"/>
        <v>0.25985958914881557</v>
      </c>
      <c r="I161" s="35">
        <f t="shared" si="15"/>
        <v>1169.9182130794816</v>
      </c>
      <c r="J161" s="35">
        <f t="shared" si="16"/>
        <v>-20.626075428324633</v>
      </c>
      <c r="K161" s="35" t="str">
        <f t="shared" si="17"/>
        <v>overvalued</v>
      </c>
      <c r="Q161" s="1" t="s">
        <v>10</v>
      </c>
      <c r="R161" s="7">
        <f t="shared" si="18"/>
        <v>29.899058738813608</v>
      </c>
      <c r="S161" s="7">
        <f t="shared" si="19"/>
        <v>3.1059809026621865</v>
      </c>
      <c r="T161" s="7">
        <f t="shared" si="20"/>
        <v>928.61</v>
      </c>
      <c r="U161" s="13">
        <f t="shared" si="21"/>
        <v>1.298990587388136</v>
      </c>
      <c r="V161" s="13">
        <f t="shared" si="21"/>
        <v>1.0310598090266219</v>
      </c>
      <c r="W161" s="13">
        <f t="shared" si="21"/>
        <v>0.25985958914881557</v>
      </c>
      <c r="X161" s="13">
        <f t="shared" si="21"/>
        <v>1169.9182130794816</v>
      </c>
      <c r="Y161" s="13">
        <f t="shared" si="22"/>
        <v>-20.626075428324633</v>
      </c>
      <c r="Z161" s="13" t="str">
        <f t="shared" si="22"/>
        <v>overvalued</v>
      </c>
      <c r="AB161" s="3" t="s">
        <v>10</v>
      </c>
      <c r="AC161" s="8">
        <v>22.222246534689049</v>
      </c>
      <c r="AD161" s="8">
        <v>4.9571915138369782</v>
      </c>
      <c r="AE161" s="14">
        <v>460.96</v>
      </c>
      <c r="AF161" s="15">
        <v>1.2222224653468905</v>
      </c>
      <c r="AG161" s="15">
        <v>1.0495719151383698</v>
      </c>
      <c r="AH161" s="16">
        <v>0.16449616049964466</v>
      </c>
      <c r="AI161" s="17">
        <v>535.86401439889596</v>
      </c>
      <c r="AJ161" s="18">
        <v>-13.978175877870688</v>
      </c>
    </row>
    <row r="162" spans="1:36" x14ac:dyDescent="0.3">
      <c r="A162" s="6">
        <f>'Variables - daily'!A263</f>
        <v>45314</v>
      </c>
      <c r="B162" s="35">
        <f>'Variables - daily (2)'!B263</f>
        <v>29.899058738813608</v>
      </c>
      <c r="C162" s="35">
        <f>'Variables - daily (2)'!C263</f>
        <v>3.1059809026621865</v>
      </c>
      <c r="D162" s="35">
        <f>'Variables - daily (2)'!I263</f>
        <v>911</v>
      </c>
      <c r="E162" s="35">
        <f>'Variables - daily (2)'!G263</f>
        <v>1400</v>
      </c>
      <c r="F162" s="35">
        <f t="shared" si="12"/>
        <v>1.298990587388136</v>
      </c>
      <c r="G162" s="35">
        <f t="shared" si="13"/>
        <v>1.0310598090266219</v>
      </c>
      <c r="H162" s="35">
        <f t="shared" si="14"/>
        <v>0.25985958914881557</v>
      </c>
      <c r="I162" s="35">
        <f t="shared" si="15"/>
        <v>1147.732085714571</v>
      </c>
      <c r="J162" s="35">
        <f t="shared" si="16"/>
        <v>-20.626075428324636</v>
      </c>
      <c r="K162" s="35" t="str">
        <f t="shared" si="17"/>
        <v>overvalued</v>
      </c>
      <c r="Q162" s="1" t="s">
        <v>11</v>
      </c>
      <c r="R162" s="7">
        <f t="shared" si="18"/>
        <v>29.899058738813608</v>
      </c>
      <c r="S162" s="7">
        <f t="shared" si="19"/>
        <v>3.1059809026621865</v>
      </c>
      <c r="T162" s="7">
        <f t="shared" si="20"/>
        <v>911</v>
      </c>
      <c r="U162" s="13">
        <f t="shared" si="21"/>
        <v>1.298990587388136</v>
      </c>
      <c r="V162" s="13">
        <f t="shared" si="21"/>
        <v>1.0310598090266219</v>
      </c>
      <c r="W162" s="13">
        <f t="shared" si="21"/>
        <v>0.25985958914881557</v>
      </c>
      <c r="X162" s="13">
        <f t="shared" si="21"/>
        <v>1147.732085714571</v>
      </c>
      <c r="Y162" s="13">
        <f t="shared" si="22"/>
        <v>-20.626075428324636</v>
      </c>
      <c r="Z162" s="13" t="str">
        <f t="shared" si="22"/>
        <v>overvalued</v>
      </c>
      <c r="AB162" s="3" t="s">
        <v>11</v>
      </c>
      <c r="AC162" s="8">
        <v>22.413409601988945</v>
      </c>
      <c r="AD162" s="8">
        <v>4.1288435392834222</v>
      </c>
      <c r="AE162" s="14">
        <v>462.00952380952401</v>
      </c>
      <c r="AF162" s="15">
        <v>1.2241340960198894</v>
      </c>
      <c r="AG162" s="15">
        <v>1.0412884353928342</v>
      </c>
      <c r="AH162" s="16">
        <v>0.17559559331711516</v>
      </c>
      <c r="AI162" s="17">
        <v>536.78615014391619</v>
      </c>
      <c r="AJ162" s="18">
        <v>-13.930431385821715</v>
      </c>
    </row>
    <row r="163" spans="1:36" x14ac:dyDescent="0.3">
      <c r="A163" s="6">
        <f>'Variables - daily'!A264</f>
        <v>45315</v>
      </c>
      <c r="B163" s="35">
        <f>'Variables - daily (2)'!B264</f>
        <v>29.899058738813608</v>
      </c>
      <c r="C163" s="35">
        <f>'Variables - daily (2)'!C264</f>
        <v>3.1059809026621865</v>
      </c>
      <c r="D163" s="35">
        <f>'Variables - daily (2)'!I264</f>
        <v>911</v>
      </c>
      <c r="E163" s="35">
        <f>'Variables - daily (2)'!G264</f>
        <v>1410</v>
      </c>
      <c r="F163" s="35">
        <f t="shared" si="12"/>
        <v>1.298990587388136</v>
      </c>
      <c r="G163" s="35">
        <f t="shared" si="13"/>
        <v>1.0310598090266219</v>
      </c>
      <c r="H163" s="35">
        <f t="shared" si="14"/>
        <v>0.25985958914881557</v>
      </c>
      <c r="I163" s="35">
        <f t="shared" si="15"/>
        <v>1147.732085714571</v>
      </c>
      <c r="J163" s="35">
        <f t="shared" si="16"/>
        <v>-20.626075428324636</v>
      </c>
      <c r="K163" s="35" t="str">
        <f t="shared" si="17"/>
        <v>overvalued</v>
      </c>
      <c r="Q163" s="1" t="s">
        <v>12</v>
      </c>
      <c r="R163" s="7">
        <f t="shared" si="18"/>
        <v>29.899058738813608</v>
      </c>
      <c r="S163" s="7">
        <f t="shared" si="19"/>
        <v>3.1059809026621865</v>
      </c>
      <c r="T163" s="7">
        <f t="shared" si="20"/>
        <v>911</v>
      </c>
      <c r="U163" s="13">
        <f t="shared" si="21"/>
        <v>1.298990587388136</v>
      </c>
      <c r="V163" s="13">
        <f t="shared" si="21"/>
        <v>1.0310598090266219</v>
      </c>
      <c r="W163" s="13">
        <f t="shared" si="21"/>
        <v>0.25985958914881557</v>
      </c>
      <c r="X163" s="13">
        <f t="shared" si="21"/>
        <v>1147.732085714571</v>
      </c>
      <c r="Y163" s="13">
        <f t="shared" si="22"/>
        <v>-20.626075428324636</v>
      </c>
      <c r="Z163" s="13" t="str">
        <f t="shared" si="22"/>
        <v>overvalued</v>
      </c>
      <c r="AB163" s="3" t="s">
        <v>12</v>
      </c>
      <c r="AC163" s="8">
        <v>22.789488998108709</v>
      </c>
      <c r="AD163" s="8">
        <v>3.0920034743899372</v>
      </c>
      <c r="AE163" s="14">
        <v>610.71</v>
      </c>
      <c r="AF163" s="15">
        <v>1.2278948899810871</v>
      </c>
      <c r="AG163" s="15">
        <v>1.0309200347438994</v>
      </c>
      <c r="AH163" s="16">
        <v>0.19106705525042988</v>
      </c>
      <c r="AI163" s="17">
        <v>543.13636026101517</v>
      </c>
      <c r="AJ163" s="18">
        <v>12.441376546123886</v>
      </c>
    </row>
    <row r="164" spans="1:36" x14ac:dyDescent="0.3">
      <c r="A164" s="6">
        <f>'Variables - daily'!A265</f>
        <v>45316</v>
      </c>
      <c r="B164" s="35">
        <f>'Variables - daily (2)'!B265</f>
        <v>29.899058738813608</v>
      </c>
      <c r="C164" s="35">
        <f>'Variables - daily (2)'!C265</f>
        <v>3.1059809026621865</v>
      </c>
      <c r="D164" s="35">
        <f>'Variables - daily (2)'!I265</f>
        <v>911</v>
      </c>
      <c r="E164" s="35">
        <f>'Variables - daily (2)'!G265</f>
        <v>1455</v>
      </c>
      <c r="F164" s="35">
        <f t="shared" si="12"/>
        <v>1.298990587388136</v>
      </c>
      <c r="G164" s="35">
        <f t="shared" si="13"/>
        <v>1.0310598090266219</v>
      </c>
      <c r="H164" s="35">
        <f t="shared" si="14"/>
        <v>0.25985958914881557</v>
      </c>
      <c r="I164" s="35">
        <f t="shared" si="15"/>
        <v>1147.732085714571</v>
      </c>
      <c r="J164" s="35">
        <f t="shared" si="16"/>
        <v>-20.626075428324636</v>
      </c>
      <c r="K164" s="35" t="str">
        <f t="shared" si="17"/>
        <v>overvalued</v>
      </c>
      <c r="Q164" s="1" t="s">
        <v>13</v>
      </c>
      <c r="R164" s="7">
        <f t="shared" si="18"/>
        <v>29.899058738813608</v>
      </c>
      <c r="S164" s="7">
        <f t="shared" si="19"/>
        <v>3.1059809026621865</v>
      </c>
      <c r="T164" s="7">
        <f t="shared" si="20"/>
        <v>911</v>
      </c>
      <c r="U164" s="13">
        <f t="shared" si="21"/>
        <v>1.298990587388136</v>
      </c>
      <c r="V164" s="13">
        <f t="shared" si="21"/>
        <v>1.0310598090266219</v>
      </c>
      <c r="W164" s="13">
        <f t="shared" si="21"/>
        <v>0.25985958914881557</v>
      </c>
      <c r="X164" s="13">
        <f t="shared" si="21"/>
        <v>1147.732085714571</v>
      </c>
      <c r="Y164" s="13">
        <f t="shared" si="22"/>
        <v>-20.626075428324636</v>
      </c>
      <c r="Z164" s="13" t="str">
        <f t="shared" si="22"/>
        <v>overvalued</v>
      </c>
      <c r="AB164" s="3" t="s">
        <v>13</v>
      </c>
      <c r="AC164" s="8">
        <v>24.07955474742414</v>
      </c>
      <c r="AD164" s="8">
        <v>3.299075444289068</v>
      </c>
      <c r="AE164" s="14">
        <v>770.31647619047601</v>
      </c>
      <c r="AF164" s="15">
        <v>1.2407955474742414</v>
      </c>
      <c r="AG164" s="15">
        <v>1.0329907544428907</v>
      </c>
      <c r="AH164" s="16">
        <v>0.20116810546230224</v>
      </c>
      <c r="AI164" s="17">
        <v>727.39656131199013</v>
      </c>
      <c r="AJ164" s="18">
        <v>5.9004836098031754</v>
      </c>
    </row>
    <row r="165" spans="1:36" x14ac:dyDescent="0.3">
      <c r="A165" s="6">
        <f>'Variables - daily'!A266</f>
        <v>45317</v>
      </c>
      <c r="B165" s="35">
        <f>'Variables - daily (2)'!B266</f>
        <v>29.899058738813608</v>
      </c>
      <c r="C165" s="35">
        <f>'Variables - daily (2)'!C266</f>
        <v>3.1059809026621865</v>
      </c>
      <c r="D165" s="35">
        <f>'Variables - daily (2)'!I266</f>
        <v>888</v>
      </c>
      <c r="E165" s="35">
        <f>'Variables - daily (2)'!G266</f>
        <v>1460</v>
      </c>
      <c r="F165" s="35">
        <f t="shared" si="12"/>
        <v>1.298990587388136</v>
      </c>
      <c r="G165" s="35">
        <f t="shared" si="13"/>
        <v>1.0310598090266219</v>
      </c>
      <c r="H165" s="35">
        <f t="shared" si="14"/>
        <v>0.25985958914881557</v>
      </c>
      <c r="I165" s="35">
        <f t="shared" si="15"/>
        <v>1118.7553151641482</v>
      </c>
      <c r="J165" s="35">
        <f t="shared" si="16"/>
        <v>-20.626075428324636</v>
      </c>
      <c r="K165" s="35" t="str">
        <f t="shared" si="17"/>
        <v>overvalued</v>
      </c>
      <c r="Q165" s="1" t="s">
        <v>14</v>
      </c>
      <c r="R165" s="7">
        <f t="shared" si="18"/>
        <v>29.899058738813608</v>
      </c>
      <c r="S165" s="7">
        <f t="shared" si="19"/>
        <v>3.1059809026621865</v>
      </c>
      <c r="T165" s="7">
        <f t="shared" si="20"/>
        <v>888</v>
      </c>
      <c r="U165" s="13">
        <f t="shared" si="21"/>
        <v>1.298990587388136</v>
      </c>
      <c r="V165" s="13">
        <f t="shared" si="21"/>
        <v>1.0310598090266219</v>
      </c>
      <c r="W165" s="13">
        <f t="shared" si="21"/>
        <v>0.25985958914881557</v>
      </c>
      <c r="X165" s="13">
        <f t="shared" si="21"/>
        <v>1118.7553151641482</v>
      </c>
      <c r="Y165" s="13">
        <f t="shared" si="22"/>
        <v>-20.626075428324636</v>
      </c>
      <c r="Z165" s="13" t="str">
        <f t="shared" si="22"/>
        <v>overvalued</v>
      </c>
      <c r="AB165" s="3" t="s">
        <v>14</v>
      </c>
      <c r="AC165" s="8">
        <v>25.797840371611457</v>
      </c>
      <c r="AD165" s="8">
        <v>3.7075037247731313</v>
      </c>
      <c r="AE165" s="14">
        <v>762.12091304347825</v>
      </c>
      <c r="AF165" s="15">
        <v>1.2579784037161146</v>
      </c>
      <c r="AG165" s="15">
        <v>1.0370750372477313</v>
      </c>
      <c r="AH165" s="16">
        <v>0.21300615532568745</v>
      </c>
      <c r="AI165" s="17">
        <v>925.27958231211073</v>
      </c>
      <c r="AJ165" s="18">
        <v>-17.633445326971085</v>
      </c>
    </row>
    <row r="166" spans="1:36" x14ac:dyDescent="0.3">
      <c r="A166" s="6">
        <f>'Variables - daily'!A267</f>
        <v>45320</v>
      </c>
      <c r="B166" s="35">
        <f>'Variables - daily (2)'!B267</f>
        <v>29.899058738813608</v>
      </c>
      <c r="C166" s="35">
        <f>'Variables - daily (2)'!C267</f>
        <v>3.1059809026621865</v>
      </c>
      <c r="D166" s="35">
        <f>'Variables - daily (2)'!I267</f>
        <v>904.23</v>
      </c>
      <c r="E166" s="35">
        <f>'Variables - daily (2)'!G267</f>
        <v>1470</v>
      </c>
      <c r="F166" s="35">
        <f t="shared" si="12"/>
        <v>1.298990587388136</v>
      </c>
      <c r="G166" s="35">
        <f t="shared" si="13"/>
        <v>1.0310598090266219</v>
      </c>
      <c r="H166" s="35">
        <f t="shared" si="14"/>
        <v>0.25985958914881557</v>
      </c>
      <c r="I166" s="35">
        <f t="shared" si="15"/>
        <v>1139.2028362960336</v>
      </c>
      <c r="J166" s="35">
        <f t="shared" si="16"/>
        <v>-20.626075428324643</v>
      </c>
      <c r="K166" s="35" t="str">
        <f t="shared" si="17"/>
        <v>overvalued</v>
      </c>
      <c r="Q166" s="1" t="s">
        <v>15</v>
      </c>
      <c r="R166" s="7">
        <f t="shared" si="18"/>
        <v>29.899058738813608</v>
      </c>
      <c r="S166" s="7">
        <f t="shared" si="19"/>
        <v>3.1059809026621865</v>
      </c>
      <c r="T166" s="7">
        <f t="shared" si="20"/>
        <v>904.23</v>
      </c>
      <c r="U166" s="13">
        <f t="shared" si="21"/>
        <v>1.298990587388136</v>
      </c>
      <c r="V166" s="13">
        <f t="shared" si="21"/>
        <v>1.0310598090266219</v>
      </c>
      <c r="W166" s="13">
        <f t="shared" si="21"/>
        <v>0.25985958914881557</v>
      </c>
      <c r="X166" s="13">
        <f t="shared" si="21"/>
        <v>1139.2028362960336</v>
      </c>
      <c r="Y166" s="13">
        <f t="shared" si="22"/>
        <v>-20.626075428324643</v>
      </c>
      <c r="Z166" s="13" t="str">
        <f t="shared" si="22"/>
        <v>overvalued</v>
      </c>
      <c r="AB166" s="3" t="s">
        <v>15</v>
      </c>
      <c r="AC166" s="8">
        <v>26.715831832083211</v>
      </c>
      <c r="AD166" s="8">
        <v>3.6899025086076342</v>
      </c>
      <c r="AE166" s="14">
        <v>763.72</v>
      </c>
      <c r="AF166" s="15">
        <v>1.2671583183208321</v>
      </c>
      <c r="AG166" s="15">
        <v>1.0368990250860763</v>
      </c>
      <c r="AH166" s="16">
        <v>0.22206530015363968</v>
      </c>
      <c r="AI166" s="17">
        <v>924.45735862417212</v>
      </c>
      <c r="AJ166" s="18">
        <v>-17.387211765331198</v>
      </c>
    </row>
    <row r="167" spans="1:36" x14ac:dyDescent="0.3">
      <c r="A167" s="6">
        <f>'Variables - daily'!A268</f>
        <v>45321</v>
      </c>
      <c r="B167" s="35">
        <f>'Variables - daily (2)'!B268</f>
        <v>29.899058738813608</v>
      </c>
      <c r="C167" s="35">
        <f>'Variables - daily (2)'!C268</f>
        <v>3.1059809026621865</v>
      </c>
      <c r="D167" s="35">
        <f>'Variables - daily (2)'!I268</f>
        <v>905</v>
      </c>
      <c r="E167" s="35">
        <f>'Variables - daily (2)'!G268</f>
        <v>1450</v>
      </c>
      <c r="F167" s="35">
        <f t="shared" si="12"/>
        <v>1.298990587388136</v>
      </c>
      <c r="G167" s="35">
        <f t="shared" si="13"/>
        <v>1.0310598090266219</v>
      </c>
      <c r="H167" s="35">
        <f t="shared" si="14"/>
        <v>0.25985958914881557</v>
      </c>
      <c r="I167" s="35">
        <f t="shared" si="15"/>
        <v>1140.1729281796781</v>
      </c>
      <c r="J167" s="35">
        <f t="shared" si="16"/>
        <v>-20.62607542832464</v>
      </c>
      <c r="K167" s="35" t="str">
        <f t="shared" si="17"/>
        <v>overvalued</v>
      </c>
      <c r="Q167" s="1" t="s">
        <v>16</v>
      </c>
      <c r="R167" s="7">
        <f t="shared" si="18"/>
        <v>29.899058738813608</v>
      </c>
      <c r="S167" s="7">
        <f t="shared" si="19"/>
        <v>3.1059809026621865</v>
      </c>
      <c r="T167" s="7">
        <f t="shared" si="20"/>
        <v>905</v>
      </c>
      <c r="U167" s="13">
        <f t="shared" si="21"/>
        <v>1.298990587388136</v>
      </c>
      <c r="V167" s="13">
        <f t="shared" si="21"/>
        <v>1.0310598090266219</v>
      </c>
      <c r="W167" s="13">
        <f t="shared" si="21"/>
        <v>0.25985958914881557</v>
      </c>
      <c r="X167" s="13">
        <f t="shared" si="21"/>
        <v>1140.1729281796781</v>
      </c>
      <c r="Y167" s="13">
        <f t="shared" si="22"/>
        <v>-20.62607542832464</v>
      </c>
      <c r="Z167" s="13" t="str">
        <f t="shared" si="22"/>
        <v>overvalued</v>
      </c>
    </row>
    <row r="168" spans="1:36" x14ac:dyDescent="0.3">
      <c r="A168" s="6">
        <f>'Variables - daily'!A269</f>
        <v>45322</v>
      </c>
      <c r="B168" s="35">
        <f>'Variables - daily (2)'!B269</f>
        <v>29.899058738813608</v>
      </c>
      <c r="C168" s="35">
        <f>'Variables - daily (2)'!C269</f>
        <v>3.1059809026621865</v>
      </c>
      <c r="D168" s="35">
        <f>'Variables - daily (2)'!I269</f>
        <v>1251</v>
      </c>
      <c r="E168" s="35">
        <f>'Variables - daily (2)'!G269</f>
        <v>1430</v>
      </c>
      <c r="F168" s="35">
        <f t="shared" si="12"/>
        <v>1.298990587388136</v>
      </c>
      <c r="G168" s="35">
        <f t="shared" si="13"/>
        <v>1.0310598090266219</v>
      </c>
      <c r="H168" s="35">
        <f t="shared" si="14"/>
        <v>0.25985958914881557</v>
      </c>
      <c r="I168" s="35">
        <f t="shared" si="15"/>
        <v>1576.0843460251683</v>
      </c>
      <c r="J168" s="35">
        <f t="shared" si="16"/>
        <v>-20.62607542832464</v>
      </c>
      <c r="K168" s="35" t="str">
        <f t="shared" si="17"/>
        <v>overvalued</v>
      </c>
      <c r="Q168" s="1" t="s">
        <v>17</v>
      </c>
      <c r="R168" s="7">
        <f t="shared" si="18"/>
        <v>29.899058738813608</v>
      </c>
      <c r="S168" s="7">
        <f t="shared" si="19"/>
        <v>3.1059809026621865</v>
      </c>
      <c r="T168" s="7">
        <f t="shared" si="20"/>
        <v>1251</v>
      </c>
      <c r="U168" s="13">
        <f t="shared" si="21"/>
        <v>1.298990587388136</v>
      </c>
      <c r="V168" s="13">
        <f t="shared" si="21"/>
        <v>1.0310598090266219</v>
      </c>
      <c r="W168" s="13">
        <f t="shared" si="21"/>
        <v>0.25985958914881557</v>
      </c>
      <c r="X168" s="13">
        <f t="shared" si="21"/>
        <v>1576.0843460251683</v>
      </c>
      <c r="Y168" s="13">
        <f t="shared" si="22"/>
        <v>-20.62607542832464</v>
      </c>
      <c r="Z168" s="13" t="str">
        <f t="shared" si="22"/>
        <v>overvalued</v>
      </c>
      <c r="AB168" s="3" t="s">
        <v>20</v>
      </c>
      <c r="AJ168" s="3">
        <v>859.0445007494244</v>
      </c>
    </row>
    <row r="169" spans="1:36" x14ac:dyDescent="0.3">
      <c r="A169" s="6">
        <f>'Variables - daily'!A270</f>
        <v>45323</v>
      </c>
      <c r="B169" s="35">
        <f>'Variables - daily (2)'!B270</f>
        <v>31.698232462346965</v>
      </c>
      <c r="C169" s="35">
        <f>'Variables - daily (2)'!C270</f>
        <v>3.1657429794798686</v>
      </c>
      <c r="D169" s="35">
        <f>'Variables - daily (2)'!I270</f>
        <v>904</v>
      </c>
      <c r="E169" s="35">
        <f>'Variables - daily (2)'!G270</f>
        <v>1460</v>
      </c>
      <c r="F169" s="35">
        <f t="shared" si="12"/>
        <v>1.3169823246234698</v>
      </c>
      <c r="G169" s="35">
        <f t="shared" si="13"/>
        <v>1.0316574297947987</v>
      </c>
      <c r="H169" s="35">
        <f t="shared" si="14"/>
        <v>0.27656941789817147</v>
      </c>
      <c r="I169" s="35">
        <f t="shared" si="15"/>
        <v>1154.018753779947</v>
      </c>
      <c r="J169" s="35">
        <f t="shared" si="16"/>
        <v>-21.66505119271412</v>
      </c>
      <c r="K169" s="35" t="str">
        <f t="shared" si="17"/>
        <v>overvalued</v>
      </c>
      <c r="Q169" s="1" t="s">
        <v>18</v>
      </c>
      <c r="R169" s="7">
        <f t="shared" si="18"/>
        <v>31.698232462346965</v>
      </c>
      <c r="S169" s="7">
        <f t="shared" si="19"/>
        <v>3.1657429794798686</v>
      </c>
      <c r="T169" s="7">
        <f t="shared" si="20"/>
        <v>904</v>
      </c>
      <c r="U169" s="13">
        <f t="shared" si="21"/>
        <v>1.3169823246234698</v>
      </c>
      <c r="V169" s="13">
        <f t="shared" si="21"/>
        <v>1.0316574297947987</v>
      </c>
      <c r="W169" s="13">
        <f t="shared" si="21"/>
        <v>0.27656941789817147</v>
      </c>
      <c r="X169" s="13">
        <f t="shared" si="21"/>
        <v>1154.018753779947</v>
      </c>
      <c r="Y169" s="13">
        <f t="shared" si="22"/>
        <v>-21.66505119271412</v>
      </c>
      <c r="Z169" s="13" t="str">
        <f t="shared" si="22"/>
        <v>overvalued</v>
      </c>
    </row>
    <row r="170" spans="1:36" x14ac:dyDescent="0.3">
      <c r="A170" s="6">
        <f>'Variables - daily'!A271</f>
        <v>45324</v>
      </c>
      <c r="B170" s="35">
        <f>'Variables - daily (2)'!B271</f>
        <v>31.698232462346965</v>
      </c>
      <c r="C170" s="35">
        <f>'Variables - daily (2)'!C271</f>
        <v>3.1657429794798686</v>
      </c>
      <c r="D170" s="35">
        <f>'Variables - daily (2)'!I271</f>
        <v>1301</v>
      </c>
      <c r="E170" s="35">
        <f>'Variables - daily (2)'!G271</f>
        <v>1460</v>
      </c>
      <c r="F170" s="35">
        <f t="shared" si="12"/>
        <v>1.3169823246234698</v>
      </c>
      <c r="G170" s="35">
        <f t="shared" si="13"/>
        <v>1.0316574297947987</v>
      </c>
      <c r="H170" s="35">
        <f t="shared" si="14"/>
        <v>0.27656941789817147</v>
      </c>
      <c r="I170" s="35">
        <f t="shared" si="15"/>
        <v>1660.816812685521</v>
      </c>
      <c r="J170" s="35">
        <f t="shared" si="16"/>
        <v>-21.665051192714113</v>
      </c>
      <c r="K170" s="35" t="str">
        <f t="shared" si="17"/>
        <v>overvalued</v>
      </c>
      <c r="Q170" s="19" t="s">
        <v>19</v>
      </c>
      <c r="R170" s="8">
        <f t="shared" si="18"/>
        <v>31.698232462346965</v>
      </c>
      <c r="S170" s="8">
        <f t="shared" si="19"/>
        <v>3.1657429794798686</v>
      </c>
      <c r="T170" s="8">
        <f t="shared" si="20"/>
        <v>1301</v>
      </c>
      <c r="U170" s="8">
        <f t="shared" si="21"/>
        <v>1.3169823246234698</v>
      </c>
      <c r="V170" s="8">
        <f t="shared" si="21"/>
        <v>1.0316574297947987</v>
      </c>
      <c r="W170" s="8">
        <f t="shared" si="21"/>
        <v>0.27656941789817147</v>
      </c>
      <c r="X170" s="8">
        <f t="shared" si="21"/>
        <v>1660.816812685521</v>
      </c>
      <c r="Y170" s="8">
        <f t="shared" si="22"/>
        <v>-21.665051192714113</v>
      </c>
      <c r="Z170" s="8" t="str">
        <f t="shared" si="22"/>
        <v>overvalued</v>
      </c>
    </row>
    <row r="171" spans="1:36" x14ac:dyDescent="0.3">
      <c r="A171" s="6">
        <f>'Variables - daily'!A272</f>
        <v>45327</v>
      </c>
      <c r="B171" s="35">
        <f>'Variables - daily (2)'!B272</f>
        <v>31.698232462346965</v>
      </c>
      <c r="C171" s="35">
        <f>'Variables - daily (2)'!C272</f>
        <v>3.1657429794798686</v>
      </c>
      <c r="D171" s="35">
        <f>'Variables - daily (2)'!I272</f>
        <v>1478.12</v>
      </c>
      <c r="E171" s="35">
        <f>'Variables - daily (2)'!G272</f>
        <v>1460</v>
      </c>
      <c r="F171" s="35">
        <f t="shared" si="12"/>
        <v>1.3169823246234698</v>
      </c>
      <c r="G171" s="35">
        <f t="shared" si="13"/>
        <v>1.0316574297947987</v>
      </c>
      <c r="H171" s="35">
        <f t="shared" si="14"/>
        <v>0.27656941789817147</v>
      </c>
      <c r="I171" s="35">
        <f t="shared" si="15"/>
        <v>1886.9227879836451</v>
      </c>
      <c r="J171" s="35">
        <f t="shared" si="16"/>
        <v>-21.66505119271412</v>
      </c>
      <c r="K171" s="35" t="str">
        <f t="shared" si="17"/>
        <v>overvalued</v>
      </c>
      <c r="Q171" s="19" t="s">
        <v>8</v>
      </c>
      <c r="R171" s="8">
        <f t="shared" si="18"/>
        <v>31.698232462346965</v>
      </c>
      <c r="S171" s="8">
        <f t="shared" si="19"/>
        <v>3.1657429794798686</v>
      </c>
      <c r="T171" s="8">
        <f t="shared" si="20"/>
        <v>1478.12</v>
      </c>
      <c r="U171" s="8">
        <f t="shared" si="21"/>
        <v>1.3169823246234698</v>
      </c>
      <c r="V171" s="8">
        <f t="shared" si="21"/>
        <v>1.0316574297947987</v>
      </c>
      <c r="W171" s="8">
        <f t="shared" si="21"/>
        <v>0.27656941789817147</v>
      </c>
      <c r="X171" s="8">
        <f t="shared" si="21"/>
        <v>1886.9227879836451</v>
      </c>
      <c r="Y171" s="8">
        <f t="shared" si="22"/>
        <v>-21.66505119271412</v>
      </c>
      <c r="Z171" s="8" t="str">
        <f t="shared" si="22"/>
        <v>overvalued</v>
      </c>
    </row>
    <row r="172" spans="1:36" x14ac:dyDescent="0.3">
      <c r="A172" s="6">
        <f>'Variables - daily'!A273</f>
        <v>45328</v>
      </c>
      <c r="B172" s="35">
        <f>'Variables - daily (2)'!B273</f>
        <v>31.698232462346965</v>
      </c>
      <c r="C172" s="35">
        <f>'Variables - daily (2)'!C273</f>
        <v>3.1657429794798686</v>
      </c>
      <c r="D172" s="35">
        <f>'Variables - daily (2)'!I273</f>
        <v>1348.63</v>
      </c>
      <c r="E172" s="35">
        <f>'Variables - daily (2)'!G273</f>
        <v>1490</v>
      </c>
      <c r="F172" s="35">
        <f t="shared" si="12"/>
        <v>1.3169823246234698</v>
      </c>
      <c r="G172" s="35">
        <f t="shared" si="13"/>
        <v>1.0316574297947987</v>
      </c>
      <c r="H172" s="35">
        <f t="shared" si="14"/>
        <v>0.27656941789817147</v>
      </c>
      <c r="I172" s="35">
        <f t="shared" si="15"/>
        <v>1721.6198140600111</v>
      </c>
      <c r="J172" s="35">
        <f t="shared" si="16"/>
        <v>-21.665051192714117</v>
      </c>
      <c r="K172" s="35" t="str">
        <f t="shared" si="17"/>
        <v>overvalued</v>
      </c>
      <c r="Q172" s="19" t="s">
        <v>9</v>
      </c>
      <c r="R172" s="8">
        <f t="shared" si="18"/>
        <v>31.698232462346965</v>
      </c>
      <c r="S172" s="8">
        <f t="shared" si="19"/>
        <v>3.1657429794798686</v>
      </c>
      <c r="T172" s="8">
        <f t="shared" si="20"/>
        <v>1348.63</v>
      </c>
      <c r="U172" s="8">
        <f t="shared" si="21"/>
        <v>1.3169823246234698</v>
      </c>
      <c r="V172" s="8">
        <f t="shared" si="21"/>
        <v>1.0316574297947987</v>
      </c>
      <c r="W172" s="8">
        <f t="shared" si="21"/>
        <v>0.27656941789817147</v>
      </c>
      <c r="X172" s="8">
        <f t="shared" si="21"/>
        <v>1721.6198140600111</v>
      </c>
      <c r="Y172" s="8">
        <f t="shared" si="22"/>
        <v>-21.665051192714117</v>
      </c>
      <c r="Z172" s="8" t="str">
        <f t="shared" si="22"/>
        <v>overvalued</v>
      </c>
    </row>
    <row r="173" spans="1:36" x14ac:dyDescent="0.3">
      <c r="A173" s="6">
        <f>'Variables - daily'!A274</f>
        <v>45329</v>
      </c>
      <c r="B173" s="35">
        <f>'Variables - daily (2)'!B274</f>
        <v>31.698232462346965</v>
      </c>
      <c r="C173" s="35">
        <f>'Variables - daily (2)'!C274</f>
        <v>3.1657429794798686</v>
      </c>
      <c r="D173" s="35">
        <f>'Variables - daily (2)'!I274</f>
        <v>1350.63</v>
      </c>
      <c r="E173" s="35">
        <f>'Variables - daily (2)'!G274</f>
        <v>1480</v>
      </c>
      <c r="F173" s="35">
        <f t="shared" si="12"/>
        <v>1.3169823246234698</v>
      </c>
      <c r="G173" s="35">
        <f t="shared" si="13"/>
        <v>1.0316574297947987</v>
      </c>
      <c r="H173" s="35">
        <f t="shared" si="14"/>
        <v>0.27656941789817147</v>
      </c>
      <c r="I173" s="35">
        <f t="shared" si="15"/>
        <v>1724.1729528958074</v>
      </c>
      <c r="J173" s="35">
        <f t="shared" si="16"/>
        <v>-21.665051192714113</v>
      </c>
      <c r="K173" s="35" t="str">
        <f t="shared" si="17"/>
        <v>overvalued</v>
      </c>
      <c r="Q173" s="19" t="s">
        <v>10</v>
      </c>
      <c r="R173" s="8">
        <f t="shared" si="18"/>
        <v>31.698232462346965</v>
      </c>
      <c r="S173" s="8">
        <f t="shared" si="19"/>
        <v>3.1657429794798686</v>
      </c>
      <c r="T173" s="8">
        <f t="shared" si="20"/>
        <v>1350.63</v>
      </c>
      <c r="U173" s="8">
        <f t="shared" si="21"/>
        <v>1.3169823246234698</v>
      </c>
      <c r="V173" s="8">
        <f t="shared" si="21"/>
        <v>1.0316574297947987</v>
      </c>
      <c r="W173" s="8">
        <f t="shared" si="21"/>
        <v>0.27656941789817147</v>
      </c>
      <c r="X173" s="8">
        <f t="shared" si="21"/>
        <v>1724.1729528958074</v>
      </c>
      <c r="Y173" s="8">
        <f t="shared" si="22"/>
        <v>-21.665051192714113</v>
      </c>
      <c r="Z173" s="8" t="str">
        <f t="shared" si="22"/>
        <v>overvalued</v>
      </c>
    </row>
    <row r="174" spans="1:36" x14ac:dyDescent="0.3">
      <c r="A174" s="6">
        <f>'Variables - daily'!A275</f>
        <v>45330</v>
      </c>
      <c r="B174" s="35">
        <f>'Variables - daily (2)'!B275</f>
        <v>31.698232462346965</v>
      </c>
      <c r="C174" s="35">
        <f>'Variables - daily (2)'!C275</f>
        <v>3.1657429794798686</v>
      </c>
      <c r="D174" s="35">
        <f>'Variables - daily (2)'!I275</f>
        <v>1402</v>
      </c>
      <c r="E174" s="35">
        <f>'Variables - daily (2)'!G275</f>
        <v>1500</v>
      </c>
      <c r="F174" s="35">
        <f t="shared" si="12"/>
        <v>1.3169823246234698</v>
      </c>
      <c r="G174" s="35">
        <f t="shared" si="13"/>
        <v>1.0316574297947987</v>
      </c>
      <c r="H174" s="35">
        <f t="shared" si="14"/>
        <v>0.27656941789817147</v>
      </c>
      <c r="I174" s="35">
        <f t="shared" si="15"/>
        <v>1789.7503238932363</v>
      </c>
      <c r="J174" s="35">
        <f t="shared" si="16"/>
        <v>-21.665051192714117</v>
      </c>
      <c r="K174" s="35" t="str">
        <f t="shared" si="17"/>
        <v>overvalued</v>
      </c>
      <c r="Q174" s="19" t="s">
        <v>11</v>
      </c>
      <c r="R174" s="8">
        <f t="shared" si="18"/>
        <v>31.698232462346965</v>
      </c>
      <c r="S174" s="8">
        <f t="shared" si="19"/>
        <v>3.1657429794798686</v>
      </c>
      <c r="T174" s="8">
        <f t="shared" si="20"/>
        <v>1402</v>
      </c>
      <c r="U174" s="8">
        <f t="shared" ref="U174:X178" si="23">F174</f>
        <v>1.3169823246234698</v>
      </c>
      <c r="V174" s="8">
        <f t="shared" si="23"/>
        <v>1.0316574297947987</v>
      </c>
      <c r="W174" s="8">
        <f t="shared" si="23"/>
        <v>0.27656941789817147</v>
      </c>
      <c r="X174" s="8">
        <f t="shared" si="23"/>
        <v>1789.7503238932363</v>
      </c>
      <c r="Y174" s="8">
        <f t="shared" si="22"/>
        <v>-21.665051192714117</v>
      </c>
      <c r="Z174" s="8" t="str">
        <f t="shared" si="22"/>
        <v>overvalued</v>
      </c>
    </row>
    <row r="175" spans="1:36" x14ac:dyDescent="0.3">
      <c r="A175" s="6">
        <f>'Variables - daily'!A276</f>
        <v>45331</v>
      </c>
      <c r="B175" s="35">
        <f>'Variables - daily (2)'!B276</f>
        <v>31.698232462346965</v>
      </c>
      <c r="C175" s="35">
        <f>'Variables - daily (2)'!C276</f>
        <v>3.1657429794798686</v>
      </c>
      <c r="D175" s="35">
        <f>'Variables - daily (2)'!I276</f>
        <v>1479</v>
      </c>
      <c r="E175" s="35">
        <f>'Variables - daily (2)'!G276</f>
        <v>1540</v>
      </c>
      <c r="F175" s="35">
        <f t="shared" si="12"/>
        <v>1.3169823246234698</v>
      </c>
      <c r="G175" s="35">
        <f t="shared" si="13"/>
        <v>1.0316574297947987</v>
      </c>
      <c r="H175" s="35">
        <f t="shared" si="14"/>
        <v>0.27656941789817147</v>
      </c>
      <c r="I175" s="35">
        <f t="shared" si="15"/>
        <v>1888.0461690713955</v>
      </c>
      <c r="J175" s="35">
        <f t="shared" si="16"/>
        <v>-21.665051192714117</v>
      </c>
      <c r="K175" s="35" t="str">
        <f t="shared" si="17"/>
        <v>overvalued</v>
      </c>
      <c r="Q175" s="19" t="s">
        <v>12</v>
      </c>
      <c r="R175" s="8">
        <f t="shared" si="18"/>
        <v>31.698232462346965</v>
      </c>
      <c r="S175" s="8">
        <f t="shared" si="19"/>
        <v>3.1657429794798686</v>
      </c>
      <c r="T175" s="8">
        <f t="shared" si="20"/>
        <v>1479</v>
      </c>
      <c r="U175" s="8">
        <f t="shared" si="23"/>
        <v>1.3169823246234698</v>
      </c>
      <c r="V175" s="8">
        <f t="shared" si="23"/>
        <v>1.0316574297947987</v>
      </c>
      <c r="W175" s="8">
        <f t="shared" si="23"/>
        <v>0.27656941789817147</v>
      </c>
      <c r="X175" s="8">
        <f t="shared" si="23"/>
        <v>1888.0461690713955</v>
      </c>
      <c r="Y175" s="8">
        <f t="shared" si="22"/>
        <v>-21.665051192714117</v>
      </c>
      <c r="Z175" s="8" t="str">
        <f t="shared" si="22"/>
        <v>overvalued</v>
      </c>
    </row>
    <row r="176" spans="1:36" x14ac:dyDescent="0.3">
      <c r="A176" s="6">
        <f>'Variables - daily'!A277</f>
        <v>45334</v>
      </c>
      <c r="B176" s="35">
        <f>'Variables - daily (2)'!B277</f>
        <v>31.698232462346965</v>
      </c>
      <c r="C176" s="35">
        <f>'Variables - daily (2)'!C277</f>
        <v>3.1657429794798686</v>
      </c>
      <c r="D176" s="35">
        <f>'Variables - daily (2)'!I277</f>
        <v>1491</v>
      </c>
      <c r="E176" s="35">
        <f>'Variables - daily (2)'!G277</f>
        <v>1545</v>
      </c>
      <c r="F176" s="35">
        <f t="shared" si="12"/>
        <v>1.3169823246234698</v>
      </c>
      <c r="G176" s="35">
        <f t="shared" si="13"/>
        <v>1.0316574297947987</v>
      </c>
      <c r="H176" s="35">
        <f t="shared" si="14"/>
        <v>0.27656941789817147</v>
      </c>
      <c r="I176" s="35">
        <f t="shared" si="15"/>
        <v>1903.3650020861737</v>
      </c>
      <c r="J176" s="35">
        <f t="shared" si="16"/>
        <v>-21.66505119271412</v>
      </c>
      <c r="K176" s="35" t="str">
        <f t="shared" si="17"/>
        <v>overvalued</v>
      </c>
      <c r="Q176" s="19" t="s">
        <v>13</v>
      </c>
      <c r="R176" s="8">
        <f t="shared" si="18"/>
        <v>31.698232462346965</v>
      </c>
      <c r="S176" s="8">
        <f t="shared" si="19"/>
        <v>3.1657429794798686</v>
      </c>
      <c r="T176" s="8">
        <f t="shared" si="20"/>
        <v>1491</v>
      </c>
      <c r="U176" s="8">
        <f t="shared" si="23"/>
        <v>1.3169823246234698</v>
      </c>
      <c r="V176" s="8">
        <f t="shared" si="23"/>
        <v>1.0316574297947987</v>
      </c>
      <c r="W176" s="8">
        <f t="shared" si="23"/>
        <v>0.27656941789817147</v>
      </c>
      <c r="X176" s="8">
        <f t="shared" si="23"/>
        <v>1903.3650020861737</v>
      </c>
      <c r="Y176" s="8">
        <f t="shared" si="22"/>
        <v>-21.66505119271412</v>
      </c>
      <c r="Z176" s="8" t="str">
        <f t="shared" si="22"/>
        <v>overvalued</v>
      </c>
    </row>
    <row r="177" spans="1:26" x14ac:dyDescent="0.3">
      <c r="A177" s="6">
        <f>'Variables - daily'!A278</f>
        <v>45335</v>
      </c>
      <c r="B177" s="35">
        <f>'Variables - daily (2)'!B278</f>
        <v>31.698232462346965</v>
      </c>
      <c r="C177" s="35">
        <f>'Variables - daily (2)'!C278</f>
        <v>3.1657429794798686</v>
      </c>
      <c r="D177" s="35">
        <f>'Variables - daily (2)'!I278</f>
        <v>1454.71</v>
      </c>
      <c r="E177" s="35">
        <f>'Variables - daily (2)'!G278</f>
        <v>1550</v>
      </c>
      <c r="F177" s="35">
        <f t="shared" si="12"/>
        <v>1.3169823246234698</v>
      </c>
      <c r="G177" s="35">
        <f t="shared" si="13"/>
        <v>1.0316574297947987</v>
      </c>
      <c r="H177" s="35">
        <f t="shared" si="14"/>
        <v>0.27656941789817147</v>
      </c>
      <c r="I177" s="35">
        <f t="shared" si="15"/>
        <v>1857.0382979106491</v>
      </c>
      <c r="J177" s="35">
        <f t="shared" si="16"/>
        <v>-21.66505119271412</v>
      </c>
      <c r="K177" s="35" t="str">
        <f t="shared" si="17"/>
        <v>overvalued</v>
      </c>
      <c r="Q177" s="19" t="s">
        <v>14</v>
      </c>
      <c r="R177" s="8">
        <f t="shared" si="18"/>
        <v>31.698232462346965</v>
      </c>
      <c r="S177" s="8">
        <f t="shared" si="19"/>
        <v>3.1657429794798686</v>
      </c>
      <c r="T177" s="8">
        <f t="shared" si="20"/>
        <v>1454.71</v>
      </c>
      <c r="U177" s="8">
        <f t="shared" si="23"/>
        <v>1.3169823246234698</v>
      </c>
      <c r="V177" s="8">
        <f t="shared" si="23"/>
        <v>1.0316574297947987</v>
      </c>
      <c r="W177" s="8">
        <f t="shared" si="23"/>
        <v>0.27656941789817147</v>
      </c>
      <c r="X177" s="8">
        <f t="shared" si="23"/>
        <v>1857.0382979106491</v>
      </c>
      <c r="Y177" s="8">
        <f t="shared" si="22"/>
        <v>-21.66505119271412</v>
      </c>
      <c r="Z177" s="8" t="str">
        <f t="shared" si="22"/>
        <v>overvalued</v>
      </c>
    </row>
    <row r="178" spans="1:26" x14ac:dyDescent="0.3">
      <c r="A178" s="6">
        <f>'Variables - daily'!A279</f>
        <v>45336</v>
      </c>
      <c r="B178" s="35">
        <f>'Variables - daily (2)'!B279</f>
        <v>31.698232462346965</v>
      </c>
      <c r="C178" s="35">
        <f>'Variables - daily (2)'!C279</f>
        <v>3.1657429794798686</v>
      </c>
      <c r="D178" s="35">
        <f>'Variables - daily (2)'!I279</f>
        <v>1501</v>
      </c>
      <c r="E178" s="35">
        <f>'Variables - daily (2)'!G279</f>
        <v>1600</v>
      </c>
      <c r="F178" s="35">
        <f t="shared" si="12"/>
        <v>1.3169823246234698</v>
      </c>
      <c r="G178" s="35">
        <f t="shared" si="13"/>
        <v>1.0316574297947987</v>
      </c>
      <c r="H178" s="35">
        <f t="shared" si="14"/>
        <v>0.27656941789817147</v>
      </c>
      <c r="I178" s="35">
        <f t="shared" si="15"/>
        <v>1916.1306962651554</v>
      </c>
      <c r="J178" s="35">
        <f t="shared" si="16"/>
        <v>-21.66505119271412</v>
      </c>
      <c r="K178" s="35" t="str">
        <f t="shared" si="17"/>
        <v>overvalued</v>
      </c>
      <c r="Q178" s="19" t="s">
        <v>15</v>
      </c>
      <c r="R178" s="8">
        <f t="shared" si="18"/>
        <v>31.698232462346965</v>
      </c>
      <c r="S178" s="8">
        <f t="shared" si="19"/>
        <v>3.1657429794798686</v>
      </c>
      <c r="T178" s="8">
        <f t="shared" si="20"/>
        <v>1501</v>
      </c>
      <c r="U178" s="8">
        <f t="shared" si="23"/>
        <v>1.3169823246234698</v>
      </c>
      <c r="V178" s="8">
        <f t="shared" si="23"/>
        <v>1.0316574297947987</v>
      </c>
      <c r="W178" s="8">
        <f t="shared" si="23"/>
        <v>0.27656941789817147</v>
      </c>
      <c r="X178" s="8">
        <f t="shared" si="23"/>
        <v>1916.1306962651554</v>
      </c>
      <c r="Y178" s="8">
        <f>J178</f>
        <v>-21.66505119271412</v>
      </c>
      <c r="Z178" s="8" t="str">
        <f t="shared" ref="Z178" si="24">K178</f>
        <v>overvalued</v>
      </c>
    </row>
    <row r="179" spans="1:26" x14ac:dyDescent="0.3">
      <c r="A179" s="6">
        <f>'Variables - daily'!A280</f>
        <v>45337</v>
      </c>
      <c r="B179" s="35">
        <f>'Variables - daily (2)'!B280</f>
        <v>31.698232462346965</v>
      </c>
      <c r="C179" s="35">
        <f>'Variables - daily (2)'!C280</f>
        <v>3.1657429794798686</v>
      </c>
      <c r="D179" s="35">
        <f>'Variables - daily (2)'!I280</f>
        <v>1500</v>
      </c>
      <c r="E179" s="35">
        <f>'Variables - daily (2)'!G280</f>
        <v>1690</v>
      </c>
      <c r="F179" s="35">
        <f t="shared" si="12"/>
        <v>1.3169823246234698</v>
      </c>
      <c r="G179" s="35">
        <f t="shared" si="13"/>
        <v>1.0316574297947987</v>
      </c>
      <c r="H179" s="35">
        <f t="shared" si="14"/>
        <v>0.27656941789817147</v>
      </c>
      <c r="I179" s="35">
        <f t="shared" si="15"/>
        <v>1914.8541268472572</v>
      </c>
      <c r="J179" s="35">
        <f t="shared" si="16"/>
        <v>-21.66505119271412</v>
      </c>
      <c r="K179" s="35" t="str">
        <f t="shared" si="17"/>
        <v>overvalued</v>
      </c>
      <c r="Q179" s="20"/>
      <c r="R179" s="20"/>
      <c r="S179" s="21"/>
      <c r="T179" s="22"/>
      <c r="U179" s="22"/>
      <c r="V179" s="22"/>
      <c r="W179" s="23"/>
      <c r="X179" s="22"/>
      <c r="Y179" s="18"/>
    </row>
    <row r="180" spans="1:26" ht="14.4" thickBot="1" x14ac:dyDescent="0.35">
      <c r="A180" s="6">
        <f>'Variables - daily'!A281</f>
        <v>45338</v>
      </c>
      <c r="B180" s="35">
        <f>'Variables - daily (2)'!B281</f>
        <v>31.698232462346965</v>
      </c>
      <c r="C180" s="35">
        <f>'Variables - daily (2)'!C281</f>
        <v>3.1657429794798686</v>
      </c>
      <c r="D180" s="35">
        <f>'Variables - daily (2)'!I281</f>
        <v>1476</v>
      </c>
      <c r="E180" s="35">
        <f>'Variables - daily (2)'!G281</f>
        <v>1750</v>
      </c>
      <c r="F180" s="35">
        <f t="shared" si="12"/>
        <v>1.3169823246234698</v>
      </c>
      <c r="G180" s="35">
        <f t="shared" si="13"/>
        <v>1.0316574297947987</v>
      </c>
      <c r="H180" s="35">
        <f t="shared" si="14"/>
        <v>0.27656941789817147</v>
      </c>
      <c r="I180" s="35">
        <f t="shared" si="15"/>
        <v>1884.2164608177011</v>
      </c>
      <c r="J180" s="35">
        <f t="shared" si="16"/>
        <v>-21.66505119271412</v>
      </c>
      <c r="K180" s="35" t="str">
        <f t="shared" si="17"/>
        <v>overvalued</v>
      </c>
      <c r="Q180" s="24" t="s">
        <v>20</v>
      </c>
      <c r="R180" s="24"/>
      <c r="S180" s="25"/>
      <c r="T180" s="26"/>
      <c r="U180" s="26"/>
      <c r="V180" s="26"/>
      <c r="W180" s="27"/>
      <c r="X180" s="26"/>
      <c r="Y180" s="18">
        <f>AVERAGE(X176:X178)</f>
        <v>1892.1779987539928</v>
      </c>
    </row>
    <row r="181" spans="1:26" ht="14.4" thickTop="1" x14ac:dyDescent="0.3">
      <c r="A181" s="6">
        <f>'Variables - daily'!A282</f>
        <v>45341</v>
      </c>
      <c r="B181" s="35">
        <f>'Variables - daily (2)'!B282</f>
        <v>31.698232462346965</v>
      </c>
      <c r="C181" s="35">
        <f>'Variables - daily (2)'!C282</f>
        <v>3.1657429794798686</v>
      </c>
      <c r="D181" s="35">
        <f>'Variables - daily (2)'!I282</f>
        <v>1512.85</v>
      </c>
      <c r="E181" s="35">
        <f>'Variables - daily (2)'!G282</f>
        <v>1800</v>
      </c>
      <c r="F181" s="35">
        <f t="shared" si="12"/>
        <v>1.3169823246234698</v>
      </c>
      <c r="G181" s="35">
        <f t="shared" si="13"/>
        <v>1.0316574297947987</v>
      </c>
      <c r="H181" s="35">
        <f t="shared" si="14"/>
        <v>0.27656941789817147</v>
      </c>
      <c r="I181" s="35">
        <f t="shared" si="15"/>
        <v>1931.2580438672485</v>
      </c>
      <c r="J181" s="35">
        <f t="shared" si="16"/>
        <v>-21.665051192714113</v>
      </c>
      <c r="K181" s="35" t="str">
        <f t="shared" si="17"/>
        <v>overvalued</v>
      </c>
    </row>
    <row r="182" spans="1:26" x14ac:dyDescent="0.3">
      <c r="A182" s="6">
        <f>'Variables - daily'!A283</f>
        <v>45342</v>
      </c>
      <c r="B182" s="35">
        <f>'Variables - daily (2)'!B283</f>
        <v>31.698232462346965</v>
      </c>
      <c r="C182" s="35">
        <f>'Variables - daily (2)'!C283</f>
        <v>3.1657429794798686</v>
      </c>
      <c r="D182" s="35">
        <f>'Variables - daily (2)'!I283</f>
        <v>1550</v>
      </c>
      <c r="E182" s="35">
        <f>'Variables - daily (2)'!G283</f>
        <v>1700</v>
      </c>
      <c r="F182" s="35">
        <f t="shared" si="12"/>
        <v>1.3169823246234698</v>
      </c>
      <c r="G182" s="35">
        <f t="shared" si="13"/>
        <v>1.0316574297947987</v>
      </c>
      <c r="H182" s="35">
        <f t="shared" si="14"/>
        <v>0.27656941789817147</v>
      </c>
      <c r="I182" s="35">
        <f t="shared" si="15"/>
        <v>1978.6825977421659</v>
      </c>
      <c r="J182" s="35">
        <f t="shared" si="16"/>
        <v>-21.66505119271412</v>
      </c>
      <c r="K182" s="35" t="str">
        <f t="shared" si="17"/>
        <v>overvalued</v>
      </c>
    </row>
    <row r="183" spans="1:26" x14ac:dyDescent="0.3">
      <c r="A183" s="6">
        <f>'Variables - daily'!A284</f>
        <v>45343</v>
      </c>
      <c r="B183" s="35">
        <f>'Variables - daily (2)'!B284</f>
        <v>31.698232462346965</v>
      </c>
      <c r="C183" s="35">
        <f>'Variables - daily (2)'!C284</f>
        <v>3.1657429794798686</v>
      </c>
      <c r="D183" s="35">
        <f>'Variables - daily (2)'!I284</f>
        <v>1696</v>
      </c>
      <c r="E183" s="35">
        <f>'Variables - daily (2)'!G284</f>
        <v>1789</v>
      </c>
      <c r="F183" s="35">
        <f t="shared" si="12"/>
        <v>1.3169823246234698</v>
      </c>
      <c r="G183" s="35">
        <f t="shared" si="13"/>
        <v>1.0316574297947987</v>
      </c>
      <c r="H183" s="35">
        <f t="shared" si="14"/>
        <v>0.27656941789817147</v>
      </c>
      <c r="I183" s="35">
        <f t="shared" si="15"/>
        <v>2165.0617327552986</v>
      </c>
      <c r="J183" s="35">
        <f t="shared" si="16"/>
        <v>-21.66505119271411</v>
      </c>
      <c r="K183" s="35" t="str">
        <f t="shared" si="17"/>
        <v>overvalued</v>
      </c>
    </row>
    <row r="184" spans="1:26" x14ac:dyDescent="0.3">
      <c r="A184" s="6">
        <f>'Variables - daily'!A285</f>
        <v>45344</v>
      </c>
      <c r="B184" s="35">
        <f>'Variables - daily (2)'!B285</f>
        <v>31.698232462346965</v>
      </c>
      <c r="C184" s="35">
        <f>'Variables - daily (2)'!C285</f>
        <v>3.1657429794798686</v>
      </c>
      <c r="D184" s="35">
        <f>'Variables - daily (2)'!I285</f>
        <v>1501</v>
      </c>
      <c r="E184" s="35">
        <f>'Variables - daily (2)'!G285</f>
        <v>1550</v>
      </c>
      <c r="F184" s="35">
        <f t="shared" si="12"/>
        <v>1.3169823246234698</v>
      </c>
      <c r="G184" s="35">
        <f t="shared" si="13"/>
        <v>1.0316574297947987</v>
      </c>
      <c r="H184" s="35">
        <f t="shared" si="14"/>
        <v>0.27656941789817147</v>
      </c>
      <c r="I184" s="35">
        <f t="shared" si="15"/>
        <v>1916.1306962651554</v>
      </c>
      <c r="J184" s="35">
        <f t="shared" si="16"/>
        <v>-21.66505119271412</v>
      </c>
      <c r="K184" s="35" t="str">
        <f t="shared" si="17"/>
        <v>overvalued</v>
      </c>
    </row>
    <row r="185" spans="1:26" x14ac:dyDescent="0.3">
      <c r="A185" s="6">
        <f>'Variables - daily'!A286</f>
        <v>45345</v>
      </c>
      <c r="B185" s="35">
        <f>'Variables - daily (2)'!B286</f>
        <v>31.698232462346965</v>
      </c>
      <c r="C185" s="35">
        <f>'Variables - daily (2)'!C286</f>
        <v>3.1657429794798686</v>
      </c>
      <c r="D185" s="35">
        <f>'Variables - daily (2)'!I286</f>
        <v>1420</v>
      </c>
      <c r="E185" s="35">
        <f>'Variables - daily (2)'!G286</f>
        <v>1610</v>
      </c>
      <c r="F185" s="35">
        <f t="shared" si="12"/>
        <v>1.3169823246234698</v>
      </c>
      <c r="G185" s="35">
        <f t="shared" si="13"/>
        <v>1.0316574297947987</v>
      </c>
      <c r="H185" s="35">
        <f t="shared" si="14"/>
        <v>0.27656941789817147</v>
      </c>
      <c r="I185" s="35">
        <f t="shared" si="15"/>
        <v>1812.7285734154034</v>
      </c>
      <c r="J185" s="35">
        <f t="shared" si="16"/>
        <v>-21.665051192714113</v>
      </c>
      <c r="K185" s="35" t="str">
        <f t="shared" si="17"/>
        <v>overvalued</v>
      </c>
    </row>
    <row r="186" spans="1:26" x14ac:dyDescent="0.3">
      <c r="A186" s="6">
        <f>'Variables - daily'!A287</f>
        <v>45348</v>
      </c>
      <c r="B186" s="35">
        <f>'Variables - daily (2)'!B287</f>
        <v>31.698232462346965</v>
      </c>
      <c r="C186" s="35">
        <f>'Variables - daily (2)'!C287</f>
        <v>3.1657429794798686</v>
      </c>
      <c r="D186" s="35">
        <f>'Variables - daily (2)'!I287</f>
        <v>1460</v>
      </c>
      <c r="E186" s="35">
        <f>'Variables - daily (2)'!G287</f>
        <v>1450</v>
      </c>
      <c r="F186" s="35">
        <f t="shared" si="12"/>
        <v>1.3169823246234698</v>
      </c>
      <c r="G186" s="35">
        <f t="shared" si="13"/>
        <v>1.0316574297947987</v>
      </c>
      <c r="H186" s="35">
        <f t="shared" si="14"/>
        <v>0.27656941789817147</v>
      </c>
      <c r="I186" s="35">
        <f t="shared" si="15"/>
        <v>1863.7913501313303</v>
      </c>
      <c r="J186" s="35">
        <f t="shared" si="16"/>
        <v>-21.665051192714117</v>
      </c>
      <c r="K186" s="35" t="str">
        <f t="shared" si="17"/>
        <v>overvalued</v>
      </c>
    </row>
    <row r="187" spans="1:26" x14ac:dyDescent="0.3">
      <c r="A187" s="6">
        <f>'Variables - daily'!A288</f>
        <v>45349</v>
      </c>
      <c r="B187" s="35">
        <f>'Variables - daily (2)'!B288</f>
        <v>31.698232462346965</v>
      </c>
      <c r="C187" s="35">
        <f>'Variables - daily (2)'!C288</f>
        <v>3.1657429794798686</v>
      </c>
      <c r="D187" s="35">
        <f>'Variables - daily (2)'!I288</f>
        <v>1670</v>
      </c>
      <c r="E187" s="35">
        <f>'Variables - daily (2)'!G288</f>
        <v>1550</v>
      </c>
      <c r="F187" s="35">
        <f t="shared" si="12"/>
        <v>1.3169823246234698</v>
      </c>
      <c r="G187" s="35">
        <f t="shared" si="13"/>
        <v>1.0316574297947987</v>
      </c>
      <c r="H187" s="35">
        <f t="shared" si="14"/>
        <v>0.27656941789817147</v>
      </c>
      <c r="I187" s="35">
        <f t="shared" si="15"/>
        <v>2131.8709278899464</v>
      </c>
      <c r="J187" s="35">
        <f t="shared" si="16"/>
        <v>-21.66505119271412</v>
      </c>
      <c r="K187" s="35" t="str">
        <f t="shared" si="17"/>
        <v>overvalued</v>
      </c>
    </row>
    <row r="188" spans="1:26" x14ac:dyDescent="0.3">
      <c r="A188" s="6">
        <f>'Variables - daily'!A289</f>
        <v>45350</v>
      </c>
      <c r="B188" s="35">
        <f>'Variables - daily (2)'!B289</f>
        <v>31.698232462346965</v>
      </c>
      <c r="C188" s="35">
        <f>'Variables - daily (2)'!C289</f>
        <v>3.1657429794798686</v>
      </c>
      <c r="D188" s="35">
        <f>'Variables - daily (2)'!I289</f>
        <v>1426.35</v>
      </c>
      <c r="E188" s="35">
        <f>'Variables - daily (2)'!G289</f>
        <v>1600</v>
      </c>
      <c r="F188" s="35">
        <f t="shared" si="12"/>
        <v>1.3169823246234698</v>
      </c>
      <c r="G188" s="35">
        <f t="shared" si="13"/>
        <v>1.0316574297947987</v>
      </c>
      <c r="H188" s="35">
        <f t="shared" si="14"/>
        <v>0.27656941789817147</v>
      </c>
      <c r="I188" s="35">
        <f t="shared" si="15"/>
        <v>1820.8347892190568</v>
      </c>
      <c r="J188" s="35">
        <f t="shared" si="16"/>
        <v>-21.66505119271412</v>
      </c>
      <c r="K188" s="35" t="str">
        <f t="shared" si="17"/>
        <v>overvalued</v>
      </c>
    </row>
    <row r="189" spans="1:26" x14ac:dyDescent="0.3">
      <c r="A189" s="6">
        <f>'Variables - daily'!A290</f>
        <v>45351</v>
      </c>
      <c r="B189" s="35">
        <f>'Variables - daily (2)'!B290</f>
        <v>31.698232462346965</v>
      </c>
      <c r="C189" s="35">
        <f>'Variables - daily (2)'!C290</f>
        <v>3.1657429794798686</v>
      </c>
      <c r="D189" s="35">
        <f>'Variables - daily (2)'!I290</f>
        <v>1401</v>
      </c>
      <c r="E189" s="35">
        <f>'Variables - daily (2)'!G290</f>
        <v>1590</v>
      </c>
      <c r="F189" s="35">
        <f t="shared" si="12"/>
        <v>1.3169823246234698</v>
      </c>
      <c r="G189" s="35">
        <f t="shared" si="13"/>
        <v>1.0316574297947987</v>
      </c>
      <c r="H189" s="35">
        <f t="shared" si="14"/>
        <v>0.27656941789817147</v>
      </c>
      <c r="I189" s="35">
        <f t="shared" si="15"/>
        <v>1788.4737544753382</v>
      </c>
      <c r="J189" s="35">
        <f t="shared" si="16"/>
        <v>-21.665051192714117</v>
      </c>
      <c r="K189" s="35" t="str">
        <f t="shared" si="17"/>
        <v>overvalued</v>
      </c>
    </row>
    <row r="190" spans="1:26" x14ac:dyDescent="0.3">
      <c r="A190" s="6">
        <f>'Variables - daily'!A291</f>
        <v>45352</v>
      </c>
      <c r="B190" s="35">
        <f>'Variables - daily (2)'!B291</f>
        <v>33.201432671096711</v>
      </c>
      <c r="C190" s="35">
        <f>'Variables - daily (2)'!C291</f>
        <v>3.4751312370751242</v>
      </c>
      <c r="D190" s="35">
        <f>'Variables - daily (2)'!I291</f>
        <v>1503</v>
      </c>
      <c r="E190" s="35">
        <f>'Variables - daily (2)'!G291</f>
        <v>1600</v>
      </c>
      <c r="F190" s="35">
        <f t="shared" si="12"/>
        <v>1.3320143267109672</v>
      </c>
      <c r="G190" s="35">
        <f t="shared" si="13"/>
        <v>1.0347513123707512</v>
      </c>
      <c r="H190" s="35">
        <f t="shared" si="14"/>
        <v>0.28727966883090716</v>
      </c>
      <c r="I190" s="35">
        <f t="shared" si="15"/>
        <v>1934.7813422528534</v>
      </c>
      <c r="J190" s="35">
        <f t="shared" si="16"/>
        <v>-22.316803083809383</v>
      </c>
      <c r="K190" s="35" t="str">
        <f t="shared" si="17"/>
        <v>overvalued</v>
      </c>
      <c r="O190" s="28" t="s">
        <v>0</v>
      </c>
      <c r="P190" s="28" t="s">
        <v>424</v>
      </c>
      <c r="Q190" s="28" t="s">
        <v>21</v>
      </c>
      <c r="R190" s="28" t="s">
        <v>1</v>
      </c>
      <c r="S190" s="28" t="s">
        <v>2</v>
      </c>
      <c r="T190" s="28" t="s">
        <v>3</v>
      </c>
      <c r="U190" s="28" t="s">
        <v>4</v>
      </c>
      <c r="V190" s="28" t="s">
        <v>5</v>
      </c>
      <c r="W190" s="28" t="s">
        <v>22</v>
      </c>
      <c r="X190" s="28" t="s">
        <v>23</v>
      </c>
    </row>
    <row r="191" spans="1:26" x14ac:dyDescent="0.3">
      <c r="A191" s="6">
        <f>'Variables - daily'!A292</f>
        <v>45355</v>
      </c>
      <c r="B191" s="35">
        <f>'Variables - daily (2)'!B292</f>
        <v>33.201432671096711</v>
      </c>
      <c r="C191" s="35">
        <f>'Variables - daily (2)'!C292</f>
        <v>3.4751312370751242</v>
      </c>
      <c r="D191" s="35">
        <f>'Variables - daily (2)'!I292</f>
        <v>1525</v>
      </c>
      <c r="E191" s="35">
        <f>'Variables - daily (2)'!G292</f>
        <v>1600</v>
      </c>
      <c r="F191" s="35">
        <f t="shared" si="12"/>
        <v>1.3320143267109672</v>
      </c>
      <c r="G191" s="35">
        <f t="shared" si="13"/>
        <v>1.0347513123707512</v>
      </c>
      <c r="H191" s="35">
        <f t="shared" si="14"/>
        <v>0.28727966883090716</v>
      </c>
      <c r="I191" s="35">
        <f t="shared" si="15"/>
        <v>1963.1014949671335</v>
      </c>
      <c r="J191" s="35">
        <f t="shared" si="16"/>
        <v>-22.31680308380939</v>
      </c>
      <c r="K191" s="35" t="str">
        <f t="shared" si="17"/>
        <v>overvalued</v>
      </c>
      <c r="O191" s="51" t="s">
        <v>258</v>
      </c>
      <c r="P191" s="35">
        <f>AVERAGE(B175:B187)</f>
        <v>31.698232462346954</v>
      </c>
      <c r="Q191" s="35">
        <f t="shared" ref="Q191" si="25">AVERAGE(C175:C187)</f>
        <v>3.1657429794798686</v>
      </c>
      <c r="R191" s="35">
        <f>AVERAGE(D175:D187)</f>
        <v>1516.2738461538461</v>
      </c>
      <c r="S191" s="35">
        <f>1+P191/100</f>
        <v>1.3169823246234695</v>
      </c>
      <c r="T191" s="35">
        <f>1+Q191/100</f>
        <v>1.0316574297947987</v>
      </c>
      <c r="U191" s="35">
        <f>(S191/T191)-1</f>
        <v>0.27656941789817124</v>
      </c>
      <c r="V191" s="35">
        <f>R191*(1+U191)</f>
        <v>1935.6288211588364</v>
      </c>
      <c r="W191" s="35">
        <f>((R191-V191)/V191)*100</f>
        <v>-21.665051192714099</v>
      </c>
    </row>
    <row r="192" spans="1:26" x14ac:dyDescent="0.3">
      <c r="A192" s="6">
        <f>'Variables - daily'!A293</f>
        <v>45356</v>
      </c>
      <c r="B192" s="35">
        <f>'Variables - daily (2)'!B293</f>
        <v>33.201432671096711</v>
      </c>
      <c r="C192" s="35">
        <f>'Variables - daily (2)'!C293</f>
        <v>3.4751312370751242</v>
      </c>
      <c r="D192" s="35">
        <f>'Variables - daily (2)'!I293</f>
        <v>1510</v>
      </c>
      <c r="E192" s="35">
        <f>'Variables - daily (2)'!G293</f>
        <v>1602</v>
      </c>
      <c r="F192" s="35">
        <f t="shared" si="12"/>
        <v>1.3320143267109672</v>
      </c>
      <c r="G192" s="35">
        <f t="shared" si="13"/>
        <v>1.0347513123707512</v>
      </c>
      <c r="H192" s="35">
        <f t="shared" si="14"/>
        <v>0.28727966883090716</v>
      </c>
      <c r="I192" s="35">
        <f t="shared" si="15"/>
        <v>1943.7922999346699</v>
      </c>
      <c r="J192" s="35">
        <f t="shared" si="16"/>
        <v>-22.316803083809393</v>
      </c>
      <c r="K192" s="35" t="str">
        <f t="shared" si="17"/>
        <v>overvalued</v>
      </c>
      <c r="O192" s="51" t="s">
        <v>259</v>
      </c>
    </row>
    <row r="193" spans="1:15" x14ac:dyDescent="0.3">
      <c r="A193" s="6">
        <f>'Variables - daily'!A294</f>
        <v>45357</v>
      </c>
      <c r="B193" s="35">
        <f>'Variables - daily (2)'!B294</f>
        <v>33.201432671096711</v>
      </c>
      <c r="C193" s="35">
        <f>'Variables - daily (2)'!C294</f>
        <v>3.4751312370751242</v>
      </c>
      <c r="D193" s="35">
        <f>'Variables - daily (2)'!I294</f>
        <v>1572</v>
      </c>
      <c r="E193" s="35">
        <f>'Variables - daily (2)'!G294</f>
        <v>1650</v>
      </c>
      <c r="F193" s="35">
        <f t="shared" si="12"/>
        <v>1.3320143267109672</v>
      </c>
      <c r="G193" s="35">
        <f t="shared" si="13"/>
        <v>1.0347513123707512</v>
      </c>
      <c r="H193" s="35">
        <f t="shared" si="14"/>
        <v>0.28727966883090716</v>
      </c>
      <c r="I193" s="35">
        <f t="shared" si="15"/>
        <v>2023.603639402186</v>
      </c>
      <c r="J193" s="35">
        <f t="shared" si="16"/>
        <v>-22.316803083809386</v>
      </c>
      <c r="K193" s="35" t="str">
        <f t="shared" si="17"/>
        <v>overvalued</v>
      </c>
      <c r="O193" s="51" t="s">
        <v>260</v>
      </c>
    </row>
    <row r="194" spans="1:15" x14ac:dyDescent="0.3">
      <c r="A194" s="6">
        <f>'Variables - daily'!A295</f>
        <v>45358</v>
      </c>
      <c r="B194" s="35">
        <f>'Variables - daily (2)'!B295</f>
        <v>33.201432671096711</v>
      </c>
      <c r="C194" s="35">
        <f>'Variables - daily (2)'!C295</f>
        <v>3.4751312370751242</v>
      </c>
      <c r="D194" s="35">
        <f>'Variables - daily (2)'!I295</f>
        <v>1625</v>
      </c>
      <c r="E194" s="35">
        <f>'Variables - daily (2)'!G295</f>
        <v>1610</v>
      </c>
      <c r="F194" s="35">
        <f t="shared" si="12"/>
        <v>1.3320143267109672</v>
      </c>
      <c r="G194" s="35">
        <f t="shared" si="13"/>
        <v>1.0347513123707512</v>
      </c>
      <c r="H194" s="35">
        <f t="shared" si="14"/>
        <v>0.28727966883090716</v>
      </c>
      <c r="I194" s="35">
        <f t="shared" si="15"/>
        <v>2091.8294618502241</v>
      </c>
      <c r="J194" s="35">
        <f t="shared" si="16"/>
        <v>-22.316803083809386</v>
      </c>
      <c r="K194" s="35" t="str">
        <f t="shared" si="17"/>
        <v>overvalued</v>
      </c>
      <c r="O194" s="51" t="s">
        <v>261</v>
      </c>
    </row>
    <row r="195" spans="1:15" x14ac:dyDescent="0.3">
      <c r="A195" s="6">
        <f>'Variables - daily'!A296</f>
        <v>45359</v>
      </c>
      <c r="B195" s="35">
        <f>'Variables - daily (2)'!B296</f>
        <v>33.201432671096711</v>
      </c>
      <c r="C195" s="35">
        <f>'Variables - daily (2)'!C296</f>
        <v>3.4751312370751242</v>
      </c>
      <c r="D195" s="35">
        <f>'Variables - daily (2)'!I296</f>
        <v>1551</v>
      </c>
      <c r="E195" s="35">
        <f>'Variables - daily (2)'!G296</f>
        <v>1605</v>
      </c>
      <c r="F195" s="35">
        <f t="shared" ref="F195:F201" si="26">1+B195/100</f>
        <v>1.3320143267109672</v>
      </c>
      <c r="G195" s="35">
        <f t="shared" ref="G195:G201" si="27">1+C195/100</f>
        <v>1.0347513123707512</v>
      </c>
      <c r="H195" s="35">
        <f t="shared" ref="H195:H201" si="28">(F195/G195)-1</f>
        <v>0.28727966883090716</v>
      </c>
      <c r="I195" s="35">
        <f t="shared" ref="I195:I201" si="29">D195*(1+H195)</f>
        <v>1996.5707663567371</v>
      </c>
      <c r="J195" s="35">
        <f t="shared" ref="J195:J201" si="30">((D195-I195)/I195)*100</f>
        <v>-22.31680308380939</v>
      </c>
      <c r="K195" s="35" t="str">
        <f t="shared" ref="K195:K201" si="31">IF(D195&gt;I195,"undervalued", "overvalued")</f>
        <v>overvalued</v>
      </c>
      <c r="O195" s="51" t="s">
        <v>262</v>
      </c>
    </row>
    <row r="196" spans="1:15" x14ac:dyDescent="0.3">
      <c r="A196" s="6">
        <f>'Variables - daily'!A297</f>
        <v>45362</v>
      </c>
      <c r="B196" s="35">
        <f>'Variables - daily (2)'!B297</f>
        <v>33.201432671096711</v>
      </c>
      <c r="C196" s="35">
        <f>'Variables - daily (2)'!C297</f>
        <v>3.4751312370751242</v>
      </c>
      <c r="D196" s="35">
        <f>'Variables - daily (2)'!I297</f>
        <v>1413</v>
      </c>
      <c r="E196" s="35">
        <f>'Variables - daily (2)'!G297</f>
        <v>1600</v>
      </c>
      <c r="F196" s="35">
        <f t="shared" si="26"/>
        <v>1.3320143267109672</v>
      </c>
      <c r="G196" s="35">
        <f t="shared" si="27"/>
        <v>1.0347513123707512</v>
      </c>
      <c r="H196" s="35">
        <f t="shared" si="28"/>
        <v>0.28727966883090716</v>
      </c>
      <c r="I196" s="35">
        <f t="shared" si="29"/>
        <v>1818.9261720580719</v>
      </c>
      <c r="J196" s="35">
        <f t="shared" si="30"/>
        <v>-22.31680308380939</v>
      </c>
      <c r="K196" s="35" t="str">
        <f t="shared" si="31"/>
        <v>overvalued</v>
      </c>
      <c r="O196" s="51" t="s">
        <v>263</v>
      </c>
    </row>
    <row r="197" spans="1:15" x14ac:dyDescent="0.3">
      <c r="A197" s="6">
        <f>'Variables - daily'!A298</f>
        <v>45363</v>
      </c>
      <c r="B197" s="35">
        <f>'Variables - daily (2)'!B298</f>
        <v>33.201432671096711</v>
      </c>
      <c r="C197" s="35">
        <f>'Variables - daily (2)'!C298</f>
        <v>3.4751312370751242</v>
      </c>
      <c r="D197" s="35">
        <f>'Variables - daily (2)'!I298</f>
        <v>1650</v>
      </c>
      <c r="E197" s="35">
        <f>'Variables - daily (2)'!G298</f>
        <v>1610</v>
      </c>
      <c r="F197" s="35">
        <f t="shared" si="26"/>
        <v>1.3320143267109672</v>
      </c>
      <c r="G197" s="35">
        <f t="shared" si="27"/>
        <v>1.0347513123707512</v>
      </c>
      <c r="H197" s="35">
        <f t="shared" si="28"/>
        <v>0.28727966883090716</v>
      </c>
      <c r="I197" s="35">
        <f t="shared" si="29"/>
        <v>2124.0114535709968</v>
      </c>
      <c r="J197" s="35">
        <f t="shared" si="30"/>
        <v>-22.316803083809386</v>
      </c>
      <c r="K197" s="35" t="str">
        <f t="shared" si="31"/>
        <v>overvalued</v>
      </c>
    </row>
    <row r="198" spans="1:15" x14ac:dyDescent="0.3">
      <c r="A198" s="6">
        <f>'Variables - daily'!A299</f>
        <v>45364</v>
      </c>
      <c r="B198" s="35">
        <f>'Variables - daily (2)'!B299</f>
        <v>33.201432671096711</v>
      </c>
      <c r="C198" s="35">
        <f>'Variables - daily (2)'!C299</f>
        <v>3.4751312370751242</v>
      </c>
      <c r="D198" s="35">
        <f>'Variables - daily (2)'!I299</f>
        <v>1426.35</v>
      </c>
      <c r="E198" s="35">
        <f>'Variables - daily (2)'!G299</f>
        <v>1605</v>
      </c>
      <c r="F198" s="35">
        <f t="shared" si="26"/>
        <v>1.3320143267109672</v>
      </c>
      <c r="G198" s="35">
        <f t="shared" si="27"/>
        <v>1.0347513123707512</v>
      </c>
      <c r="H198" s="35">
        <f t="shared" si="28"/>
        <v>0.28727966883090716</v>
      </c>
      <c r="I198" s="35">
        <f t="shared" si="29"/>
        <v>1836.1113556369644</v>
      </c>
      <c r="J198" s="35">
        <f t="shared" si="30"/>
        <v>-22.316803083809393</v>
      </c>
      <c r="K198" s="35" t="str">
        <f t="shared" si="31"/>
        <v>overvalued</v>
      </c>
    </row>
    <row r="199" spans="1:15" x14ac:dyDescent="0.3">
      <c r="A199" s="6">
        <f>'Variables - daily'!A300</f>
        <v>45365</v>
      </c>
      <c r="B199" s="35">
        <f>'Variables - daily (2)'!B300</f>
        <v>33.201432671096711</v>
      </c>
      <c r="C199" s="35">
        <f>'Variables - daily (2)'!C300</f>
        <v>3.4751312370751242</v>
      </c>
      <c r="D199" s="35">
        <f>'Variables - daily (2)'!I300</f>
        <v>1579.61</v>
      </c>
      <c r="E199" s="35">
        <f>'Variables - daily (2)'!G300</f>
        <v>1590</v>
      </c>
      <c r="F199" s="35">
        <f t="shared" si="26"/>
        <v>1.3320143267109672</v>
      </c>
      <c r="G199" s="35">
        <f t="shared" si="27"/>
        <v>1.0347513123707512</v>
      </c>
      <c r="H199" s="35">
        <f t="shared" si="28"/>
        <v>0.28727966883090716</v>
      </c>
      <c r="I199" s="35">
        <f t="shared" si="29"/>
        <v>2033.3998376819891</v>
      </c>
      <c r="J199" s="35">
        <f t="shared" si="30"/>
        <v>-22.316803083809386</v>
      </c>
      <c r="K199" s="35" t="str">
        <f t="shared" si="31"/>
        <v>overvalued</v>
      </c>
    </row>
    <row r="200" spans="1:15" x14ac:dyDescent="0.3">
      <c r="A200" s="6">
        <f>'Variables - daily'!A301</f>
        <v>45366</v>
      </c>
      <c r="B200" s="35">
        <f>'Variables - daily (2)'!B301</f>
        <v>33.201432671096711</v>
      </c>
      <c r="C200" s="35">
        <f>'Variables - daily (2)'!C301</f>
        <v>3.4751312370751242</v>
      </c>
      <c r="D200" s="35">
        <f>'Variables - daily (2)'!I301</f>
        <v>1613</v>
      </c>
      <c r="E200" s="35">
        <f>'Variables - daily (2)'!G301</f>
        <v>1600</v>
      </c>
      <c r="F200" s="35">
        <f t="shared" si="26"/>
        <v>1.3320143267109672</v>
      </c>
      <c r="G200" s="35">
        <f t="shared" si="27"/>
        <v>1.0347513123707512</v>
      </c>
      <c r="H200" s="35">
        <f t="shared" si="28"/>
        <v>0.28727966883090716</v>
      </c>
      <c r="I200" s="35">
        <f t="shared" si="29"/>
        <v>2076.3821058242534</v>
      </c>
      <c r="J200" s="35">
        <f t="shared" si="30"/>
        <v>-22.316803083809393</v>
      </c>
      <c r="K200" s="35" t="str">
        <f t="shared" si="31"/>
        <v>overvalued</v>
      </c>
    </row>
    <row r="201" spans="1:15" x14ac:dyDescent="0.3">
      <c r="A201" s="6">
        <f>'Variables - daily'!A302</f>
        <v>45369</v>
      </c>
      <c r="B201" s="35">
        <f>'Variables - daily (2)'!B302</f>
        <v>33.201432671096711</v>
      </c>
      <c r="C201" s="35">
        <f>'Variables - daily (2)'!C302</f>
        <v>3.4751312370751242</v>
      </c>
      <c r="D201" s="35">
        <f>'Variables - daily (2)'!I302</f>
        <v>1609</v>
      </c>
      <c r="E201" s="35">
        <f>'Variables - daily (2)'!G302</f>
        <v>1520</v>
      </c>
      <c r="F201" s="35">
        <f t="shared" si="26"/>
        <v>1.3320143267109672</v>
      </c>
      <c r="G201" s="35">
        <f t="shared" si="27"/>
        <v>1.0347513123707512</v>
      </c>
      <c r="H201" s="35">
        <f t="shared" si="28"/>
        <v>0.28727966883090716</v>
      </c>
      <c r="I201" s="35">
        <f t="shared" si="29"/>
        <v>2071.2329871489296</v>
      </c>
      <c r="J201" s="35">
        <f t="shared" si="30"/>
        <v>-22.31680308380939</v>
      </c>
      <c r="K201" s="35" t="str">
        <f t="shared" si="31"/>
        <v>overvalued</v>
      </c>
    </row>
    <row r="202" spans="1:15" x14ac:dyDescent="0.3">
      <c r="A202" s="6">
        <f>'Variables - daily'!A303</f>
        <v>45370</v>
      </c>
      <c r="B202" s="35">
        <f>'Variables - daily (2)'!B303</f>
        <v>33.201432671096711</v>
      </c>
      <c r="C202" s="35">
        <f>'Variables - daily (2)'!C303</f>
        <v>3.4751312370751242</v>
      </c>
      <c r="D202" s="35">
        <f>'Variables - daily (2)'!I303</f>
        <v>1615</v>
      </c>
      <c r="E202" s="35">
        <f>'Variables - daily (2)'!G303</f>
        <v>1510</v>
      </c>
      <c r="F202" s="35">
        <f t="shared" ref="F202:F265" si="32">1+B202/100</f>
        <v>1.3320143267109672</v>
      </c>
      <c r="G202" s="35">
        <f t="shared" ref="G202:G265" si="33">1+C202/100</f>
        <v>1.0347513123707512</v>
      </c>
      <c r="H202" s="35">
        <f t="shared" ref="H202:H265" si="34">(F202/G202)-1</f>
        <v>0.28727966883090716</v>
      </c>
      <c r="I202" s="35">
        <f t="shared" ref="I202:I265" si="35">D202*(1+H202)</f>
        <v>2078.9566651619152</v>
      </c>
      <c r="J202" s="35">
        <f t="shared" ref="J202:J265" si="36">((D202-I202)/I202)*100</f>
        <v>-22.316803083809393</v>
      </c>
      <c r="K202" s="35" t="str">
        <f t="shared" ref="K202:K265" si="37">IF(D202&gt;I202,"undervalued", "overvalued")</f>
        <v>overvalued</v>
      </c>
    </row>
    <row r="203" spans="1:15" x14ac:dyDescent="0.3">
      <c r="A203" s="6">
        <f>'Variables - daily'!A304</f>
        <v>45371</v>
      </c>
      <c r="B203" s="35">
        <f>'Variables - daily (2)'!B304</f>
        <v>33.201432671096711</v>
      </c>
      <c r="C203" s="35">
        <f>'Variables - daily (2)'!C304</f>
        <v>3.4751312370751242</v>
      </c>
      <c r="D203" s="35">
        <f>'Variables - daily (2)'!I304</f>
        <v>1520</v>
      </c>
      <c r="E203" s="35">
        <f>'Variables - daily (2)'!G304</f>
        <v>1480</v>
      </c>
      <c r="F203" s="35">
        <f t="shared" si="32"/>
        <v>1.3320143267109672</v>
      </c>
      <c r="G203" s="35">
        <f t="shared" si="33"/>
        <v>1.0347513123707512</v>
      </c>
      <c r="H203" s="35">
        <f t="shared" si="34"/>
        <v>0.28727966883090716</v>
      </c>
      <c r="I203" s="35">
        <f t="shared" si="35"/>
        <v>1956.6650966229788</v>
      </c>
      <c r="J203" s="35">
        <f t="shared" si="36"/>
        <v>-22.316803083809383</v>
      </c>
      <c r="K203" s="35" t="str">
        <f t="shared" si="37"/>
        <v>overvalued</v>
      </c>
    </row>
    <row r="204" spans="1:15" x14ac:dyDescent="0.3">
      <c r="A204" s="6">
        <f>'Variables - daily'!A305</f>
        <v>45372</v>
      </c>
      <c r="B204" s="35">
        <f>'Variables - daily (2)'!B305</f>
        <v>33.201432671096711</v>
      </c>
      <c r="C204" s="35">
        <f>'Variables - daily (2)'!C305</f>
        <v>3.4751312370751242</v>
      </c>
      <c r="D204" s="35">
        <f>'Variables - daily (2)'!I305</f>
        <v>1490</v>
      </c>
      <c r="E204" s="35">
        <f>'Variables - daily (2)'!G305</f>
        <v>1425</v>
      </c>
      <c r="F204" s="35">
        <f t="shared" si="32"/>
        <v>1.3320143267109672</v>
      </c>
      <c r="G204" s="35">
        <f t="shared" si="33"/>
        <v>1.0347513123707512</v>
      </c>
      <c r="H204" s="35">
        <f t="shared" si="34"/>
        <v>0.28727966883090716</v>
      </c>
      <c r="I204" s="35">
        <f t="shared" si="35"/>
        <v>1918.0467065580517</v>
      </c>
      <c r="J204" s="35">
        <f t="shared" si="36"/>
        <v>-22.31680308380939</v>
      </c>
      <c r="K204" s="35" t="str">
        <f t="shared" si="37"/>
        <v>overvalued</v>
      </c>
    </row>
    <row r="205" spans="1:15" x14ac:dyDescent="0.3">
      <c r="A205" s="6">
        <f>'Variables - daily'!A306</f>
        <v>45373</v>
      </c>
      <c r="B205" s="35">
        <f>'Variables - daily (2)'!B306</f>
        <v>33.201432671096711</v>
      </c>
      <c r="C205" s="35">
        <f>'Variables - daily (2)'!C306</f>
        <v>3.4751312370751242</v>
      </c>
      <c r="D205" s="35">
        <f>'Variables - daily (2)'!I306</f>
        <v>1315</v>
      </c>
      <c r="E205" s="35">
        <f>'Variables - daily (2)'!G306</f>
        <v>1300</v>
      </c>
      <c r="F205" s="35">
        <f t="shared" si="32"/>
        <v>1.3320143267109672</v>
      </c>
      <c r="G205" s="35">
        <f t="shared" si="33"/>
        <v>1.0347513123707512</v>
      </c>
      <c r="H205" s="35">
        <f t="shared" si="34"/>
        <v>0.28727966883090716</v>
      </c>
      <c r="I205" s="35">
        <f t="shared" si="35"/>
        <v>1692.7727645126429</v>
      </c>
      <c r="J205" s="35">
        <f t="shared" si="36"/>
        <v>-22.316803083809386</v>
      </c>
      <c r="K205" s="35" t="str">
        <f t="shared" si="37"/>
        <v>overvalued</v>
      </c>
    </row>
    <row r="206" spans="1:15" x14ac:dyDescent="0.3">
      <c r="A206" s="6">
        <f>'Variables - daily'!A307</f>
        <v>45376</v>
      </c>
      <c r="B206" s="35">
        <f>'Variables - daily (2)'!B307</f>
        <v>33.201432671096711</v>
      </c>
      <c r="C206" s="35">
        <f>'Variables - daily (2)'!C307</f>
        <v>3.4751312370751242</v>
      </c>
      <c r="D206" s="35">
        <f>'Variables - daily (2)'!I307</f>
        <v>1390</v>
      </c>
      <c r="E206" s="35">
        <f>'Variables - daily (2)'!G307</f>
        <v>1300</v>
      </c>
      <c r="F206" s="35">
        <f t="shared" si="32"/>
        <v>1.3320143267109672</v>
      </c>
      <c r="G206" s="35">
        <f t="shared" si="33"/>
        <v>1.0347513123707512</v>
      </c>
      <c r="H206" s="35">
        <f t="shared" si="34"/>
        <v>0.28727966883090716</v>
      </c>
      <c r="I206" s="35">
        <f t="shared" si="35"/>
        <v>1789.3187396749609</v>
      </c>
      <c r="J206" s="35">
        <f t="shared" si="36"/>
        <v>-22.316803083809383</v>
      </c>
      <c r="K206" s="35" t="str">
        <f t="shared" si="37"/>
        <v>overvalued</v>
      </c>
    </row>
    <row r="207" spans="1:15" x14ac:dyDescent="0.3">
      <c r="A207" s="6">
        <f>'Variables - daily'!A308</f>
        <v>45377</v>
      </c>
      <c r="B207" s="35">
        <f>'Variables - daily (2)'!B308</f>
        <v>33.201432671096711</v>
      </c>
      <c r="C207" s="35">
        <f>'Variables - daily (2)'!C308</f>
        <v>3.4751312370751242</v>
      </c>
      <c r="D207" s="35">
        <f>'Variables - daily (2)'!I308</f>
        <v>1405</v>
      </c>
      <c r="E207" s="35">
        <f>'Variables - daily (2)'!G308</f>
        <v>1310</v>
      </c>
      <c r="F207" s="35">
        <f t="shared" si="32"/>
        <v>1.3320143267109672</v>
      </c>
      <c r="G207" s="35">
        <f t="shared" si="33"/>
        <v>1.0347513123707512</v>
      </c>
      <c r="H207" s="35">
        <f t="shared" si="34"/>
        <v>0.28727966883090716</v>
      </c>
      <c r="I207" s="35">
        <f t="shared" si="35"/>
        <v>1808.6279347074246</v>
      </c>
      <c r="J207" s="35">
        <f t="shared" si="36"/>
        <v>-22.316803083809393</v>
      </c>
      <c r="K207" s="35" t="str">
        <f t="shared" si="37"/>
        <v>overvalued</v>
      </c>
    </row>
    <row r="208" spans="1:15" x14ac:dyDescent="0.3">
      <c r="A208" s="6">
        <f>'Variables - daily'!A309</f>
        <v>45378</v>
      </c>
      <c r="B208" s="35">
        <f>'Variables - daily (2)'!B309</f>
        <v>33.201432671096711</v>
      </c>
      <c r="C208" s="35">
        <f>'Variables - daily (2)'!C309</f>
        <v>3.4751312370751242</v>
      </c>
      <c r="D208" s="35">
        <f>'Variables - daily (2)'!I309</f>
        <v>1351</v>
      </c>
      <c r="E208" s="35">
        <f>'Variables - daily (2)'!G309</f>
        <v>1270</v>
      </c>
      <c r="F208" s="35">
        <f t="shared" si="32"/>
        <v>1.3320143267109672</v>
      </c>
      <c r="G208" s="35">
        <f t="shared" si="33"/>
        <v>1.0347513123707512</v>
      </c>
      <c r="H208" s="35">
        <f t="shared" si="34"/>
        <v>0.28727966883090716</v>
      </c>
      <c r="I208" s="35">
        <f t="shared" si="35"/>
        <v>1739.1148325905556</v>
      </c>
      <c r="J208" s="35">
        <f t="shared" si="36"/>
        <v>-22.31680308380939</v>
      </c>
      <c r="K208" s="35" t="str">
        <f t="shared" si="37"/>
        <v>overvalued</v>
      </c>
    </row>
    <row r="209" spans="1:11" x14ac:dyDescent="0.3">
      <c r="A209" s="6">
        <f>'Variables - daily'!A310</f>
        <v>45379</v>
      </c>
      <c r="B209" s="35">
        <f>'Variables - daily (2)'!B310</f>
        <v>33.201432671096711</v>
      </c>
      <c r="C209" s="35">
        <f>'Variables - daily (2)'!C310</f>
        <v>3.4751312370751242</v>
      </c>
      <c r="D209" s="35">
        <f>'Variables - daily (2)'!I310</f>
        <v>1320</v>
      </c>
      <c r="E209" s="35">
        <f>'Variables - daily (2)'!G310</f>
        <v>1255</v>
      </c>
      <c r="F209" s="35">
        <f t="shared" si="32"/>
        <v>1.3320143267109672</v>
      </c>
      <c r="G209" s="35">
        <f t="shared" si="33"/>
        <v>1.0347513123707512</v>
      </c>
      <c r="H209" s="35">
        <f t="shared" si="34"/>
        <v>0.28727966883090716</v>
      </c>
      <c r="I209" s="35">
        <f t="shared" si="35"/>
        <v>1699.2091628567975</v>
      </c>
      <c r="J209" s="35">
        <f t="shared" si="36"/>
        <v>-22.316803083809393</v>
      </c>
      <c r="K209" s="35" t="str">
        <f t="shared" si="37"/>
        <v>overvalued</v>
      </c>
    </row>
    <row r="210" spans="1:11" x14ac:dyDescent="0.3">
      <c r="A210" s="6">
        <f>'Variables - daily'!A311</f>
        <v>45384</v>
      </c>
      <c r="B210" s="35">
        <f>'Variables - daily (2)'!B311</f>
        <v>33.694665316054511</v>
      </c>
      <c r="C210" s="35">
        <f>'Variables - daily (2)'!C311</f>
        <v>3.3577311967053047</v>
      </c>
      <c r="D210" s="35">
        <f>'Variables - daily (2)'!I311</f>
        <v>1320</v>
      </c>
      <c r="E210" s="35">
        <f>'Variables - daily (2)'!G311</f>
        <v>1250</v>
      </c>
      <c r="F210" s="35">
        <f t="shared" si="32"/>
        <v>1.3369466531605452</v>
      </c>
      <c r="G210" s="35">
        <f t="shared" si="33"/>
        <v>1.033577311967053</v>
      </c>
      <c r="H210" s="35">
        <f t="shared" si="34"/>
        <v>0.29351393232126455</v>
      </c>
      <c r="I210" s="35">
        <f t="shared" si="35"/>
        <v>1707.4383906640692</v>
      </c>
      <c r="J210" s="35">
        <f t="shared" si="36"/>
        <v>-22.691207646642162</v>
      </c>
      <c r="K210" s="35" t="str">
        <f t="shared" si="37"/>
        <v>overvalued</v>
      </c>
    </row>
    <row r="211" spans="1:11" x14ac:dyDescent="0.3">
      <c r="A211" s="6">
        <f>'Variables - daily'!A312</f>
        <v>45385</v>
      </c>
      <c r="B211" s="35">
        <f>'Variables - daily (2)'!B312</f>
        <v>33.694665316054511</v>
      </c>
      <c r="C211" s="35">
        <f>'Variables - daily (2)'!C312</f>
        <v>3.3577311967053047</v>
      </c>
      <c r="D211" s="35">
        <f>'Variables - daily (2)'!I312</f>
        <v>1280</v>
      </c>
      <c r="E211" s="35">
        <f>'Variables - daily (2)'!G312</f>
        <v>1255</v>
      </c>
      <c r="F211" s="35">
        <f t="shared" si="32"/>
        <v>1.3369466531605452</v>
      </c>
      <c r="G211" s="35">
        <f t="shared" si="33"/>
        <v>1.033577311967053</v>
      </c>
      <c r="H211" s="35">
        <f t="shared" si="34"/>
        <v>0.29351393232126455</v>
      </c>
      <c r="I211" s="35">
        <f t="shared" si="35"/>
        <v>1655.6978333712186</v>
      </c>
      <c r="J211" s="35">
        <f t="shared" si="36"/>
        <v>-22.691207646642166</v>
      </c>
      <c r="K211" s="35" t="str">
        <f t="shared" si="37"/>
        <v>overvalued</v>
      </c>
    </row>
    <row r="212" spans="1:11" x14ac:dyDescent="0.3">
      <c r="A212" s="6">
        <f>'Variables - daily'!A313</f>
        <v>45386</v>
      </c>
      <c r="B212" s="35">
        <f>'Variables - daily (2)'!B313</f>
        <v>33.694665316054511</v>
      </c>
      <c r="C212" s="35">
        <f>'Variables - daily (2)'!C313</f>
        <v>3.3577311967053047</v>
      </c>
      <c r="D212" s="35">
        <f>'Variables - daily (2)'!I313</f>
        <v>1260</v>
      </c>
      <c r="E212" s="35">
        <f>'Variables - daily (2)'!G313</f>
        <v>1220</v>
      </c>
      <c r="F212" s="35">
        <f t="shared" si="32"/>
        <v>1.3369466531605452</v>
      </c>
      <c r="G212" s="35">
        <f t="shared" si="33"/>
        <v>1.033577311967053</v>
      </c>
      <c r="H212" s="35">
        <f t="shared" si="34"/>
        <v>0.29351393232126455</v>
      </c>
      <c r="I212" s="35">
        <f t="shared" si="35"/>
        <v>1629.8275547247933</v>
      </c>
      <c r="J212" s="35">
        <f t="shared" si="36"/>
        <v>-22.691207646642166</v>
      </c>
      <c r="K212" s="35" t="str">
        <f t="shared" si="37"/>
        <v>overvalued</v>
      </c>
    </row>
    <row r="213" spans="1:11" x14ac:dyDescent="0.3">
      <c r="A213" s="6">
        <f>'Variables - daily'!A314</f>
        <v>45387</v>
      </c>
      <c r="B213" s="35">
        <f>'Variables - daily (2)'!B314</f>
        <v>33.694665316054511</v>
      </c>
      <c r="C213" s="35">
        <f>'Variables - daily (2)'!C314</f>
        <v>3.3577311967053047</v>
      </c>
      <c r="D213" s="35">
        <f>'Variables - daily (2)'!I314</f>
        <v>1229</v>
      </c>
      <c r="E213" s="35">
        <f>'Variables - daily (2)'!G314</f>
        <v>1130</v>
      </c>
      <c r="F213" s="35">
        <f t="shared" si="32"/>
        <v>1.3369466531605452</v>
      </c>
      <c r="G213" s="35">
        <f t="shared" si="33"/>
        <v>1.033577311967053</v>
      </c>
      <c r="H213" s="35">
        <f t="shared" si="34"/>
        <v>0.29351393232126455</v>
      </c>
      <c r="I213" s="35">
        <f t="shared" si="35"/>
        <v>1589.728622822834</v>
      </c>
      <c r="J213" s="35">
        <f t="shared" si="36"/>
        <v>-22.691207646642162</v>
      </c>
      <c r="K213" s="35" t="str">
        <f t="shared" si="37"/>
        <v>overvalued</v>
      </c>
    </row>
    <row r="214" spans="1:11" x14ac:dyDescent="0.3">
      <c r="A214" s="6">
        <f>'Variables - daily'!A315</f>
        <v>45390</v>
      </c>
      <c r="B214" s="35">
        <f>'Variables - daily (2)'!B315</f>
        <v>33.694665316054511</v>
      </c>
      <c r="C214" s="35">
        <f>'Variables - daily (2)'!C315</f>
        <v>3.3577311967053047</v>
      </c>
      <c r="D214" s="35">
        <f>'Variables - daily (2)'!I315</f>
        <v>1258</v>
      </c>
      <c r="E214" s="35">
        <f>'Variables - daily (2)'!G315</f>
        <v>1100</v>
      </c>
      <c r="F214" s="35">
        <f t="shared" si="32"/>
        <v>1.3369466531605452</v>
      </c>
      <c r="G214" s="35">
        <f t="shared" si="33"/>
        <v>1.033577311967053</v>
      </c>
      <c r="H214" s="35">
        <f t="shared" si="34"/>
        <v>0.29351393232126455</v>
      </c>
      <c r="I214" s="35">
        <f t="shared" si="35"/>
        <v>1627.2405268601508</v>
      </c>
      <c r="J214" s="35">
        <f t="shared" si="36"/>
        <v>-22.691207646642162</v>
      </c>
      <c r="K214" s="35" t="str">
        <f t="shared" si="37"/>
        <v>overvalued</v>
      </c>
    </row>
    <row r="215" spans="1:11" x14ac:dyDescent="0.3">
      <c r="A215" s="6">
        <f>'Variables - daily'!A316</f>
        <v>45394</v>
      </c>
      <c r="B215" s="35">
        <f>'Variables - daily (2)'!B316</f>
        <v>33.694665316054511</v>
      </c>
      <c r="C215" s="35">
        <f>'Variables - daily (2)'!C316</f>
        <v>3.3577311967053047</v>
      </c>
      <c r="D215" s="35">
        <f>'Variables - daily (2)'!I316</f>
        <v>1240</v>
      </c>
      <c r="E215" s="35">
        <f>'Variables - daily (2)'!G316</f>
        <v>1047</v>
      </c>
      <c r="F215" s="35">
        <f t="shared" si="32"/>
        <v>1.3369466531605452</v>
      </c>
      <c r="G215" s="35">
        <f t="shared" si="33"/>
        <v>1.033577311967053</v>
      </c>
      <c r="H215" s="35">
        <f t="shared" si="34"/>
        <v>0.29351393232126455</v>
      </c>
      <c r="I215" s="35">
        <f t="shared" si="35"/>
        <v>1603.9572760783681</v>
      </c>
      <c r="J215" s="35">
        <f t="shared" si="36"/>
        <v>-22.691207646642166</v>
      </c>
      <c r="K215" s="35" t="str">
        <f t="shared" si="37"/>
        <v>overvalued</v>
      </c>
    </row>
    <row r="216" spans="1:11" x14ac:dyDescent="0.3">
      <c r="A216" s="6">
        <f>'Variables - daily'!A317</f>
        <v>45397</v>
      </c>
      <c r="B216" s="35">
        <f>'Variables - daily (2)'!B317</f>
        <v>33.694665316054511</v>
      </c>
      <c r="C216" s="35">
        <f>'Variables - daily (2)'!C317</f>
        <v>3.3577311967053047</v>
      </c>
      <c r="D216" s="35">
        <f>'Variables - daily (2)'!I317</f>
        <v>1155</v>
      </c>
      <c r="E216" s="35">
        <f>'Variables - daily (2)'!G317</f>
        <v>1050</v>
      </c>
      <c r="F216" s="35">
        <f t="shared" si="32"/>
        <v>1.3369466531605452</v>
      </c>
      <c r="G216" s="35">
        <f t="shared" si="33"/>
        <v>1.033577311967053</v>
      </c>
      <c r="H216" s="35">
        <f t="shared" si="34"/>
        <v>0.29351393232126455</v>
      </c>
      <c r="I216" s="35">
        <f t="shared" si="35"/>
        <v>1494.0085918310606</v>
      </c>
      <c r="J216" s="35">
        <f t="shared" si="36"/>
        <v>-22.691207646642166</v>
      </c>
      <c r="K216" s="35" t="str">
        <f t="shared" si="37"/>
        <v>overvalued</v>
      </c>
    </row>
    <row r="217" spans="1:11" x14ac:dyDescent="0.3">
      <c r="A217" s="6">
        <f>'Variables - daily'!A318</f>
        <v>45398</v>
      </c>
      <c r="B217" s="35">
        <f>'Variables - daily (2)'!B318</f>
        <v>33.694665316054511</v>
      </c>
      <c r="C217" s="35">
        <f>'Variables - daily (2)'!C318</f>
        <v>3.3577311967053047</v>
      </c>
      <c r="D217" s="35">
        <f>'Variables - daily (2)'!I318</f>
        <v>1160</v>
      </c>
      <c r="E217" s="35">
        <f>'Variables - daily (2)'!G318</f>
        <v>1100</v>
      </c>
      <c r="F217" s="35">
        <f t="shared" si="32"/>
        <v>1.3369466531605452</v>
      </c>
      <c r="G217" s="35">
        <f t="shared" si="33"/>
        <v>1.033577311967053</v>
      </c>
      <c r="H217" s="35">
        <f t="shared" si="34"/>
        <v>0.29351393232126455</v>
      </c>
      <c r="I217" s="35">
        <f t="shared" si="35"/>
        <v>1500.476161492667</v>
      </c>
      <c r="J217" s="35">
        <f t="shared" si="36"/>
        <v>-22.691207646642169</v>
      </c>
      <c r="K217" s="35" t="str">
        <f t="shared" si="37"/>
        <v>overvalued</v>
      </c>
    </row>
    <row r="218" spans="1:11" x14ac:dyDescent="0.3">
      <c r="A218" s="6">
        <f>'Variables - daily'!A319</f>
        <v>45399</v>
      </c>
      <c r="B218" s="35">
        <f>'Variables - daily (2)'!B319</f>
        <v>33.694665316054511</v>
      </c>
      <c r="C218" s="35">
        <f>'Variables - daily (2)'!C319</f>
        <v>3.3577311967053047</v>
      </c>
      <c r="D218" s="35">
        <f>'Variables - daily (2)'!I319</f>
        <v>1051</v>
      </c>
      <c r="E218" s="35">
        <f>'Variables - daily (2)'!G319</f>
        <v>1150.6600000000001</v>
      </c>
      <c r="F218" s="35">
        <f t="shared" si="32"/>
        <v>1.3369466531605452</v>
      </c>
      <c r="G218" s="35">
        <f t="shared" si="33"/>
        <v>1.033577311967053</v>
      </c>
      <c r="H218" s="35">
        <f t="shared" si="34"/>
        <v>0.29351393232126455</v>
      </c>
      <c r="I218" s="35">
        <f t="shared" si="35"/>
        <v>1359.4831428696491</v>
      </c>
      <c r="J218" s="35">
        <f t="shared" si="36"/>
        <v>-22.691207646642169</v>
      </c>
      <c r="K218" s="35" t="str">
        <f t="shared" si="37"/>
        <v>overvalued</v>
      </c>
    </row>
    <row r="219" spans="1:11" x14ac:dyDescent="0.3">
      <c r="A219" s="6">
        <f>'Variables - daily'!A320</f>
        <v>45400</v>
      </c>
      <c r="B219" s="35">
        <f>'Variables - daily (2)'!B320</f>
        <v>33.694665316054511</v>
      </c>
      <c r="C219" s="35">
        <f>'Variables - daily (2)'!C320</f>
        <v>3.3577311967053047</v>
      </c>
      <c r="D219" s="35">
        <f>'Variables - daily (2)'!I320</f>
        <v>1115</v>
      </c>
      <c r="E219" s="35">
        <f>'Variables - daily (2)'!G320</f>
        <v>1262</v>
      </c>
      <c r="F219" s="35">
        <f t="shared" si="32"/>
        <v>1.3369466531605452</v>
      </c>
      <c r="G219" s="35">
        <f t="shared" si="33"/>
        <v>1.033577311967053</v>
      </c>
      <c r="H219" s="35">
        <f t="shared" si="34"/>
        <v>0.29351393232126455</v>
      </c>
      <c r="I219" s="35">
        <f t="shared" si="35"/>
        <v>1442.26803453821</v>
      </c>
      <c r="J219" s="35">
        <f t="shared" si="36"/>
        <v>-22.691207646642169</v>
      </c>
      <c r="K219" s="35" t="str">
        <f t="shared" si="37"/>
        <v>overvalued</v>
      </c>
    </row>
    <row r="220" spans="1:11" x14ac:dyDescent="0.3">
      <c r="A220" s="6">
        <f>'Variables - daily'!A321</f>
        <v>45401</v>
      </c>
      <c r="B220" s="35">
        <f>'Variables - daily (2)'!B321</f>
        <v>33.694665316054511</v>
      </c>
      <c r="C220" s="35">
        <f>'Variables - daily (2)'!C321</f>
        <v>3.3577311967053047</v>
      </c>
      <c r="D220" s="35">
        <f>'Variables - daily (2)'!I321</f>
        <v>1000</v>
      </c>
      <c r="E220" s="35">
        <f>'Variables - daily (2)'!G321</f>
        <v>1275</v>
      </c>
      <c r="F220" s="35">
        <f t="shared" si="32"/>
        <v>1.3369466531605452</v>
      </c>
      <c r="G220" s="35">
        <f t="shared" si="33"/>
        <v>1.033577311967053</v>
      </c>
      <c r="H220" s="35">
        <f t="shared" si="34"/>
        <v>0.29351393232126455</v>
      </c>
      <c r="I220" s="35">
        <f t="shared" si="35"/>
        <v>1293.5139323212645</v>
      </c>
      <c r="J220" s="35">
        <f t="shared" si="36"/>
        <v>-22.691207646642162</v>
      </c>
      <c r="K220" s="35" t="str">
        <f t="shared" si="37"/>
        <v>overvalued</v>
      </c>
    </row>
    <row r="221" spans="1:11" x14ac:dyDescent="0.3">
      <c r="A221" s="6">
        <f>'Variables - daily'!A322</f>
        <v>45404</v>
      </c>
      <c r="B221" s="35">
        <f>'Variables - daily (2)'!B322</f>
        <v>33.694665316054511</v>
      </c>
      <c r="C221" s="35">
        <f>'Variables - daily (2)'!C322</f>
        <v>3.3577311967053047</v>
      </c>
      <c r="D221" s="35">
        <f>'Variables - daily (2)'!I322</f>
        <v>1200</v>
      </c>
      <c r="E221" s="35">
        <f>'Variables - daily (2)'!G322</f>
        <v>1335</v>
      </c>
      <c r="F221" s="35">
        <f t="shared" si="32"/>
        <v>1.3369466531605452</v>
      </c>
      <c r="G221" s="35">
        <f t="shared" si="33"/>
        <v>1.033577311967053</v>
      </c>
      <c r="H221" s="35">
        <f t="shared" si="34"/>
        <v>0.29351393232126455</v>
      </c>
      <c r="I221" s="35">
        <f t="shared" si="35"/>
        <v>1552.2167187855175</v>
      </c>
      <c r="J221" s="35">
        <f t="shared" si="36"/>
        <v>-22.691207646642169</v>
      </c>
      <c r="K221" s="35" t="str">
        <f t="shared" si="37"/>
        <v>overvalued</v>
      </c>
    </row>
    <row r="222" spans="1:11" x14ac:dyDescent="0.3">
      <c r="A222" s="6">
        <f>'Variables - daily'!A323</f>
        <v>45405</v>
      </c>
      <c r="B222" s="35">
        <f>'Variables - daily (2)'!B323</f>
        <v>33.694665316054511</v>
      </c>
      <c r="C222" s="35">
        <f>'Variables - daily (2)'!C323</f>
        <v>3.3577311967053047</v>
      </c>
      <c r="D222" s="35">
        <f>'Variables - daily (2)'!I323</f>
        <v>1290</v>
      </c>
      <c r="E222" s="35">
        <f>'Variables - daily (2)'!G323</f>
        <v>1425</v>
      </c>
      <c r="F222" s="35">
        <f t="shared" si="32"/>
        <v>1.3369466531605452</v>
      </c>
      <c r="G222" s="35">
        <f t="shared" si="33"/>
        <v>1.033577311967053</v>
      </c>
      <c r="H222" s="35">
        <f t="shared" si="34"/>
        <v>0.29351393232126455</v>
      </c>
      <c r="I222" s="35">
        <f t="shared" si="35"/>
        <v>1668.6329726944314</v>
      </c>
      <c r="J222" s="35">
        <f t="shared" si="36"/>
        <v>-22.691207646642169</v>
      </c>
      <c r="K222" s="35" t="str">
        <f t="shared" si="37"/>
        <v>overvalued</v>
      </c>
    </row>
    <row r="223" spans="1:11" x14ac:dyDescent="0.3">
      <c r="A223" s="6">
        <f>'Variables - daily'!A324</f>
        <v>45406</v>
      </c>
      <c r="B223" s="35">
        <f>'Variables - daily (2)'!B324</f>
        <v>33.694665316054511</v>
      </c>
      <c r="C223" s="35">
        <f>'Variables - daily (2)'!C324</f>
        <v>3.3577311967053047</v>
      </c>
      <c r="D223" s="35">
        <f>'Variables - daily (2)'!I324</f>
        <v>1110</v>
      </c>
      <c r="E223" s="35">
        <f>'Variables - daily (2)'!G324</f>
        <v>1368</v>
      </c>
      <c r="F223" s="35">
        <f t="shared" si="32"/>
        <v>1.3369466531605452</v>
      </c>
      <c r="G223" s="35">
        <f t="shared" si="33"/>
        <v>1.033577311967053</v>
      </c>
      <c r="H223" s="35">
        <f t="shared" si="34"/>
        <v>0.29351393232126455</v>
      </c>
      <c r="I223" s="35">
        <f t="shared" si="35"/>
        <v>1435.8004648766037</v>
      </c>
      <c r="J223" s="35">
        <f t="shared" si="36"/>
        <v>-22.691207646642166</v>
      </c>
      <c r="K223" s="35" t="str">
        <f t="shared" si="37"/>
        <v>overvalued</v>
      </c>
    </row>
    <row r="224" spans="1:11" x14ac:dyDescent="0.3">
      <c r="A224" s="6">
        <f>'Variables - daily'!A325</f>
        <v>45407</v>
      </c>
      <c r="B224" s="35">
        <f>'Variables - daily (2)'!B325</f>
        <v>33.694665316054511</v>
      </c>
      <c r="C224" s="35">
        <f>'Variables - daily (2)'!C325</f>
        <v>3.3577311967053047</v>
      </c>
      <c r="D224" s="35">
        <f>'Variables - daily (2)'!I325</f>
        <v>1278</v>
      </c>
      <c r="E224" s="35">
        <f>'Variables - daily (2)'!G325</f>
        <v>1345.26</v>
      </c>
      <c r="F224" s="35">
        <f t="shared" si="32"/>
        <v>1.3369466531605452</v>
      </c>
      <c r="G224" s="35">
        <f t="shared" si="33"/>
        <v>1.033577311967053</v>
      </c>
      <c r="H224" s="35">
        <f t="shared" si="34"/>
        <v>0.29351393232126455</v>
      </c>
      <c r="I224" s="35">
        <f t="shared" si="35"/>
        <v>1653.1108055065761</v>
      </c>
      <c r="J224" s="35">
        <f t="shared" si="36"/>
        <v>-22.691207646642162</v>
      </c>
      <c r="K224" s="35" t="str">
        <f t="shared" si="37"/>
        <v>overvalued</v>
      </c>
    </row>
    <row r="225" spans="1:11" x14ac:dyDescent="0.3">
      <c r="A225" s="6">
        <f>'Variables - daily'!A326</f>
        <v>45408</v>
      </c>
      <c r="B225" s="35">
        <f>'Variables - daily (2)'!B326</f>
        <v>33.694665316054511</v>
      </c>
      <c r="C225" s="35">
        <f>'Variables - daily (2)'!C326</f>
        <v>3.3577311967053047</v>
      </c>
      <c r="D225" s="35">
        <f>'Variables - daily (2)'!I326</f>
        <v>1380</v>
      </c>
      <c r="E225" s="35">
        <f>'Variables - daily (2)'!G326</f>
        <v>1344.74</v>
      </c>
      <c r="F225" s="35">
        <f t="shared" si="32"/>
        <v>1.3369466531605452</v>
      </c>
      <c r="G225" s="35">
        <f t="shared" si="33"/>
        <v>1.033577311967053</v>
      </c>
      <c r="H225" s="35">
        <f t="shared" si="34"/>
        <v>0.29351393232126455</v>
      </c>
      <c r="I225" s="35">
        <f t="shared" si="35"/>
        <v>1785.049226603345</v>
      </c>
      <c r="J225" s="35">
        <f t="shared" si="36"/>
        <v>-22.691207646642162</v>
      </c>
      <c r="K225" s="35" t="str">
        <f t="shared" si="37"/>
        <v>overvalued</v>
      </c>
    </row>
    <row r="226" spans="1:11" x14ac:dyDescent="0.3">
      <c r="A226" s="6">
        <f>'Variables - daily'!A327</f>
        <v>45411</v>
      </c>
      <c r="B226" s="35">
        <f>'Variables - daily (2)'!B327</f>
        <v>33.694665316054511</v>
      </c>
      <c r="C226" s="35">
        <f>'Variables - daily (2)'!C327</f>
        <v>3.3577311967053047</v>
      </c>
      <c r="D226" s="35">
        <f>'Variables - daily (2)'!I327</f>
        <v>1115</v>
      </c>
      <c r="E226" s="35">
        <f>'Variables - daily (2)'!G327</f>
        <v>1346.05</v>
      </c>
      <c r="F226" s="35">
        <f t="shared" si="32"/>
        <v>1.3369466531605452</v>
      </c>
      <c r="G226" s="35">
        <f t="shared" si="33"/>
        <v>1.033577311967053</v>
      </c>
      <c r="H226" s="35">
        <f t="shared" si="34"/>
        <v>0.29351393232126455</v>
      </c>
      <c r="I226" s="35">
        <f t="shared" si="35"/>
        <v>1442.26803453821</v>
      </c>
      <c r="J226" s="35">
        <f t="shared" si="36"/>
        <v>-22.691207646642169</v>
      </c>
      <c r="K226" s="35" t="str">
        <f t="shared" si="37"/>
        <v>overvalued</v>
      </c>
    </row>
    <row r="227" spans="1:11" x14ac:dyDescent="0.3">
      <c r="A227" s="6">
        <f>'Variables - daily'!A328</f>
        <v>45412</v>
      </c>
      <c r="B227" s="35">
        <f>'Variables - daily (2)'!B328</f>
        <v>33.694665316054511</v>
      </c>
      <c r="C227" s="35">
        <f>'Variables - daily (2)'!C328</f>
        <v>3.3577311967053047</v>
      </c>
      <c r="D227" s="35">
        <f>'Variables - daily (2)'!I328</f>
        <v>1440</v>
      </c>
      <c r="E227" s="35">
        <f>'Variables - daily (2)'!G328</f>
        <v>1399.21</v>
      </c>
      <c r="F227" s="35">
        <f t="shared" si="32"/>
        <v>1.3369466531605452</v>
      </c>
      <c r="G227" s="35">
        <f t="shared" si="33"/>
        <v>1.033577311967053</v>
      </c>
      <c r="H227" s="35">
        <f t="shared" si="34"/>
        <v>0.29351393232126455</v>
      </c>
      <c r="I227" s="35">
        <f t="shared" si="35"/>
        <v>1862.6600625426208</v>
      </c>
      <c r="J227" s="35">
        <f t="shared" si="36"/>
        <v>-22.691207646642162</v>
      </c>
      <c r="K227" s="35" t="str">
        <f t="shared" si="37"/>
        <v>overvalued</v>
      </c>
    </row>
    <row r="228" spans="1:11" x14ac:dyDescent="0.3">
      <c r="A228" s="6">
        <f>'Variables - daily'!A329</f>
        <v>45414</v>
      </c>
      <c r="B228" s="35">
        <f>'Variables - daily (2)'!B329</f>
        <v>33.953014355024749</v>
      </c>
      <c r="C228" s="35">
        <f>'Variables - daily (2)'!C329</f>
        <v>3.2502101428971697</v>
      </c>
      <c r="D228" s="35">
        <f>'Variables - daily (2)'!I329</f>
        <v>1420</v>
      </c>
      <c r="E228" s="35">
        <f>'Variables - daily (2)'!G329</f>
        <v>1435</v>
      </c>
      <c r="F228" s="35">
        <f t="shared" si="32"/>
        <v>1.3395301435502476</v>
      </c>
      <c r="G228" s="35">
        <f t="shared" si="33"/>
        <v>1.0325021014289717</v>
      </c>
      <c r="H228" s="35">
        <f t="shared" si="34"/>
        <v>0.29736311596494813</v>
      </c>
      <c r="I228" s="35">
        <f t="shared" si="35"/>
        <v>1842.2556246702263</v>
      </c>
      <c r="J228" s="35">
        <f t="shared" si="36"/>
        <v>-22.920577308364162</v>
      </c>
      <c r="K228" s="35" t="str">
        <f t="shared" si="37"/>
        <v>overvalued</v>
      </c>
    </row>
    <row r="229" spans="1:11" x14ac:dyDescent="0.3">
      <c r="A229" s="6">
        <f>'Variables - daily'!A330</f>
        <v>45415</v>
      </c>
      <c r="B229" s="35">
        <f>'Variables - daily (2)'!B330</f>
        <v>33.953014355024749</v>
      </c>
      <c r="C229" s="35">
        <f>'Variables - daily (2)'!C330</f>
        <v>3.2502101428971697</v>
      </c>
      <c r="D229" s="35">
        <f>'Variables - daily (2)'!I330</f>
        <v>1380</v>
      </c>
      <c r="E229" s="35">
        <f>'Variables - daily (2)'!G330</f>
        <v>1430.68</v>
      </c>
      <c r="F229" s="35">
        <f t="shared" si="32"/>
        <v>1.3395301435502476</v>
      </c>
      <c r="G229" s="35">
        <f t="shared" si="33"/>
        <v>1.0325021014289717</v>
      </c>
      <c r="H229" s="35">
        <f t="shared" si="34"/>
        <v>0.29736311596494813</v>
      </c>
      <c r="I229" s="35">
        <f t="shared" si="35"/>
        <v>1790.3611000316284</v>
      </c>
      <c r="J229" s="35">
        <f t="shared" si="36"/>
        <v>-22.920577308364162</v>
      </c>
      <c r="K229" s="35" t="str">
        <f t="shared" si="37"/>
        <v>overvalued</v>
      </c>
    </row>
    <row r="230" spans="1:11" x14ac:dyDescent="0.3">
      <c r="A230" s="6">
        <f>'Variables - daily'!A331</f>
        <v>45418</v>
      </c>
      <c r="B230" s="35">
        <f>'Variables - daily (2)'!B331</f>
        <v>33.953014355024749</v>
      </c>
      <c r="C230" s="35">
        <f>'Variables - daily (2)'!C331</f>
        <v>3.2502101428971697</v>
      </c>
      <c r="D230" s="35">
        <f>'Variables - daily (2)'!I331</f>
        <v>1390</v>
      </c>
      <c r="E230" s="35">
        <f>'Variables - daily (2)'!G331</f>
        <v>1431.74</v>
      </c>
      <c r="F230" s="35">
        <f t="shared" si="32"/>
        <v>1.3395301435502476</v>
      </c>
      <c r="G230" s="35">
        <f t="shared" si="33"/>
        <v>1.0325021014289717</v>
      </c>
      <c r="H230" s="35">
        <f t="shared" si="34"/>
        <v>0.29736311596494813</v>
      </c>
      <c r="I230" s="35">
        <f t="shared" si="35"/>
        <v>1803.3347311912778</v>
      </c>
      <c r="J230" s="35">
        <f t="shared" si="36"/>
        <v>-22.920577308364155</v>
      </c>
      <c r="K230" s="35" t="str">
        <f t="shared" si="37"/>
        <v>overvalued</v>
      </c>
    </row>
    <row r="231" spans="1:11" x14ac:dyDescent="0.3">
      <c r="A231" s="6">
        <f>'Variables - daily'!A332</f>
        <v>45419</v>
      </c>
      <c r="B231" s="35">
        <f>'Variables - daily (2)'!B332</f>
        <v>33.953014355024749</v>
      </c>
      <c r="C231" s="35">
        <f>'Variables - daily (2)'!C332</f>
        <v>3.2502101428971697</v>
      </c>
      <c r="D231" s="35">
        <f>'Variables - daily (2)'!I332</f>
        <v>1350</v>
      </c>
      <c r="E231" s="35">
        <f>'Variables - daily (2)'!G332</f>
        <v>1445.26</v>
      </c>
      <c r="F231" s="35">
        <f t="shared" si="32"/>
        <v>1.3395301435502476</v>
      </c>
      <c r="G231" s="35">
        <f t="shared" si="33"/>
        <v>1.0325021014289717</v>
      </c>
      <c r="H231" s="35">
        <f t="shared" si="34"/>
        <v>0.29736311596494813</v>
      </c>
      <c r="I231" s="35">
        <f t="shared" si="35"/>
        <v>1751.4402065526799</v>
      </c>
      <c r="J231" s="35">
        <f t="shared" si="36"/>
        <v>-22.920577308364159</v>
      </c>
      <c r="K231" s="35" t="str">
        <f t="shared" si="37"/>
        <v>overvalued</v>
      </c>
    </row>
    <row r="232" spans="1:11" x14ac:dyDescent="0.3">
      <c r="A232" s="6">
        <f>'Variables - daily'!A333</f>
        <v>45420</v>
      </c>
      <c r="B232" s="35">
        <f>'Variables - daily (2)'!B333</f>
        <v>33.953014355024749</v>
      </c>
      <c r="C232" s="35">
        <f>'Variables - daily (2)'!C333</f>
        <v>3.2502101428971697</v>
      </c>
      <c r="D232" s="35">
        <f>'Variables - daily (2)'!I333</f>
        <v>1384</v>
      </c>
      <c r="E232" s="35">
        <f>'Variables - daily (2)'!G333</f>
        <v>1450</v>
      </c>
      <c r="F232" s="35">
        <f t="shared" si="32"/>
        <v>1.3395301435502476</v>
      </c>
      <c r="G232" s="35">
        <f t="shared" si="33"/>
        <v>1.0325021014289717</v>
      </c>
      <c r="H232" s="35">
        <f t="shared" si="34"/>
        <v>0.29736311596494813</v>
      </c>
      <c r="I232" s="35">
        <f t="shared" si="35"/>
        <v>1795.5505524954883</v>
      </c>
      <c r="J232" s="35">
        <f t="shared" si="36"/>
        <v>-22.92057730836417</v>
      </c>
      <c r="K232" s="35" t="str">
        <f t="shared" si="37"/>
        <v>overvalued</v>
      </c>
    </row>
    <row r="233" spans="1:11" x14ac:dyDescent="0.3">
      <c r="A233" s="6">
        <f>'Variables - daily'!A334</f>
        <v>45421</v>
      </c>
      <c r="B233" s="35">
        <f>'Variables - daily (2)'!B334</f>
        <v>33.953014355024749</v>
      </c>
      <c r="C233" s="35">
        <f>'Variables - daily (2)'!C334</f>
        <v>3.2502101428971697</v>
      </c>
      <c r="D233" s="35">
        <f>'Variables - daily (2)'!I334</f>
        <v>1400</v>
      </c>
      <c r="E233" s="35">
        <f>'Variables - daily (2)'!G334</f>
        <v>1484.37</v>
      </c>
      <c r="F233" s="35">
        <f t="shared" si="32"/>
        <v>1.3395301435502476</v>
      </c>
      <c r="G233" s="35">
        <f t="shared" si="33"/>
        <v>1.0325021014289717</v>
      </c>
      <c r="H233" s="35">
        <f t="shared" si="34"/>
        <v>0.29736311596494813</v>
      </c>
      <c r="I233" s="35">
        <f t="shared" si="35"/>
        <v>1816.3083623509274</v>
      </c>
      <c r="J233" s="35">
        <f t="shared" si="36"/>
        <v>-22.920577308364162</v>
      </c>
      <c r="K233" s="35" t="str">
        <f t="shared" si="37"/>
        <v>overvalued</v>
      </c>
    </row>
    <row r="234" spans="1:11" x14ac:dyDescent="0.3">
      <c r="A234" s="6">
        <f>'Variables - daily'!A335</f>
        <v>45422</v>
      </c>
      <c r="B234" s="35">
        <f>'Variables - daily (2)'!B335</f>
        <v>33.953014355024749</v>
      </c>
      <c r="C234" s="35">
        <f>'Variables - daily (2)'!C335</f>
        <v>3.2502101428971697</v>
      </c>
      <c r="D234" s="35">
        <f>'Variables - daily (2)'!I335</f>
        <v>1460</v>
      </c>
      <c r="E234" s="35">
        <f>'Variables - daily (2)'!G335</f>
        <v>1492.26</v>
      </c>
      <c r="F234" s="35">
        <f t="shared" si="32"/>
        <v>1.3395301435502476</v>
      </c>
      <c r="G234" s="35">
        <f t="shared" si="33"/>
        <v>1.0325021014289717</v>
      </c>
      <c r="H234" s="35">
        <f t="shared" si="34"/>
        <v>0.29736311596494813</v>
      </c>
      <c r="I234" s="35">
        <f t="shared" si="35"/>
        <v>1894.1501493088242</v>
      </c>
      <c r="J234" s="35">
        <f t="shared" si="36"/>
        <v>-22.920577308364159</v>
      </c>
      <c r="K234" s="35" t="str">
        <f t="shared" si="37"/>
        <v>overvalued</v>
      </c>
    </row>
    <row r="235" spans="1:11" x14ac:dyDescent="0.3">
      <c r="A235" s="6">
        <f>'Variables - daily'!A336</f>
        <v>45425</v>
      </c>
      <c r="B235" s="35">
        <f>'Variables - daily (2)'!B336</f>
        <v>33.953014355024749</v>
      </c>
      <c r="C235" s="35">
        <f>'Variables - daily (2)'!C336</f>
        <v>3.2502101428971697</v>
      </c>
      <c r="D235" s="35">
        <f>'Variables - daily (2)'!I336</f>
        <v>1475</v>
      </c>
      <c r="E235" s="35">
        <f>'Variables - daily (2)'!G336</f>
        <v>1502.89</v>
      </c>
      <c r="F235" s="35">
        <f t="shared" si="32"/>
        <v>1.3395301435502476</v>
      </c>
      <c r="G235" s="35">
        <f t="shared" si="33"/>
        <v>1.0325021014289717</v>
      </c>
      <c r="H235" s="35">
        <f t="shared" si="34"/>
        <v>0.29736311596494813</v>
      </c>
      <c r="I235" s="35">
        <f t="shared" si="35"/>
        <v>1913.6105960482985</v>
      </c>
      <c r="J235" s="35">
        <f t="shared" si="36"/>
        <v>-22.920577308364162</v>
      </c>
      <c r="K235" s="35" t="str">
        <f t="shared" si="37"/>
        <v>overvalued</v>
      </c>
    </row>
    <row r="236" spans="1:11" x14ac:dyDescent="0.3">
      <c r="A236" s="6">
        <f>'Variables - daily'!A337</f>
        <v>45426</v>
      </c>
      <c r="B236" s="35">
        <f>'Variables - daily (2)'!B337</f>
        <v>33.953014355024749</v>
      </c>
      <c r="C236" s="35">
        <f>'Variables - daily (2)'!C337</f>
        <v>3.2502101428971697</v>
      </c>
      <c r="D236" s="35">
        <f>'Variables - daily (2)'!I337</f>
        <v>1475</v>
      </c>
      <c r="E236" s="35">
        <f>'Variables - daily (2)'!G337</f>
        <v>1535</v>
      </c>
      <c r="F236" s="35">
        <f t="shared" si="32"/>
        <v>1.3395301435502476</v>
      </c>
      <c r="G236" s="35">
        <f t="shared" si="33"/>
        <v>1.0325021014289717</v>
      </c>
      <c r="H236" s="35">
        <f t="shared" si="34"/>
        <v>0.29736311596494813</v>
      </c>
      <c r="I236" s="35">
        <f t="shared" si="35"/>
        <v>1913.6105960482985</v>
      </c>
      <c r="J236" s="35">
        <f t="shared" si="36"/>
        <v>-22.920577308364162</v>
      </c>
      <c r="K236" s="35" t="str">
        <f t="shared" si="37"/>
        <v>overvalued</v>
      </c>
    </row>
    <row r="237" spans="1:11" x14ac:dyDescent="0.3">
      <c r="A237" s="6">
        <f>'Variables - daily'!A338</f>
        <v>45427</v>
      </c>
      <c r="B237" s="35">
        <f>'Variables - daily (2)'!B338</f>
        <v>33.953014355024749</v>
      </c>
      <c r="C237" s="35">
        <f>'Variables - daily (2)'!C338</f>
        <v>3.2502101428971697</v>
      </c>
      <c r="D237" s="35">
        <f>'Variables - daily (2)'!I338</f>
        <v>1440</v>
      </c>
      <c r="E237" s="35">
        <f>'Variables - daily (2)'!G338</f>
        <v>1517.58</v>
      </c>
      <c r="F237" s="35">
        <f t="shared" si="32"/>
        <v>1.3395301435502476</v>
      </c>
      <c r="G237" s="35">
        <f t="shared" si="33"/>
        <v>1.0325021014289717</v>
      </c>
      <c r="H237" s="35">
        <f t="shared" si="34"/>
        <v>0.29736311596494813</v>
      </c>
      <c r="I237" s="35">
        <f t="shared" si="35"/>
        <v>1868.2028869895253</v>
      </c>
      <c r="J237" s="35">
        <f t="shared" si="36"/>
        <v>-22.920577308364159</v>
      </c>
      <c r="K237" s="35" t="str">
        <f t="shared" si="37"/>
        <v>overvalued</v>
      </c>
    </row>
    <row r="238" spans="1:11" x14ac:dyDescent="0.3">
      <c r="A238" s="6">
        <f>'Variables - daily'!A339</f>
        <v>45428</v>
      </c>
      <c r="B238" s="35">
        <f>'Variables - daily (2)'!B339</f>
        <v>33.953014355024749</v>
      </c>
      <c r="C238" s="35">
        <f>'Variables - daily (2)'!C339</f>
        <v>3.2502101428971697</v>
      </c>
      <c r="D238" s="35">
        <f>'Variables - daily (2)'!I339</f>
        <v>1560</v>
      </c>
      <c r="E238" s="35">
        <f>'Variables - daily (2)'!G339</f>
        <v>1457.37</v>
      </c>
      <c r="F238" s="35">
        <f t="shared" si="32"/>
        <v>1.3395301435502476</v>
      </c>
      <c r="G238" s="35">
        <f t="shared" si="33"/>
        <v>1.0325021014289717</v>
      </c>
      <c r="H238" s="35">
        <f t="shared" si="34"/>
        <v>0.29736311596494813</v>
      </c>
      <c r="I238" s="35">
        <f t="shared" si="35"/>
        <v>2023.8864609053192</v>
      </c>
      <c r="J238" s="35">
        <f t="shared" si="36"/>
        <v>-22.920577308364166</v>
      </c>
      <c r="K238" s="35" t="str">
        <f t="shared" si="37"/>
        <v>overvalued</v>
      </c>
    </row>
    <row r="239" spans="1:11" x14ac:dyDescent="0.3">
      <c r="A239" s="6">
        <f>'Variables - daily'!A340</f>
        <v>45429</v>
      </c>
      <c r="B239" s="35">
        <f>'Variables - daily (2)'!B340</f>
        <v>33.953014355024749</v>
      </c>
      <c r="C239" s="35">
        <f>'Variables - daily (2)'!C340</f>
        <v>3.2502101428971697</v>
      </c>
      <c r="D239" s="35">
        <f>'Variables - daily (2)'!I340</f>
        <v>1538</v>
      </c>
      <c r="E239" s="35">
        <f>'Variables - daily (2)'!G340</f>
        <v>1469.84</v>
      </c>
      <c r="F239" s="35">
        <f t="shared" si="32"/>
        <v>1.3395301435502476</v>
      </c>
      <c r="G239" s="35">
        <f t="shared" si="33"/>
        <v>1.0325021014289717</v>
      </c>
      <c r="H239" s="35">
        <f t="shared" si="34"/>
        <v>0.29736311596494813</v>
      </c>
      <c r="I239" s="35">
        <f t="shared" si="35"/>
        <v>1995.3444723540902</v>
      </c>
      <c r="J239" s="35">
        <f t="shared" si="36"/>
        <v>-22.920577308364159</v>
      </c>
      <c r="K239" s="35" t="str">
        <f t="shared" si="37"/>
        <v>overvalued</v>
      </c>
    </row>
    <row r="240" spans="1:11" x14ac:dyDescent="0.3">
      <c r="A240" s="6">
        <f>'Variables - daily'!A341</f>
        <v>45432</v>
      </c>
      <c r="B240" s="35">
        <f>'Variables - daily (2)'!B341</f>
        <v>33.953014355024749</v>
      </c>
      <c r="C240" s="35">
        <f>'Variables - daily (2)'!C341</f>
        <v>3.2502101428971697</v>
      </c>
      <c r="D240" s="35">
        <f>'Variables - daily (2)'!I341</f>
        <v>1530</v>
      </c>
      <c r="E240" s="35">
        <f>'Variables - daily (2)'!G341</f>
        <v>1492.63</v>
      </c>
      <c r="F240" s="35">
        <f t="shared" si="32"/>
        <v>1.3395301435502476</v>
      </c>
      <c r="G240" s="35">
        <f t="shared" si="33"/>
        <v>1.0325021014289717</v>
      </c>
      <c r="H240" s="35">
        <f t="shared" si="34"/>
        <v>0.29736311596494813</v>
      </c>
      <c r="I240" s="35">
        <f t="shared" si="35"/>
        <v>1984.9655674263706</v>
      </c>
      <c r="J240" s="35">
        <f t="shared" si="36"/>
        <v>-22.920577308364162</v>
      </c>
      <c r="K240" s="35" t="str">
        <f t="shared" si="37"/>
        <v>overvalued</v>
      </c>
    </row>
    <row r="241" spans="1:11" x14ac:dyDescent="0.3">
      <c r="A241" s="6">
        <f>'Variables - daily'!A342</f>
        <v>45433</v>
      </c>
      <c r="B241" s="35">
        <f>'Variables - daily (2)'!B342</f>
        <v>33.953014355024749</v>
      </c>
      <c r="C241" s="35">
        <f>'Variables - daily (2)'!C342</f>
        <v>3.2502101428971697</v>
      </c>
      <c r="D241" s="35">
        <f>'Variables - daily (2)'!I342</f>
        <v>1465</v>
      </c>
      <c r="E241" s="35">
        <f>'Variables - daily (2)'!G342</f>
        <v>1510.53</v>
      </c>
      <c r="F241" s="35">
        <f t="shared" si="32"/>
        <v>1.3395301435502476</v>
      </c>
      <c r="G241" s="35">
        <f t="shared" si="33"/>
        <v>1.0325021014289717</v>
      </c>
      <c r="H241" s="35">
        <f t="shared" si="34"/>
        <v>0.29736311596494813</v>
      </c>
      <c r="I241" s="35">
        <f t="shared" si="35"/>
        <v>1900.6369648886491</v>
      </c>
      <c r="J241" s="35">
        <f t="shared" si="36"/>
        <v>-22.920577308364166</v>
      </c>
      <c r="K241" s="35" t="str">
        <f t="shared" si="37"/>
        <v>overvalued</v>
      </c>
    </row>
    <row r="242" spans="1:11" x14ac:dyDescent="0.3">
      <c r="A242" s="6">
        <f>'Variables - daily'!A343</f>
        <v>45434</v>
      </c>
      <c r="B242" s="35">
        <f>'Variables - daily (2)'!B343</f>
        <v>33.953014355024749</v>
      </c>
      <c r="C242" s="35">
        <f>'Variables - daily (2)'!C343</f>
        <v>3.2502101428971697</v>
      </c>
      <c r="D242" s="35">
        <f>'Variables - daily (2)'!I343</f>
        <v>1450</v>
      </c>
      <c r="E242" s="35">
        <f>'Variables - daily (2)'!G343</f>
        <v>1510</v>
      </c>
      <c r="F242" s="35">
        <f t="shared" si="32"/>
        <v>1.3395301435502476</v>
      </c>
      <c r="G242" s="35">
        <f t="shared" si="33"/>
        <v>1.0325021014289717</v>
      </c>
      <c r="H242" s="35">
        <f t="shared" si="34"/>
        <v>0.29736311596494813</v>
      </c>
      <c r="I242" s="35">
        <f t="shared" si="35"/>
        <v>1881.1765181491749</v>
      </c>
      <c r="J242" s="35">
        <f t="shared" si="36"/>
        <v>-22.920577308364166</v>
      </c>
      <c r="K242" s="35" t="str">
        <f t="shared" si="37"/>
        <v>overvalued</v>
      </c>
    </row>
    <row r="243" spans="1:11" x14ac:dyDescent="0.3">
      <c r="A243" s="6">
        <f>'Variables - daily'!A344</f>
        <v>45435</v>
      </c>
      <c r="B243" s="35">
        <f>'Variables - daily (2)'!B344</f>
        <v>33.953014355024749</v>
      </c>
      <c r="C243" s="35">
        <f>'Variables - daily (2)'!C344</f>
        <v>3.2502101428971697</v>
      </c>
      <c r="D243" s="35">
        <f>'Variables - daily (2)'!I344</f>
        <v>1450</v>
      </c>
      <c r="E243" s="35">
        <f>'Variables - daily (2)'!G344</f>
        <v>1511.05</v>
      </c>
      <c r="F243" s="35">
        <f t="shared" si="32"/>
        <v>1.3395301435502476</v>
      </c>
      <c r="G243" s="35">
        <f t="shared" si="33"/>
        <v>1.0325021014289717</v>
      </c>
      <c r="H243" s="35">
        <f t="shared" si="34"/>
        <v>0.29736311596494813</v>
      </c>
      <c r="I243" s="35">
        <f t="shared" si="35"/>
        <v>1881.1765181491749</v>
      </c>
      <c r="J243" s="35">
        <f t="shared" si="36"/>
        <v>-22.920577308364166</v>
      </c>
      <c r="K243" s="35" t="str">
        <f t="shared" si="37"/>
        <v>overvalued</v>
      </c>
    </row>
    <row r="244" spans="1:11" x14ac:dyDescent="0.3">
      <c r="A244" s="6">
        <f>'Variables - daily'!A345</f>
        <v>45436</v>
      </c>
      <c r="B244" s="35">
        <f>'Variables - daily (2)'!B345</f>
        <v>33.953014355024749</v>
      </c>
      <c r="C244" s="35">
        <f>'Variables - daily (2)'!C345</f>
        <v>3.2502101428971697</v>
      </c>
      <c r="D244" s="35">
        <f>'Variables - daily (2)'!I345</f>
        <v>1482</v>
      </c>
      <c r="E244" s="35">
        <f>'Variables - daily (2)'!G345</f>
        <v>1505.2</v>
      </c>
      <c r="F244" s="35">
        <f t="shared" si="32"/>
        <v>1.3395301435502476</v>
      </c>
      <c r="G244" s="35">
        <f t="shared" si="33"/>
        <v>1.0325021014289717</v>
      </c>
      <c r="H244" s="35">
        <f t="shared" si="34"/>
        <v>0.29736311596494813</v>
      </c>
      <c r="I244" s="35">
        <f t="shared" si="35"/>
        <v>1922.6921378600532</v>
      </c>
      <c r="J244" s="35">
        <f t="shared" si="36"/>
        <v>-22.920577308364166</v>
      </c>
      <c r="K244" s="35" t="str">
        <f t="shared" si="37"/>
        <v>overvalued</v>
      </c>
    </row>
    <row r="245" spans="1:11" x14ac:dyDescent="0.3">
      <c r="A245" s="6">
        <f>'Variables - daily'!A346</f>
        <v>45439</v>
      </c>
      <c r="B245" s="35">
        <f>'Variables - daily (2)'!B346</f>
        <v>33.953014355024749</v>
      </c>
      <c r="C245" s="35">
        <f>'Variables - daily (2)'!C346</f>
        <v>3.2502101428971697</v>
      </c>
      <c r="D245" s="35">
        <f>'Variables - daily (2)'!I346</f>
        <v>1500</v>
      </c>
      <c r="E245" s="35">
        <f>'Variables - daily (2)'!G346</f>
        <v>1490</v>
      </c>
      <c r="F245" s="35">
        <f t="shared" si="32"/>
        <v>1.3395301435502476</v>
      </c>
      <c r="G245" s="35">
        <f t="shared" si="33"/>
        <v>1.0325021014289717</v>
      </c>
      <c r="H245" s="35">
        <f t="shared" si="34"/>
        <v>0.29736311596494813</v>
      </c>
      <c r="I245" s="35">
        <f t="shared" si="35"/>
        <v>1946.0446739474221</v>
      </c>
      <c r="J245" s="35">
        <f t="shared" si="36"/>
        <v>-22.920577308364159</v>
      </c>
      <c r="K245" s="35" t="str">
        <f t="shared" si="37"/>
        <v>overvalued</v>
      </c>
    </row>
    <row r="246" spans="1:11" x14ac:dyDescent="0.3">
      <c r="A246" s="6">
        <f>'Variables - daily'!A347</f>
        <v>45440</v>
      </c>
      <c r="B246" s="35">
        <f>'Variables - daily (2)'!B347</f>
        <v>33.953014355024749</v>
      </c>
      <c r="C246" s="35">
        <f>'Variables - daily (2)'!C347</f>
        <v>3.2502101428971697</v>
      </c>
      <c r="D246" s="35">
        <f>'Variables - daily (2)'!I347</f>
        <v>1400</v>
      </c>
      <c r="E246" s="35">
        <f>'Variables - daily (2)'!G347</f>
        <v>1482.74</v>
      </c>
      <c r="F246" s="35">
        <f t="shared" si="32"/>
        <v>1.3395301435502476</v>
      </c>
      <c r="G246" s="35">
        <f t="shared" si="33"/>
        <v>1.0325021014289717</v>
      </c>
      <c r="H246" s="35">
        <f t="shared" si="34"/>
        <v>0.29736311596494813</v>
      </c>
      <c r="I246" s="35">
        <f t="shared" si="35"/>
        <v>1816.3083623509274</v>
      </c>
      <c r="J246" s="35">
        <f t="shared" si="36"/>
        <v>-22.920577308364162</v>
      </c>
      <c r="K246" s="35" t="str">
        <f t="shared" si="37"/>
        <v>overvalued</v>
      </c>
    </row>
    <row r="247" spans="1:11" x14ac:dyDescent="0.3">
      <c r="A247" s="6">
        <f>'Variables - daily'!A348</f>
        <v>45441</v>
      </c>
      <c r="B247" s="35">
        <f>'Variables - daily (2)'!B348</f>
        <v>33.953014355024749</v>
      </c>
      <c r="C247" s="35">
        <f>'Variables - daily (2)'!C348</f>
        <v>3.2502101428971697</v>
      </c>
      <c r="D247" s="35">
        <f>'Variables - daily (2)'!I348</f>
        <v>1450</v>
      </c>
      <c r="E247" s="35">
        <f>'Variables - daily (2)'!G348</f>
        <v>1485</v>
      </c>
      <c r="F247" s="35">
        <f t="shared" si="32"/>
        <v>1.3395301435502476</v>
      </c>
      <c r="G247" s="35">
        <f t="shared" si="33"/>
        <v>1.0325021014289717</v>
      </c>
      <c r="H247" s="35">
        <f t="shared" si="34"/>
        <v>0.29736311596494813</v>
      </c>
      <c r="I247" s="35">
        <f t="shared" si="35"/>
        <v>1881.1765181491749</v>
      </c>
      <c r="J247" s="35">
        <f t="shared" si="36"/>
        <v>-22.920577308364166</v>
      </c>
      <c r="K247" s="35" t="str">
        <f t="shared" si="37"/>
        <v>overvalued</v>
      </c>
    </row>
    <row r="248" spans="1:11" x14ac:dyDescent="0.3">
      <c r="A248" s="6">
        <f>'Variables - daily'!A349</f>
        <v>45442</v>
      </c>
      <c r="B248" s="35">
        <f>'Variables - daily (2)'!B349</f>
        <v>33.953014355024749</v>
      </c>
      <c r="C248" s="35">
        <f>'Variables - daily (2)'!C349</f>
        <v>3.2502101428971697</v>
      </c>
      <c r="D248" s="35">
        <f>'Variables - daily (2)'!I349</f>
        <v>1430</v>
      </c>
      <c r="E248" s="35">
        <f>'Variables - daily (2)'!G349</f>
        <v>1480</v>
      </c>
      <c r="F248" s="35">
        <f t="shared" si="32"/>
        <v>1.3395301435502476</v>
      </c>
      <c r="G248" s="35">
        <f t="shared" si="33"/>
        <v>1.0325021014289717</v>
      </c>
      <c r="H248" s="35">
        <f t="shared" si="34"/>
        <v>0.29736311596494813</v>
      </c>
      <c r="I248" s="35">
        <f t="shared" si="35"/>
        <v>1855.2292558298759</v>
      </c>
      <c r="J248" s="35">
        <f t="shared" si="36"/>
        <v>-22.920577308364166</v>
      </c>
      <c r="K248" s="35" t="str">
        <f t="shared" si="37"/>
        <v>overvalued</v>
      </c>
    </row>
    <row r="249" spans="1:11" x14ac:dyDescent="0.3">
      <c r="A249" s="6">
        <f>'Variables - daily'!A350</f>
        <v>45443</v>
      </c>
      <c r="B249" s="35">
        <f>'Variables - daily (2)'!B350</f>
        <v>33.953014355024749</v>
      </c>
      <c r="C249" s="35">
        <f>'Variables - daily (2)'!C350</f>
        <v>3.2502101428971697</v>
      </c>
      <c r="D249" s="35">
        <f>'Variables - daily (2)'!I350</f>
        <v>1448.5</v>
      </c>
      <c r="E249" s="35">
        <f>'Variables - daily (2)'!G350</f>
        <v>1500</v>
      </c>
      <c r="F249" s="35">
        <f t="shared" si="32"/>
        <v>1.3395301435502476</v>
      </c>
      <c r="G249" s="35">
        <f t="shared" si="33"/>
        <v>1.0325021014289717</v>
      </c>
      <c r="H249" s="35">
        <f t="shared" si="34"/>
        <v>0.29736311596494813</v>
      </c>
      <c r="I249" s="35">
        <f t="shared" si="35"/>
        <v>1879.2304734752274</v>
      </c>
      <c r="J249" s="35">
        <f t="shared" si="36"/>
        <v>-22.920577308364166</v>
      </c>
      <c r="K249" s="35" t="str">
        <f t="shared" si="37"/>
        <v>overvalued</v>
      </c>
    </row>
    <row r="250" spans="1:11" x14ac:dyDescent="0.3">
      <c r="A250" s="6">
        <f>'Variables - daily'!A351</f>
        <v>45446</v>
      </c>
      <c r="B250" s="35">
        <f>'Variables - daily (2)'!B351</f>
        <v>34.191671544968528</v>
      </c>
      <c r="C250" s="35">
        <f>'Variables - daily (2)'!C351</f>
        <v>2.975628529981611</v>
      </c>
      <c r="D250" s="35">
        <f>'Variables - daily (2)'!I351</f>
        <v>1522</v>
      </c>
      <c r="E250" s="35">
        <f>'Variables - daily (2)'!G351</f>
        <v>1495</v>
      </c>
      <c r="F250" s="35">
        <f t="shared" si="32"/>
        <v>1.3419167154496852</v>
      </c>
      <c r="G250" s="35">
        <f t="shared" si="33"/>
        <v>1.0297562852998161</v>
      </c>
      <c r="H250" s="35">
        <f t="shared" si="34"/>
        <v>0.30314010665055835</v>
      </c>
      <c r="I250" s="35">
        <f t="shared" si="35"/>
        <v>1983.3792423221498</v>
      </c>
      <c r="J250" s="35">
        <f t="shared" si="36"/>
        <v>-23.262280479549883</v>
      </c>
      <c r="K250" s="35" t="str">
        <f t="shared" si="37"/>
        <v>overvalued</v>
      </c>
    </row>
    <row r="251" spans="1:11" x14ac:dyDescent="0.3">
      <c r="A251" s="6">
        <f>'Variables - daily'!A352</f>
        <v>45447</v>
      </c>
      <c r="B251" s="35">
        <f>'Variables - daily (2)'!B352</f>
        <v>34.191671544968528</v>
      </c>
      <c r="C251" s="35">
        <f>'Variables - daily (2)'!C352</f>
        <v>2.975628529981611</v>
      </c>
      <c r="D251" s="35">
        <f>'Variables - daily (2)'!I352</f>
        <v>1300</v>
      </c>
      <c r="E251" s="35">
        <f>'Variables - daily (2)'!G352</f>
        <v>1490</v>
      </c>
      <c r="F251" s="35">
        <f t="shared" si="32"/>
        <v>1.3419167154496852</v>
      </c>
      <c r="G251" s="35">
        <f t="shared" si="33"/>
        <v>1.0297562852998161</v>
      </c>
      <c r="H251" s="35">
        <f t="shared" si="34"/>
        <v>0.30314010665055835</v>
      </c>
      <c r="I251" s="35">
        <f t="shared" si="35"/>
        <v>1694.0821386457258</v>
      </c>
      <c r="J251" s="35">
        <f t="shared" si="36"/>
        <v>-23.262280479549876</v>
      </c>
      <c r="K251" s="35" t="str">
        <f t="shared" si="37"/>
        <v>overvalued</v>
      </c>
    </row>
    <row r="252" spans="1:11" x14ac:dyDescent="0.3">
      <c r="A252" s="6">
        <f>'Variables - daily'!A353</f>
        <v>45448</v>
      </c>
      <c r="B252" s="35">
        <f>'Variables - daily (2)'!B353</f>
        <v>34.191671544968528</v>
      </c>
      <c r="C252" s="35">
        <f>'Variables - daily (2)'!C353</f>
        <v>2.975628529981611</v>
      </c>
      <c r="D252" s="35">
        <f>'Variables - daily (2)'!I353</f>
        <v>1467</v>
      </c>
      <c r="E252" s="35">
        <f>'Variables - daily (2)'!G353</f>
        <v>1495</v>
      </c>
      <c r="F252" s="35">
        <f t="shared" si="32"/>
        <v>1.3419167154496852</v>
      </c>
      <c r="G252" s="35">
        <f t="shared" si="33"/>
        <v>1.0297562852998161</v>
      </c>
      <c r="H252" s="35">
        <f t="shared" si="34"/>
        <v>0.30314010665055835</v>
      </c>
      <c r="I252" s="35">
        <f t="shared" si="35"/>
        <v>1911.7065364563691</v>
      </c>
      <c r="J252" s="35">
        <f t="shared" si="36"/>
        <v>-23.262280479549883</v>
      </c>
      <c r="K252" s="35" t="str">
        <f t="shared" si="37"/>
        <v>overvalued</v>
      </c>
    </row>
    <row r="253" spans="1:11" x14ac:dyDescent="0.3">
      <c r="A253" s="6">
        <f>'Variables - daily'!A354</f>
        <v>45449</v>
      </c>
      <c r="B253" s="35">
        <f>'Variables - daily (2)'!B354</f>
        <v>34.191671544968528</v>
      </c>
      <c r="C253" s="35">
        <f>'Variables - daily (2)'!C354</f>
        <v>2.975628529981611</v>
      </c>
      <c r="D253" s="35">
        <f>'Variables - daily (2)'!I354</f>
        <v>1480</v>
      </c>
      <c r="E253" s="35">
        <f>'Variables - daily (2)'!G354</f>
        <v>1485</v>
      </c>
      <c r="F253" s="35">
        <f t="shared" si="32"/>
        <v>1.3419167154496852</v>
      </c>
      <c r="G253" s="35">
        <f t="shared" si="33"/>
        <v>1.0297562852998161</v>
      </c>
      <c r="H253" s="35">
        <f t="shared" si="34"/>
        <v>0.30314010665055835</v>
      </c>
      <c r="I253" s="35">
        <f t="shared" si="35"/>
        <v>1928.6473578428263</v>
      </c>
      <c r="J253" s="35">
        <f t="shared" si="36"/>
        <v>-23.262280479549879</v>
      </c>
      <c r="K253" s="35" t="str">
        <f t="shared" si="37"/>
        <v>overvalued</v>
      </c>
    </row>
    <row r="254" spans="1:11" x14ac:dyDescent="0.3">
      <c r="A254" s="6">
        <f>'Variables - daily'!A355</f>
        <v>45450</v>
      </c>
      <c r="B254" s="35">
        <f>'Variables - daily (2)'!B355</f>
        <v>34.191671544968528</v>
      </c>
      <c r="C254" s="35">
        <f>'Variables - daily (2)'!C355</f>
        <v>2.975628529981611</v>
      </c>
      <c r="D254" s="35">
        <f>'Variables - daily (2)'!I355</f>
        <v>1485</v>
      </c>
      <c r="E254" s="35">
        <f>'Variables - daily (2)'!G355</f>
        <v>1480</v>
      </c>
      <c r="F254" s="35">
        <f t="shared" si="32"/>
        <v>1.3419167154496852</v>
      </c>
      <c r="G254" s="35">
        <f t="shared" si="33"/>
        <v>1.0297562852998161</v>
      </c>
      <c r="H254" s="35">
        <f t="shared" si="34"/>
        <v>0.30314010665055835</v>
      </c>
      <c r="I254" s="35">
        <f t="shared" si="35"/>
        <v>1935.1630583760791</v>
      </c>
      <c r="J254" s="35">
        <f t="shared" si="36"/>
        <v>-23.262280479549879</v>
      </c>
      <c r="K254" s="35" t="str">
        <f t="shared" si="37"/>
        <v>overvalued</v>
      </c>
    </row>
    <row r="255" spans="1:11" x14ac:dyDescent="0.3">
      <c r="A255" s="6">
        <f>'Variables - daily'!A356</f>
        <v>45453</v>
      </c>
      <c r="B255" s="35">
        <f>'Variables - daily (2)'!B356</f>
        <v>34.191671544968528</v>
      </c>
      <c r="C255" s="35">
        <f>'Variables - daily (2)'!C356</f>
        <v>2.975628529981611</v>
      </c>
      <c r="D255" s="35">
        <f>'Variables - daily (2)'!I356</f>
        <v>1482</v>
      </c>
      <c r="E255" s="35">
        <f>'Variables - daily (2)'!G356</f>
        <v>1490</v>
      </c>
      <c r="F255" s="35">
        <f t="shared" si="32"/>
        <v>1.3419167154496852</v>
      </c>
      <c r="G255" s="35">
        <f t="shared" si="33"/>
        <v>1.0297562852998161</v>
      </c>
      <c r="H255" s="35">
        <f t="shared" si="34"/>
        <v>0.30314010665055835</v>
      </c>
      <c r="I255" s="35">
        <f t="shared" si="35"/>
        <v>1931.2536380561276</v>
      </c>
      <c r="J255" s="35">
        <f t="shared" si="36"/>
        <v>-23.262280479549887</v>
      </c>
      <c r="K255" s="35" t="str">
        <f t="shared" si="37"/>
        <v>overvalued</v>
      </c>
    </row>
    <row r="256" spans="1:11" x14ac:dyDescent="0.3">
      <c r="A256" s="6">
        <f>'Variables - daily'!A357</f>
        <v>45454</v>
      </c>
      <c r="B256" s="35">
        <f>'Variables - daily (2)'!B357</f>
        <v>34.191671544968528</v>
      </c>
      <c r="C256" s="35">
        <f>'Variables - daily (2)'!C357</f>
        <v>2.975628529981611</v>
      </c>
      <c r="D256" s="35">
        <f>'Variables - daily (2)'!I357</f>
        <v>1420</v>
      </c>
      <c r="E256" s="35">
        <f>'Variables - daily (2)'!G357</f>
        <v>1485</v>
      </c>
      <c r="F256" s="35">
        <f t="shared" si="32"/>
        <v>1.3419167154496852</v>
      </c>
      <c r="G256" s="35">
        <f t="shared" si="33"/>
        <v>1.0297562852998161</v>
      </c>
      <c r="H256" s="35">
        <f t="shared" si="34"/>
        <v>0.30314010665055835</v>
      </c>
      <c r="I256" s="35">
        <f t="shared" si="35"/>
        <v>1850.4589514437928</v>
      </c>
      <c r="J256" s="35">
        <f t="shared" si="36"/>
        <v>-23.262280479549879</v>
      </c>
      <c r="K256" s="35" t="str">
        <f t="shared" si="37"/>
        <v>overvalued</v>
      </c>
    </row>
    <row r="257" spans="1:11" x14ac:dyDescent="0.3">
      <c r="A257" s="6">
        <f>'Variables - daily'!A358</f>
        <v>45456</v>
      </c>
      <c r="B257" s="35">
        <f>'Variables - daily (2)'!B358</f>
        <v>34.191671544968528</v>
      </c>
      <c r="C257" s="35">
        <f>'Variables - daily (2)'!C358</f>
        <v>2.975628529981611</v>
      </c>
      <c r="D257" s="35">
        <f>'Variables - daily (2)'!I358</f>
        <v>1475</v>
      </c>
      <c r="E257" s="35">
        <f>'Variables - daily (2)'!G358</f>
        <v>1482</v>
      </c>
      <c r="F257" s="35">
        <f t="shared" si="32"/>
        <v>1.3419167154496852</v>
      </c>
      <c r="G257" s="35">
        <f t="shared" si="33"/>
        <v>1.0297562852998161</v>
      </c>
      <c r="H257" s="35">
        <f t="shared" si="34"/>
        <v>0.30314010665055835</v>
      </c>
      <c r="I257" s="35">
        <f t="shared" si="35"/>
        <v>1922.1316573095735</v>
      </c>
      <c r="J257" s="35">
        <f t="shared" si="36"/>
        <v>-23.262280479549879</v>
      </c>
      <c r="K257" s="35" t="str">
        <f t="shared" si="37"/>
        <v>overvalued</v>
      </c>
    </row>
    <row r="258" spans="1:11" x14ac:dyDescent="0.3">
      <c r="A258" s="6">
        <f>'Variables - daily'!A359</f>
        <v>45457</v>
      </c>
      <c r="B258" s="35">
        <f>'Variables - daily (2)'!B359</f>
        <v>34.191671544968528</v>
      </c>
      <c r="C258" s="35">
        <f>'Variables - daily (2)'!C359</f>
        <v>2.975628529981611</v>
      </c>
      <c r="D258" s="35">
        <f>'Variables - daily (2)'!I359</f>
        <v>1479</v>
      </c>
      <c r="E258" s="35">
        <f>'Variables - daily (2)'!G359</f>
        <v>1490</v>
      </c>
      <c r="F258" s="35">
        <f t="shared" si="32"/>
        <v>1.3419167154496852</v>
      </c>
      <c r="G258" s="35">
        <f t="shared" si="33"/>
        <v>1.0297562852998161</v>
      </c>
      <c r="H258" s="35">
        <f t="shared" si="34"/>
        <v>0.30314010665055835</v>
      </c>
      <c r="I258" s="35">
        <f t="shared" si="35"/>
        <v>1927.3442177361758</v>
      </c>
      <c r="J258" s="35">
        <f t="shared" si="36"/>
        <v>-23.262280479549883</v>
      </c>
      <c r="K258" s="35" t="str">
        <f t="shared" si="37"/>
        <v>overvalued</v>
      </c>
    </row>
    <row r="259" spans="1:11" x14ac:dyDescent="0.3">
      <c r="A259" s="6">
        <f>'Variables - daily'!A360</f>
        <v>45462</v>
      </c>
      <c r="B259" s="35">
        <f>'Variables - daily (2)'!B360</f>
        <v>34.191671544968528</v>
      </c>
      <c r="C259" s="35">
        <f>'Variables - daily (2)'!C360</f>
        <v>2.975628529981611</v>
      </c>
      <c r="D259" s="35">
        <f>'Variables - daily (2)'!I360</f>
        <v>1486</v>
      </c>
      <c r="E259" s="35">
        <f>'Variables - daily (2)'!G360</f>
        <v>1487</v>
      </c>
      <c r="F259" s="35">
        <f t="shared" si="32"/>
        <v>1.3419167154496852</v>
      </c>
      <c r="G259" s="35">
        <f t="shared" si="33"/>
        <v>1.0297562852998161</v>
      </c>
      <c r="H259" s="35">
        <f t="shared" si="34"/>
        <v>0.30314010665055835</v>
      </c>
      <c r="I259" s="35">
        <f t="shared" si="35"/>
        <v>1936.4661984827296</v>
      </c>
      <c r="J259" s="35">
        <f t="shared" si="36"/>
        <v>-23.262280479549879</v>
      </c>
      <c r="K259" s="35" t="str">
        <f t="shared" si="37"/>
        <v>overvalued</v>
      </c>
    </row>
    <row r="260" spans="1:11" x14ac:dyDescent="0.3">
      <c r="A260" s="6">
        <f>'Variables - daily'!A361</f>
        <v>45463</v>
      </c>
      <c r="B260" s="35">
        <f>'Variables - daily (2)'!B361</f>
        <v>34.191671544968528</v>
      </c>
      <c r="C260" s="35">
        <f>'Variables - daily (2)'!C361</f>
        <v>2.975628529981611</v>
      </c>
      <c r="D260" s="35">
        <f>'Variables - daily (2)'!I361</f>
        <v>1494</v>
      </c>
      <c r="E260" s="35">
        <f>'Variables - daily (2)'!G361</f>
        <v>1500</v>
      </c>
      <c r="F260" s="35">
        <f t="shared" si="32"/>
        <v>1.3419167154496852</v>
      </c>
      <c r="G260" s="35">
        <f t="shared" si="33"/>
        <v>1.0297562852998161</v>
      </c>
      <c r="H260" s="35">
        <f t="shared" si="34"/>
        <v>0.30314010665055835</v>
      </c>
      <c r="I260" s="35">
        <f t="shared" si="35"/>
        <v>1946.8913193359342</v>
      </c>
      <c r="J260" s="35">
        <f t="shared" si="36"/>
        <v>-23.262280479549887</v>
      </c>
      <c r="K260" s="35" t="str">
        <f t="shared" si="37"/>
        <v>overvalued</v>
      </c>
    </row>
    <row r="261" spans="1:11" x14ac:dyDescent="0.3">
      <c r="A261" s="6">
        <f>'Variables - daily'!A362</f>
        <v>45464</v>
      </c>
      <c r="B261" s="35">
        <f>'Variables - daily (2)'!B362</f>
        <v>34.191671544968528</v>
      </c>
      <c r="C261" s="35">
        <f>'Variables - daily (2)'!C362</f>
        <v>2.975628529981611</v>
      </c>
      <c r="D261" s="35">
        <f>'Variables - daily (2)'!I362</f>
        <v>1476.13</v>
      </c>
      <c r="E261" s="35">
        <f>'Variables - daily (2)'!G362</f>
        <v>1500</v>
      </c>
      <c r="F261" s="35">
        <f t="shared" si="32"/>
        <v>1.3419167154496852</v>
      </c>
      <c r="G261" s="35">
        <f t="shared" si="33"/>
        <v>1.0297562852998161</v>
      </c>
      <c r="H261" s="35">
        <f t="shared" si="34"/>
        <v>0.30314010665055835</v>
      </c>
      <c r="I261" s="35">
        <f t="shared" si="35"/>
        <v>1923.6042056300889</v>
      </c>
      <c r="J261" s="35">
        <f t="shared" si="36"/>
        <v>-23.262280479549887</v>
      </c>
      <c r="K261" s="35" t="str">
        <f t="shared" si="37"/>
        <v>overvalued</v>
      </c>
    </row>
    <row r="262" spans="1:11" x14ac:dyDescent="0.3">
      <c r="A262" s="6">
        <f>'Variables - daily'!A363</f>
        <v>45467</v>
      </c>
      <c r="B262" s="35">
        <f>'Variables - daily (2)'!B363</f>
        <v>34.191671544968528</v>
      </c>
      <c r="C262" s="35">
        <f>'Variables - daily (2)'!C363</f>
        <v>2.975628529981611</v>
      </c>
      <c r="D262" s="35">
        <f>'Variables - daily (2)'!I363</f>
        <v>1480.52</v>
      </c>
      <c r="E262" s="35">
        <f>'Variables - daily (2)'!G363</f>
        <v>1505</v>
      </c>
      <c r="F262" s="35">
        <f t="shared" si="32"/>
        <v>1.3419167154496852</v>
      </c>
      <c r="G262" s="35">
        <f t="shared" si="33"/>
        <v>1.0297562852998161</v>
      </c>
      <c r="H262" s="35">
        <f t="shared" si="34"/>
        <v>0.30314010665055835</v>
      </c>
      <c r="I262" s="35">
        <f t="shared" si="35"/>
        <v>1929.3249906982846</v>
      </c>
      <c r="J262" s="35">
        <f t="shared" si="36"/>
        <v>-23.262280479549883</v>
      </c>
      <c r="K262" s="35" t="str">
        <f t="shared" si="37"/>
        <v>overvalued</v>
      </c>
    </row>
    <row r="263" spans="1:11" x14ac:dyDescent="0.3">
      <c r="A263" s="6">
        <f>'Variables - daily'!A364</f>
        <v>45468</v>
      </c>
      <c r="B263" s="35">
        <f>'Variables - daily (2)'!B364</f>
        <v>34.191671544968528</v>
      </c>
      <c r="C263" s="35">
        <f>'Variables - daily (2)'!C364</f>
        <v>2.975628529981611</v>
      </c>
      <c r="D263" s="35">
        <f>'Variables - daily (2)'!I364</f>
        <v>1505</v>
      </c>
      <c r="E263" s="35">
        <f>'Variables - daily (2)'!G364</f>
        <v>1510</v>
      </c>
      <c r="F263" s="35">
        <f t="shared" si="32"/>
        <v>1.3419167154496852</v>
      </c>
      <c r="G263" s="35">
        <f t="shared" si="33"/>
        <v>1.0297562852998161</v>
      </c>
      <c r="H263" s="35">
        <f t="shared" si="34"/>
        <v>0.30314010665055835</v>
      </c>
      <c r="I263" s="35">
        <f t="shared" si="35"/>
        <v>1961.2258605090904</v>
      </c>
      <c r="J263" s="35">
        <f t="shared" si="36"/>
        <v>-23.262280479549883</v>
      </c>
      <c r="K263" s="35" t="str">
        <f t="shared" si="37"/>
        <v>overvalued</v>
      </c>
    </row>
    <row r="264" spans="1:11" x14ac:dyDescent="0.3">
      <c r="A264" s="6">
        <f>'Variables - daily'!A365</f>
        <v>45469</v>
      </c>
      <c r="B264" s="35">
        <f>'Variables - daily (2)'!B365</f>
        <v>34.191671544968528</v>
      </c>
      <c r="C264" s="35">
        <f>'Variables - daily (2)'!C365</f>
        <v>2.975628529981611</v>
      </c>
      <c r="D264" s="35">
        <f>'Variables - daily (2)'!I365</f>
        <v>1505</v>
      </c>
      <c r="E264" s="35">
        <f>'Variables - daily (2)'!G365</f>
        <v>1518</v>
      </c>
      <c r="F264" s="35">
        <f t="shared" si="32"/>
        <v>1.3419167154496852</v>
      </c>
      <c r="G264" s="35">
        <f t="shared" si="33"/>
        <v>1.0297562852998161</v>
      </c>
      <c r="H264" s="35">
        <f t="shared" si="34"/>
        <v>0.30314010665055835</v>
      </c>
      <c r="I264" s="35">
        <f t="shared" si="35"/>
        <v>1961.2258605090904</v>
      </c>
      <c r="J264" s="35">
        <f t="shared" si="36"/>
        <v>-23.262280479549883</v>
      </c>
      <c r="K264" s="35" t="str">
        <f t="shared" si="37"/>
        <v>overvalued</v>
      </c>
    </row>
    <row r="265" spans="1:11" x14ac:dyDescent="0.3">
      <c r="A265" s="6">
        <f>'Variables - daily'!A366</f>
        <v>45470</v>
      </c>
      <c r="B265" s="35">
        <f>'Variables - daily (2)'!B366</f>
        <v>34.191671544968528</v>
      </c>
      <c r="C265" s="35">
        <f>'Variables - daily (2)'!C366</f>
        <v>2.975628529981611</v>
      </c>
      <c r="D265" s="35">
        <f>'Variables - daily (2)'!I366</f>
        <v>1495</v>
      </c>
      <c r="E265" s="35">
        <f>'Variables - daily (2)'!G366</f>
        <v>1510</v>
      </c>
      <c r="F265" s="35">
        <f t="shared" si="32"/>
        <v>1.3419167154496852</v>
      </c>
      <c r="G265" s="35">
        <f t="shared" si="33"/>
        <v>1.0297562852998161</v>
      </c>
      <c r="H265" s="35">
        <f t="shared" si="34"/>
        <v>0.30314010665055835</v>
      </c>
      <c r="I265" s="35">
        <f t="shared" si="35"/>
        <v>1948.1944594425847</v>
      </c>
      <c r="J265" s="35">
        <f t="shared" si="36"/>
        <v>-23.262280479549883</v>
      </c>
      <c r="K265" s="35" t="str">
        <f t="shared" si="37"/>
        <v>overvalued</v>
      </c>
    </row>
    <row r="266" spans="1:11" x14ac:dyDescent="0.3">
      <c r="A266" s="6">
        <f>'Variables - daily'!A367</f>
        <v>45471</v>
      </c>
      <c r="B266" s="35">
        <f>'Variables - daily (2)'!B367</f>
        <v>34.191671544968528</v>
      </c>
      <c r="C266" s="35">
        <f>'Variables - daily (2)'!C367</f>
        <v>2.975628529981611</v>
      </c>
      <c r="D266" s="35">
        <f>'Variables - daily (2)'!I367</f>
        <v>1444.79</v>
      </c>
      <c r="E266" s="35">
        <f>'Variables - daily (2)'!G367</f>
        <v>1510</v>
      </c>
      <c r="F266" s="35">
        <f t="shared" ref="F266:F329" si="38">1+B266/100</f>
        <v>1.3419167154496852</v>
      </c>
      <c r="G266" s="35">
        <f t="shared" ref="G266:G329" si="39">1+C266/100</f>
        <v>1.0297562852998161</v>
      </c>
      <c r="H266" s="35">
        <f t="shared" ref="H266:H329" si="40">(F266/G266)-1</f>
        <v>0.30314010665055835</v>
      </c>
      <c r="I266" s="35">
        <f t="shared" ref="I266:I329" si="41">D266*(1+H266)</f>
        <v>1882.76379468766</v>
      </c>
      <c r="J266" s="35">
        <f t="shared" ref="J266:J329" si="42">((D266-I266)/I266)*100</f>
        <v>-23.262280479549876</v>
      </c>
      <c r="K266" s="35" t="str">
        <f t="shared" ref="K266:K329" si="43">IF(D266&gt;I266,"undervalued", "overvalued")</f>
        <v>overvalued</v>
      </c>
    </row>
    <row r="267" spans="1:11" x14ac:dyDescent="0.3">
      <c r="A267" s="6">
        <f>'Variables - daily'!A368</f>
        <v>45472</v>
      </c>
      <c r="B267" s="35">
        <f>'Variables - daily (2)'!B368</f>
        <v>34.191671544968528</v>
      </c>
      <c r="C267" s="35">
        <f>'Variables - daily (2)'!C368</f>
        <v>2.975628529981611</v>
      </c>
      <c r="D267" s="35">
        <f>'Variables - daily (2)'!I368</f>
        <v>1509</v>
      </c>
      <c r="E267" s="35">
        <f>'Variables - daily (2)'!G368</f>
        <v>1510</v>
      </c>
      <c r="F267" s="35">
        <f t="shared" si="38"/>
        <v>1.3419167154496852</v>
      </c>
      <c r="G267" s="35">
        <f t="shared" si="39"/>
        <v>1.0297562852998161</v>
      </c>
      <c r="H267" s="35">
        <f t="shared" si="40"/>
        <v>0.30314010665055835</v>
      </c>
      <c r="I267" s="35">
        <f t="shared" si="41"/>
        <v>1966.4384209356926</v>
      </c>
      <c r="J267" s="35">
        <f t="shared" si="42"/>
        <v>-23.262280479549887</v>
      </c>
      <c r="K267" s="35" t="str">
        <f t="shared" si="43"/>
        <v>overvalued</v>
      </c>
    </row>
    <row r="268" spans="1:11" x14ac:dyDescent="0.3">
      <c r="A268" s="6">
        <f>'Variables - daily'!A369</f>
        <v>45473</v>
      </c>
      <c r="B268" s="35">
        <f>'Variables - daily (2)'!B369</f>
        <v>34.191671544968528</v>
      </c>
      <c r="C268" s="35">
        <f>'Variables - daily (2)'!C369</f>
        <v>2.975628529981611</v>
      </c>
      <c r="D268" s="35">
        <f>'Variables - daily (2)'!I369</f>
        <v>1505</v>
      </c>
      <c r="E268" s="35">
        <f>'Variables - daily (2)'!G369</f>
        <v>1510</v>
      </c>
      <c r="F268" s="35">
        <f t="shared" si="38"/>
        <v>1.3419167154496852</v>
      </c>
      <c r="G268" s="35">
        <f t="shared" si="39"/>
        <v>1.0297562852998161</v>
      </c>
      <c r="H268" s="35">
        <f t="shared" si="40"/>
        <v>0.30314010665055835</v>
      </c>
      <c r="I268" s="35">
        <f t="shared" si="41"/>
        <v>1961.2258605090904</v>
      </c>
      <c r="J268" s="35">
        <f t="shared" si="42"/>
        <v>-23.262280479549883</v>
      </c>
      <c r="K268" s="35" t="str">
        <f t="shared" si="43"/>
        <v>overvalued</v>
      </c>
    </row>
    <row r="269" spans="1:11" x14ac:dyDescent="0.3">
      <c r="A269" s="6">
        <f>'Variables - daily'!A370</f>
        <v>45474</v>
      </c>
      <c r="B269" s="35">
        <f>'Variables - daily (2)'!B370</f>
        <v>0</v>
      </c>
      <c r="C269" s="35">
        <f>'Variables - daily (2)'!C370</f>
        <v>0</v>
      </c>
      <c r="D269" s="35">
        <f>'Variables - daily (2)'!I370</f>
        <v>0</v>
      </c>
      <c r="E269" s="35">
        <f>'Variables - daily (2)'!G370</f>
        <v>0</v>
      </c>
      <c r="F269" s="35">
        <f t="shared" si="38"/>
        <v>1</v>
      </c>
      <c r="G269" s="35">
        <f t="shared" si="39"/>
        <v>1</v>
      </c>
      <c r="H269" s="35">
        <f t="shared" si="40"/>
        <v>0</v>
      </c>
      <c r="I269" s="35">
        <f t="shared" si="41"/>
        <v>0</v>
      </c>
      <c r="J269" s="35" t="e">
        <f t="shared" si="42"/>
        <v>#DIV/0!</v>
      </c>
      <c r="K269" s="35" t="str">
        <f t="shared" si="43"/>
        <v>overvalued</v>
      </c>
    </row>
    <row r="270" spans="1:11" x14ac:dyDescent="0.3">
      <c r="A270" s="6">
        <f>'Variables - daily'!A371</f>
        <v>45475</v>
      </c>
      <c r="B270" s="35">
        <f>'Variables - daily (2)'!B371</f>
        <v>0</v>
      </c>
      <c r="C270" s="35">
        <f>'Variables - daily (2)'!C371</f>
        <v>0</v>
      </c>
      <c r="D270" s="35">
        <f>'Variables - daily (2)'!I371</f>
        <v>0</v>
      </c>
      <c r="E270" s="35">
        <f>'Variables - daily (2)'!G371</f>
        <v>0</v>
      </c>
      <c r="F270" s="35">
        <f t="shared" si="38"/>
        <v>1</v>
      </c>
      <c r="G270" s="35">
        <f t="shared" si="39"/>
        <v>1</v>
      </c>
      <c r="H270" s="35">
        <f t="shared" si="40"/>
        <v>0</v>
      </c>
      <c r="I270" s="35">
        <f t="shared" si="41"/>
        <v>0</v>
      </c>
      <c r="J270" s="35" t="e">
        <f t="shared" si="42"/>
        <v>#DIV/0!</v>
      </c>
      <c r="K270" s="35" t="str">
        <f t="shared" si="43"/>
        <v>overvalued</v>
      </c>
    </row>
    <row r="271" spans="1:11" x14ac:dyDescent="0.3">
      <c r="A271" s="6">
        <f>'Variables - daily'!A372</f>
        <v>45476</v>
      </c>
      <c r="B271" s="35">
        <f>'Variables - daily (2)'!B372</f>
        <v>0</v>
      </c>
      <c r="C271" s="35">
        <f>'Variables - daily (2)'!C372</f>
        <v>0</v>
      </c>
      <c r="D271" s="35">
        <f>'Variables - daily (2)'!I372</f>
        <v>0</v>
      </c>
      <c r="E271" s="35">
        <f>'Variables - daily (2)'!G372</f>
        <v>0</v>
      </c>
      <c r="F271" s="35">
        <f t="shared" si="38"/>
        <v>1</v>
      </c>
      <c r="G271" s="35">
        <f t="shared" si="39"/>
        <v>1</v>
      </c>
      <c r="H271" s="35">
        <f t="shared" si="40"/>
        <v>0</v>
      </c>
      <c r="I271" s="35">
        <f t="shared" si="41"/>
        <v>0</v>
      </c>
      <c r="J271" s="35" t="e">
        <f t="shared" si="42"/>
        <v>#DIV/0!</v>
      </c>
      <c r="K271" s="35" t="str">
        <f t="shared" si="43"/>
        <v>overvalued</v>
      </c>
    </row>
    <row r="272" spans="1:11" x14ac:dyDescent="0.3">
      <c r="A272" s="6">
        <f>'Variables - daily'!A373</f>
        <v>45477</v>
      </c>
      <c r="B272" s="35">
        <f>'Variables - daily (2)'!B373</f>
        <v>0</v>
      </c>
      <c r="C272" s="35">
        <f>'Variables - daily (2)'!C373</f>
        <v>0</v>
      </c>
      <c r="D272" s="35">
        <f>'Variables - daily (2)'!I373</f>
        <v>0</v>
      </c>
      <c r="E272" s="35">
        <f>'Variables - daily (2)'!G373</f>
        <v>0</v>
      </c>
      <c r="F272" s="35">
        <f t="shared" si="38"/>
        <v>1</v>
      </c>
      <c r="G272" s="35">
        <f t="shared" si="39"/>
        <v>1</v>
      </c>
      <c r="H272" s="35">
        <f t="shared" si="40"/>
        <v>0</v>
      </c>
      <c r="I272" s="35">
        <f t="shared" si="41"/>
        <v>0</v>
      </c>
      <c r="J272" s="35" t="e">
        <f t="shared" si="42"/>
        <v>#DIV/0!</v>
      </c>
      <c r="K272" s="35" t="str">
        <f t="shared" si="43"/>
        <v>overvalued</v>
      </c>
    </row>
    <row r="273" spans="1:11" x14ac:dyDescent="0.3">
      <c r="A273" s="6">
        <f>'Variables - daily'!A374</f>
        <v>45478</v>
      </c>
      <c r="B273" s="35">
        <f>'Variables - daily (2)'!B374</f>
        <v>0</v>
      </c>
      <c r="C273" s="35">
        <f>'Variables - daily (2)'!C374</f>
        <v>0</v>
      </c>
      <c r="D273" s="35">
        <f>'Variables - daily (2)'!I374</f>
        <v>0</v>
      </c>
      <c r="E273" s="35">
        <f>'Variables - daily (2)'!G374</f>
        <v>0</v>
      </c>
      <c r="F273" s="35">
        <f t="shared" si="38"/>
        <v>1</v>
      </c>
      <c r="G273" s="35">
        <f t="shared" si="39"/>
        <v>1</v>
      </c>
      <c r="H273" s="35">
        <f t="shared" si="40"/>
        <v>0</v>
      </c>
      <c r="I273" s="35">
        <f t="shared" si="41"/>
        <v>0</v>
      </c>
      <c r="J273" s="35" t="e">
        <f t="shared" si="42"/>
        <v>#DIV/0!</v>
      </c>
      <c r="K273" s="35" t="str">
        <f t="shared" si="43"/>
        <v>overvalued</v>
      </c>
    </row>
    <row r="274" spans="1:11" x14ac:dyDescent="0.3">
      <c r="A274" s="6">
        <f>'Variables - daily'!A375</f>
        <v>45479</v>
      </c>
      <c r="B274" s="35">
        <f>'Variables - daily (2)'!B375</f>
        <v>0</v>
      </c>
      <c r="C274" s="35">
        <f>'Variables - daily (2)'!C375</f>
        <v>0</v>
      </c>
      <c r="D274" s="35">
        <f>'Variables - daily (2)'!I375</f>
        <v>0</v>
      </c>
      <c r="E274" s="35">
        <f>'Variables - daily (2)'!G375</f>
        <v>0</v>
      </c>
      <c r="F274" s="35">
        <f t="shared" si="38"/>
        <v>1</v>
      </c>
      <c r="G274" s="35">
        <f t="shared" si="39"/>
        <v>1</v>
      </c>
      <c r="H274" s="35">
        <f t="shared" si="40"/>
        <v>0</v>
      </c>
      <c r="I274" s="35">
        <f t="shared" si="41"/>
        <v>0</v>
      </c>
      <c r="J274" s="35" t="e">
        <f t="shared" si="42"/>
        <v>#DIV/0!</v>
      </c>
      <c r="K274" s="35" t="str">
        <f t="shared" si="43"/>
        <v>overvalued</v>
      </c>
    </row>
    <row r="275" spans="1:11" x14ac:dyDescent="0.3">
      <c r="A275" s="6">
        <f>'Variables - daily'!A376</f>
        <v>45480</v>
      </c>
      <c r="B275" s="35">
        <f>'Variables - daily (2)'!B376</f>
        <v>0</v>
      </c>
      <c r="C275" s="35">
        <f>'Variables - daily (2)'!C376</f>
        <v>0</v>
      </c>
      <c r="D275" s="35">
        <f>'Variables - daily (2)'!I376</f>
        <v>0</v>
      </c>
      <c r="E275" s="35">
        <f>'Variables - daily (2)'!G376</f>
        <v>0</v>
      </c>
      <c r="F275" s="35">
        <f t="shared" si="38"/>
        <v>1</v>
      </c>
      <c r="G275" s="35">
        <f t="shared" si="39"/>
        <v>1</v>
      </c>
      <c r="H275" s="35">
        <f t="shared" si="40"/>
        <v>0</v>
      </c>
      <c r="I275" s="35">
        <f t="shared" si="41"/>
        <v>0</v>
      </c>
      <c r="J275" s="35" t="e">
        <f t="shared" si="42"/>
        <v>#DIV/0!</v>
      </c>
      <c r="K275" s="35" t="str">
        <f t="shared" si="43"/>
        <v>overvalued</v>
      </c>
    </row>
    <row r="276" spans="1:11" x14ac:dyDescent="0.3">
      <c r="A276" s="6">
        <f>'Variables - daily'!A377</f>
        <v>45481</v>
      </c>
      <c r="B276" s="35">
        <f>'Variables - daily (2)'!B377</f>
        <v>0</v>
      </c>
      <c r="C276" s="35">
        <f>'Variables - daily (2)'!C377</f>
        <v>0</v>
      </c>
      <c r="D276" s="35">
        <f>'Variables - daily (2)'!I377</f>
        <v>0</v>
      </c>
      <c r="E276" s="35">
        <f>'Variables - daily (2)'!G377</f>
        <v>0</v>
      </c>
      <c r="F276" s="35">
        <f t="shared" si="38"/>
        <v>1</v>
      </c>
      <c r="G276" s="35">
        <f t="shared" si="39"/>
        <v>1</v>
      </c>
      <c r="H276" s="35">
        <f t="shared" si="40"/>
        <v>0</v>
      </c>
      <c r="I276" s="35">
        <f t="shared" si="41"/>
        <v>0</v>
      </c>
      <c r="J276" s="35" t="e">
        <f t="shared" si="42"/>
        <v>#DIV/0!</v>
      </c>
      <c r="K276" s="35" t="str">
        <f t="shared" si="43"/>
        <v>overvalued</v>
      </c>
    </row>
    <row r="277" spans="1:11" x14ac:dyDescent="0.3">
      <c r="A277" s="6">
        <f>'Variables - daily'!A378</f>
        <v>45482</v>
      </c>
      <c r="B277" s="35">
        <f>'Variables - daily (2)'!B378</f>
        <v>0</v>
      </c>
      <c r="C277" s="35">
        <f>'Variables - daily (2)'!C378</f>
        <v>0</v>
      </c>
      <c r="D277" s="35">
        <f>'Variables - daily (2)'!I378</f>
        <v>0</v>
      </c>
      <c r="E277" s="35">
        <f>'Variables - daily (2)'!G378</f>
        <v>0</v>
      </c>
      <c r="F277" s="35">
        <f t="shared" si="38"/>
        <v>1</v>
      </c>
      <c r="G277" s="35">
        <f t="shared" si="39"/>
        <v>1</v>
      </c>
      <c r="H277" s="35">
        <f t="shared" si="40"/>
        <v>0</v>
      </c>
      <c r="I277" s="35">
        <f t="shared" si="41"/>
        <v>0</v>
      </c>
      <c r="J277" s="35" t="e">
        <f t="shared" si="42"/>
        <v>#DIV/0!</v>
      </c>
      <c r="K277" s="35" t="str">
        <f t="shared" si="43"/>
        <v>overvalued</v>
      </c>
    </row>
    <row r="278" spans="1:11" x14ac:dyDescent="0.3">
      <c r="A278" s="6">
        <f>'Variables - daily'!A379</f>
        <v>45483</v>
      </c>
      <c r="B278" s="35">
        <f>'Variables - daily (2)'!B379</f>
        <v>0</v>
      </c>
      <c r="C278" s="35">
        <f>'Variables - daily (2)'!C379</f>
        <v>0</v>
      </c>
      <c r="D278" s="35">
        <f>'Variables - daily (2)'!I379</f>
        <v>0</v>
      </c>
      <c r="E278" s="35">
        <f>'Variables - daily (2)'!G379</f>
        <v>0</v>
      </c>
      <c r="F278" s="35">
        <f t="shared" si="38"/>
        <v>1</v>
      </c>
      <c r="G278" s="35">
        <f t="shared" si="39"/>
        <v>1</v>
      </c>
      <c r="H278" s="35">
        <f t="shared" si="40"/>
        <v>0</v>
      </c>
      <c r="I278" s="35">
        <f t="shared" si="41"/>
        <v>0</v>
      </c>
      <c r="J278" s="35" t="e">
        <f t="shared" si="42"/>
        <v>#DIV/0!</v>
      </c>
      <c r="K278" s="35" t="str">
        <f t="shared" si="43"/>
        <v>overvalued</v>
      </c>
    </row>
    <row r="279" spans="1:11" x14ac:dyDescent="0.3">
      <c r="A279" s="6">
        <f>'Variables - daily'!A380</f>
        <v>45484</v>
      </c>
      <c r="B279" s="35">
        <f>'Variables - daily (2)'!B380</f>
        <v>0</v>
      </c>
      <c r="C279" s="35">
        <f>'Variables - daily (2)'!C380</f>
        <v>0</v>
      </c>
      <c r="D279" s="35">
        <f>'Variables - daily (2)'!I380</f>
        <v>0</v>
      </c>
      <c r="E279" s="35">
        <f>'Variables - daily (2)'!G380</f>
        <v>0</v>
      </c>
      <c r="F279" s="35">
        <f t="shared" si="38"/>
        <v>1</v>
      </c>
      <c r="G279" s="35">
        <f t="shared" si="39"/>
        <v>1</v>
      </c>
      <c r="H279" s="35">
        <f t="shared" si="40"/>
        <v>0</v>
      </c>
      <c r="I279" s="35">
        <f t="shared" si="41"/>
        <v>0</v>
      </c>
      <c r="J279" s="35" t="e">
        <f t="shared" si="42"/>
        <v>#DIV/0!</v>
      </c>
      <c r="K279" s="35" t="str">
        <f t="shared" si="43"/>
        <v>overvalued</v>
      </c>
    </row>
    <row r="280" spans="1:11" x14ac:dyDescent="0.3">
      <c r="A280" s="6">
        <f>'Variables - daily'!A381</f>
        <v>45485</v>
      </c>
      <c r="B280" s="35">
        <f>'Variables - daily (2)'!B381</f>
        <v>0</v>
      </c>
      <c r="C280" s="35">
        <f>'Variables - daily (2)'!C381</f>
        <v>0</v>
      </c>
      <c r="D280" s="35">
        <f>'Variables - daily (2)'!I381</f>
        <v>0</v>
      </c>
      <c r="E280" s="35">
        <f>'Variables - daily (2)'!G381</f>
        <v>0</v>
      </c>
      <c r="F280" s="35">
        <f t="shared" si="38"/>
        <v>1</v>
      </c>
      <c r="G280" s="35">
        <f t="shared" si="39"/>
        <v>1</v>
      </c>
      <c r="H280" s="35">
        <f t="shared" si="40"/>
        <v>0</v>
      </c>
      <c r="I280" s="35">
        <f t="shared" si="41"/>
        <v>0</v>
      </c>
      <c r="J280" s="35" t="e">
        <f t="shared" si="42"/>
        <v>#DIV/0!</v>
      </c>
      <c r="K280" s="35" t="str">
        <f t="shared" si="43"/>
        <v>overvalued</v>
      </c>
    </row>
    <row r="281" spans="1:11" x14ac:dyDescent="0.3">
      <c r="A281" s="6">
        <f>'Variables - daily'!A382</f>
        <v>45486</v>
      </c>
      <c r="B281" s="35">
        <f>'Variables - daily (2)'!B382</f>
        <v>0</v>
      </c>
      <c r="C281" s="35">
        <f>'Variables - daily (2)'!C382</f>
        <v>0</v>
      </c>
      <c r="D281" s="35">
        <f>'Variables - daily (2)'!I382</f>
        <v>0</v>
      </c>
      <c r="E281" s="35">
        <f>'Variables - daily (2)'!G382</f>
        <v>0</v>
      </c>
      <c r="F281" s="35">
        <f t="shared" si="38"/>
        <v>1</v>
      </c>
      <c r="G281" s="35">
        <f t="shared" si="39"/>
        <v>1</v>
      </c>
      <c r="H281" s="35">
        <f t="shared" si="40"/>
        <v>0</v>
      </c>
      <c r="I281" s="35">
        <f t="shared" si="41"/>
        <v>0</v>
      </c>
      <c r="J281" s="35" t="e">
        <f t="shared" si="42"/>
        <v>#DIV/0!</v>
      </c>
      <c r="K281" s="35" t="str">
        <f t="shared" si="43"/>
        <v>overvalued</v>
      </c>
    </row>
    <row r="282" spans="1:11" x14ac:dyDescent="0.3">
      <c r="A282" s="6">
        <f>'Variables - daily'!A383</f>
        <v>45487</v>
      </c>
      <c r="B282" s="35">
        <f>'Variables - daily (2)'!B383</f>
        <v>0</v>
      </c>
      <c r="C282" s="35">
        <f>'Variables - daily (2)'!C383</f>
        <v>0</v>
      </c>
      <c r="D282" s="35">
        <f>'Variables - daily (2)'!I383</f>
        <v>0</v>
      </c>
      <c r="E282" s="35">
        <f>'Variables - daily (2)'!G383</f>
        <v>0</v>
      </c>
      <c r="F282" s="35">
        <f t="shared" si="38"/>
        <v>1</v>
      </c>
      <c r="G282" s="35">
        <f t="shared" si="39"/>
        <v>1</v>
      </c>
      <c r="H282" s="35">
        <f t="shared" si="40"/>
        <v>0</v>
      </c>
      <c r="I282" s="35">
        <f t="shared" si="41"/>
        <v>0</v>
      </c>
      <c r="J282" s="35" t="e">
        <f t="shared" si="42"/>
        <v>#DIV/0!</v>
      </c>
      <c r="K282" s="35" t="str">
        <f t="shared" si="43"/>
        <v>overvalued</v>
      </c>
    </row>
    <row r="283" spans="1:11" x14ac:dyDescent="0.3">
      <c r="A283" s="6">
        <f>'Variables - daily'!A384</f>
        <v>45488</v>
      </c>
      <c r="B283" s="35">
        <f>'Variables - daily (2)'!B384</f>
        <v>0</v>
      </c>
      <c r="C283" s="35">
        <f>'Variables - daily (2)'!C384</f>
        <v>0</v>
      </c>
      <c r="D283" s="35">
        <f>'Variables - daily (2)'!I384</f>
        <v>0</v>
      </c>
      <c r="E283" s="35">
        <f>'Variables - daily (2)'!G384</f>
        <v>0</v>
      </c>
      <c r="F283" s="35">
        <f t="shared" si="38"/>
        <v>1</v>
      </c>
      <c r="G283" s="35">
        <f t="shared" si="39"/>
        <v>1</v>
      </c>
      <c r="H283" s="35">
        <f t="shared" si="40"/>
        <v>0</v>
      </c>
      <c r="I283" s="35">
        <f t="shared" si="41"/>
        <v>0</v>
      </c>
      <c r="J283" s="35" t="e">
        <f t="shared" si="42"/>
        <v>#DIV/0!</v>
      </c>
      <c r="K283" s="35" t="str">
        <f t="shared" si="43"/>
        <v>overvalued</v>
      </c>
    </row>
    <row r="284" spans="1:11" x14ac:dyDescent="0.3">
      <c r="A284" s="6">
        <f>'Variables - daily'!A385</f>
        <v>45489</v>
      </c>
      <c r="B284" s="35">
        <f>'Variables - daily (2)'!B385</f>
        <v>0</v>
      </c>
      <c r="C284" s="35">
        <f>'Variables - daily (2)'!C385</f>
        <v>0</v>
      </c>
      <c r="D284" s="35">
        <f>'Variables - daily (2)'!I385</f>
        <v>0</v>
      </c>
      <c r="E284" s="35">
        <f>'Variables - daily (2)'!G385</f>
        <v>0</v>
      </c>
      <c r="F284" s="35">
        <f t="shared" si="38"/>
        <v>1</v>
      </c>
      <c r="G284" s="35">
        <f t="shared" si="39"/>
        <v>1</v>
      </c>
      <c r="H284" s="35">
        <f t="shared" si="40"/>
        <v>0</v>
      </c>
      <c r="I284" s="35">
        <f t="shared" si="41"/>
        <v>0</v>
      </c>
      <c r="J284" s="35" t="e">
        <f t="shared" si="42"/>
        <v>#DIV/0!</v>
      </c>
      <c r="K284" s="35" t="str">
        <f t="shared" si="43"/>
        <v>overvalued</v>
      </c>
    </row>
    <row r="285" spans="1:11" x14ac:dyDescent="0.3">
      <c r="A285" s="6">
        <f>'Variables - daily'!A386</f>
        <v>45490</v>
      </c>
      <c r="B285" s="35">
        <f>'Variables - daily (2)'!B386</f>
        <v>0</v>
      </c>
      <c r="C285" s="35">
        <f>'Variables - daily (2)'!C386</f>
        <v>0</v>
      </c>
      <c r="D285" s="35">
        <f>'Variables - daily (2)'!I386</f>
        <v>0</v>
      </c>
      <c r="E285" s="35">
        <f>'Variables - daily (2)'!G386</f>
        <v>0</v>
      </c>
      <c r="F285" s="35">
        <f t="shared" si="38"/>
        <v>1</v>
      </c>
      <c r="G285" s="35">
        <f t="shared" si="39"/>
        <v>1</v>
      </c>
      <c r="H285" s="35">
        <f t="shared" si="40"/>
        <v>0</v>
      </c>
      <c r="I285" s="35">
        <f t="shared" si="41"/>
        <v>0</v>
      </c>
      <c r="J285" s="35" t="e">
        <f t="shared" si="42"/>
        <v>#DIV/0!</v>
      </c>
      <c r="K285" s="35" t="str">
        <f t="shared" si="43"/>
        <v>overvalued</v>
      </c>
    </row>
    <row r="286" spans="1:11" x14ac:dyDescent="0.3">
      <c r="A286" s="6">
        <f>'Variables - daily'!A387</f>
        <v>45491</v>
      </c>
      <c r="B286" s="35">
        <f>'Variables - daily (2)'!B387</f>
        <v>0</v>
      </c>
      <c r="C286" s="35">
        <f>'Variables - daily (2)'!C387</f>
        <v>0</v>
      </c>
      <c r="D286" s="35">
        <f>'Variables - daily (2)'!I387</f>
        <v>0</v>
      </c>
      <c r="E286" s="35">
        <f>'Variables - daily (2)'!G387</f>
        <v>0</v>
      </c>
      <c r="F286" s="35">
        <f t="shared" si="38"/>
        <v>1</v>
      </c>
      <c r="G286" s="35">
        <f t="shared" si="39"/>
        <v>1</v>
      </c>
      <c r="H286" s="35">
        <f t="shared" si="40"/>
        <v>0</v>
      </c>
      <c r="I286" s="35">
        <f t="shared" si="41"/>
        <v>0</v>
      </c>
      <c r="J286" s="35" t="e">
        <f t="shared" si="42"/>
        <v>#DIV/0!</v>
      </c>
      <c r="K286" s="35" t="str">
        <f t="shared" si="43"/>
        <v>overvalued</v>
      </c>
    </row>
    <row r="287" spans="1:11" x14ac:dyDescent="0.3">
      <c r="A287" s="6">
        <f>'Variables - daily'!A388</f>
        <v>45492</v>
      </c>
      <c r="B287" s="35">
        <f>'Variables - daily (2)'!B388</f>
        <v>0</v>
      </c>
      <c r="C287" s="35">
        <f>'Variables - daily (2)'!C388</f>
        <v>0</v>
      </c>
      <c r="D287" s="35">
        <f>'Variables - daily (2)'!I388</f>
        <v>0</v>
      </c>
      <c r="E287" s="35">
        <f>'Variables - daily (2)'!G388</f>
        <v>0</v>
      </c>
      <c r="F287" s="35">
        <f t="shared" si="38"/>
        <v>1</v>
      </c>
      <c r="G287" s="35">
        <f t="shared" si="39"/>
        <v>1</v>
      </c>
      <c r="H287" s="35">
        <f t="shared" si="40"/>
        <v>0</v>
      </c>
      <c r="I287" s="35">
        <f t="shared" si="41"/>
        <v>0</v>
      </c>
      <c r="J287" s="35" t="e">
        <f t="shared" si="42"/>
        <v>#DIV/0!</v>
      </c>
      <c r="K287" s="35" t="str">
        <f t="shared" si="43"/>
        <v>overvalued</v>
      </c>
    </row>
    <row r="288" spans="1:11" x14ac:dyDescent="0.3">
      <c r="A288" s="6">
        <f>'Variables - daily'!A389</f>
        <v>45493</v>
      </c>
      <c r="B288" s="35">
        <f>'Variables - daily (2)'!B389</f>
        <v>0</v>
      </c>
      <c r="C288" s="35">
        <f>'Variables - daily (2)'!C389</f>
        <v>0</v>
      </c>
      <c r="D288" s="35">
        <f>'Variables - daily (2)'!I389</f>
        <v>0</v>
      </c>
      <c r="E288" s="35">
        <f>'Variables - daily (2)'!G389</f>
        <v>0</v>
      </c>
      <c r="F288" s="35">
        <f t="shared" si="38"/>
        <v>1</v>
      </c>
      <c r="G288" s="35">
        <f t="shared" si="39"/>
        <v>1</v>
      </c>
      <c r="H288" s="35">
        <f t="shared" si="40"/>
        <v>0</v>
      </c>
      <c r="I288" s="35">
        <f t="shared" si="41"/>
        <v>0</v>
      </c>
      <c r="J288" s="35" t="e">
        <f t="shared" si="42"/>
        <v>#DIV/0!</v>
      </c>
      <c r="K288" s="35" t="str">
        <f t="shared" si="43"/>
        <v>overvalued</v>
      </c>
    </row>
    <row r="289" spans="1:11" x14ac:dyDescent="0.3">
      <c r="A289" s="6">
        <f>'Variables - daily'!A390</f>
        <v>45494</v>
      </c>
      <c r="B289" s="35">
        <f>'Variables - daily (2)'!B390</f>
        <v>0</v>
      </c>
      <c r="C289" s="35">
        <f>'Variables - daily (2)'!C390</f>
        <v>0</v>
      </c>
      <c r="D289" s="35">
        <f>'Variables - daily (2)'!I390</f>
        <v>0</v>
      </c>
      <c r="E289" s="35">
        <f>'Variables - daily (2)'!G390</f>
        <v>0</v>
      </c>
      <c r="F289" s="35">
        <f t="shared" si="38"/>
        <v>1</v>
      </c>
      <c r="G289" s="35">
        <f t="shared" si="39"/>
        <v>1</v>
      </c>
      <c r="H289" s="35">
        <f t="shared" si="40"/>
        <v>0</v>
      </c>
      <c r="I289" s="35">
        <f t="shared" si="41"/>
        <v>0</v>
      </c>
      <c r="J289" s="35" t="e">
        <f t="shared" si="42"/>
        <v>#DIV/0!</v>
      </c>
      <c r="K289" s="35" t="str">
        <f t="shared" si="43"/>
        <v>overvalued</v>
      </c>
    </row>
    <row r="290" spans="1:11" x14ac:dyDescent="0.3">
      <c r="A290" s="6">
        <f>'Variables - daily'!A391</f>
        <v>45495</v>
      </c>
      <c r="B290" s="35">
        <f>'Variables - daily (2)'!B391</f>
        <v>0</v>
      </c>
      <c r="C290" s="35">
        <f>'Variables - daily (2)'!C391</f>
        <v>0</v>
      </c>
      <c r="D290" s="35">
        <f>'Variables - daily (2)'!I391</f>
        <v>0</v>
      </c>
      <c r="E290" s="35">
        <f>'Variables - daily (2)'!G391</f>
        <v>0</v>
      </c>
      <c r="F290" s="35">
        <f t="shared" si="38"/>
        <v>1</v>
      </c>
      <c r="G290" s="35">
        <f t="shared" si="39"/>
        <v>1</v>
      </c>
      <c r="H290" s="35">
        <f t="shared" si="40"/>
        <v>0</v>
      </c>
      <c r="I290" s="35">
        <f t="shared" si="41"/>
        <v>0</v>
      </c>
      <c r="J290" s="35" t="e">
        <f t="shared" si="42"/>
        <v>#DIV/0!</v>
      </c>
      <c r="K290" s="35" t="str">
        <f t="shared" si="43"/>
        <v>overvalued</v>
      </c>
    </row>
    <row r="291" spans="1:11" x14ac:dyDescent="0.3">
      <c r="A291" s="6">
        <f>'Variables - daily'!A392</f>
        <v>45496</v>
      </c>
      <c r="B291" s="35">
        <f>'Variables - daily (2)'!B392</f>
        <v>0</v>
      </c>
      <c r="C291" s="35">
        <f>'Variables - daily (2)'!C392</f>
        <v>0</v>
      </c>
      <c r="D291" s="35">
        <f>'Variables - daily (2)'!I392</f>
        <v>0</v>
      </c>
      <c r="E291" s="35">
        <f>'Variables - daily (2)'!G392</f>
        <v>0</v>
      </c>
      <c r="F291" s="35">
        <f t="shared" si="38"/>
        <v>1</v>
      </c>
      <c r="G291" s="35">
        <f t="shared" si="39"/>
        <v>1</v>
      </c>
      <c r="H291" s="35">
        <f t="shared" si="40"/>
        <v>0</v>
      </c>
      <c r="I291" s="35">
        <f t="shared" si="41"/>
        <v>0</v>
      </c>
      <c r="J291" s="35" t="e">
        <f t="shared" si="42"/>
        <v>#DIV/0!</v>
      </c>
      <c r="K291" s="35" t="str">
        <f t="shared" si="43"/>
        <v>overvalued</v>
      </c>
    </row>
    <row r="292" spans="1:11" x14ac:dyDescent="0.3">
      <c r="A292" s="6">
        <f>'Variables - daily'!A393</f>
        <v>45497</v>
      </c>
      <c r="B292" s="35">
        <f>'Variables - daily (2)'!B393</f>
        <v>0</v>
      </c>
      <c r="C292" s="35">
        <f>'Variables - daily (2)'!C393</f>
        <v>0</v>
      </c>
      <c r="D292" s="35">
        <f>'Variables - daily (2)'!I393</f>
        <v>0</v>
      </c>
      <c r="E292" s="35">
        <f>'Variables - daily (2)'!G393</f>
        <v>0</v>
      </c>
      <c r="F292" s="35">
        <f t="shared" si="38"/>
        <v>1</v>
      </c>
      <c r="G292" s="35">
        <f t="shared" si="39"/>
        <v>1</v>
      </c>
      <c r="H292" s="35">
        <f t="shared" si="40"/>
        <v>0</v>
      </c>
      <c r="I292" s="35">
        <f t="shared" si="41"/>
        <v>0</v>
      </c>
      <c r="J292" s="35" t="e">
        <f t="shared" si="42"/>
        <v>#DIV/0!</v>
      </c>
      <c r="K292" s="35" t="str">
        <f t="shared" si="43"/>
        <v>overvalued</v>
      </c>
    </row>
    <row r="293" spans="1:11" x14ac:dyDescent="0.3">
      <c r="A293" s="6">
        <f>'Variables - daily'!A394</f>
        <v>45498</v>
      </c>
      <c r="B293" s="35">
        <f>'Variables - daily (2)'!B394</f>
        <v>0</v>
      </c>
      <c r="C293" s="35">
        <f>'Variables - daily (2)'!C394</f>
        <v>0</v>
      </c>
      <c r="D293" s="35">
        <f>'Variables - daily (2)'!I394</f>
        <v>0</v>
      </c>
      <c r="E293" s="35">
        <f>'Variables - daily (2)'!G394</f>
        <v>0</v>
      </c>
      <c r="F293" s="35">
        <f t="shared" si="38"/>
        <v>1</v>
      </c>
      <c r="G293" s="35">
        <f t="shared" si="39"/>
        <v>1</v>
      </c>
      <c r="H293" s="35">
        <f t="shared" si="40"/>
        <v>0</v>
      </c>
      <c r="I293" s="35">
        <f t="shared" si="41"/>
        <v>0</v>
      </c>
      <c r="J293" s="35" t="e">
        <f t="shared" si="42"/>
        <v>#DIV/0!</v>
      </c>
      <c r="K293" s="35" t="str">
        <f t="shared" si="43"/>
        <v>overvalued</v>
      </c>
    </row>
    <row r="294" spans="1:11" x14ac:dyDescent="0.3">
      <c r="A294" s="6">
        <f>'Variables - daily'!A395</f>
        <v>45499</v>
      </c>
      <c r="B294" s="35">
        <f>'Variables - daily (2)'!B395</f>
        <v>0</v>
      </c>
      <c r="C294" s="35">
        <f>'Variables - daily (2)'!C395</f>
        <v>0</v>
      </c>
      <c r="D294" s="35">
        <f>'Variables - daily (2)'!I395</f>
        <v>0</v>
      </c>
      <c r="E294" s="35">
        <f>'Variables - daily (2)'!G395</f>
        <v>0</v>
      </c>
      <c r="F294" s="35">
        <f t="shared" si="38"/>
        <v>1</v>
      </c>
      <c r="G294" s="35">
        <f t="shared" si="39"/>
        <v>1</v>
      </c>
      <c r="H294" s="35">
        <f t="shared" si="40"/>
        <v>0</v>
      </c>
      <c r="I294" s="35">
        <f t="shared" si="41"/>
        <v>0</v>
      </c>
      <c r="J294" s="35" t="e">
        <f t="shared" si="42"/>
        <v>#DIV/0!</v>
      </c>
      <c r="K294" s="35" t="str">
        <f t="shared" si="43"/>
        <v>overvalued</v>
      </c>
    </row>
    <row r="295" spans="1:11" x14ac:dyDescent="0.3">
      <c r="A295" s="6">
        <f>'Variables - daily'!A396</f>
        <v>45500</v>
      </c>
      <c r="B295" s="35">
        <f>'Variables - daily (2)'!B396</f>
        <v>0</v>
      </c>
      <c r="C295" s="35">
        <f>'Variables - daily (2)'!C396</f>
        <v>0</v>
      </c>
      <c r="D295" s="35">
        <f>'Variables - daily (2)'!I396</f>
        <v>0</v>
      </c>
      <c r="E295" s="35">
        <f>'Variables - daily (2)'!G396</f>
        <v>0</v>
      </c>
      <c r="F295" s="35">
        <f t="shared" si="38"/>
        <v>1</v>
      </c>
      <c r="G295" s="35">
        <f t="shared" si="39"/>
        <v>1</v>
      </c>
      <c r="H295" s="35">
        <f t="shared" si="40"/>
        <v>0</v>
      </c>
      <c r="I295" s="35">
        <f t="shared" si="41"/>
        <v>0</v>
      </c>
      <c r="J295" s="35" t="e">
        <f t="shared" si="42"/>
        <v>#DIV/0!</v>
      </c>
      <c r="K295" s="35" t="str">
        <f t="shared" si="43"/>
        <v>overvalued</v>
      </c>
    </row>
    <row r="296" spans="1:11" x14ac:dyDescent="0.3">
      <c r="A296" s="6">
        <f>'Variables - daily'!A397</f>
        <v>45501</v>
      </c>
      <c r="B296" s="35">
        <f>'Variables - daily (2)'!B397</f>
        <v>0</v>
      </c>
      <c r="C296" s="35">
        <f>'Variables - daily (2)'!C397</f>
        <v>0</v>
      </c>
      <c r="D296" s="35">
        <f>'Variables - daily (2)'!I397</f>
        <v>0</v>
      </c>
      <c r="E296" s="35">
        <f>'Variables - daily (2)'!G397</f>
        <v>0</v>
      </c>
      <c r="F296" s="35">
        <f t="shared" si="38"/>
        <v>1</v>
      </c>
      <c r="G296" s="35">
        <f t="shared" si="39"/>
        <v>1</v>
      </c>
      <c r="H296" s="35">
        <f t="shared" si="40"/>
        <v>0</v>
      </c>
      <c r="I296" s="35">
        <f t="shared" si="41"/>
        <v>0</v>
      </c>
      <c r="J296" s="35" t="e">
        <f t="shared" si="42"/>
        <v>#DIV/0!</v>
      </c>
      <c r="K296" s="35" t="str">
        <f t="shared" si="43"/>
        <v>overvalued</v>
      </c>
    </row>
    <row r="297" spans="1:11" x14ac:dyDescent="0.3">
      <c r="A297" s="6">
        <f>'Variables - daily'!A398</f>
        <v>45502</v>
      </c>
      <c r="B297" s="35">
        <f>'Variables - daily (2)'!B398</f>
        <v>0</v>
      </c>
      <c r="C297" s="35">
        <f>'Variables - daily (2)'!C398</f>
        <v>0</v>
      </c>
      <c r="D297" s="35">
        <f>'Variables - daily (2)'!I398</f>
        <v>0</v>
      </c>
      <c r="E297" s="35">
        <f>'Variables - daily (2)'!G398</f>
        <v>0</v>
      </c>
      <c r="F297" s="35">
        <f t="shared" si="38"/>
        <v>1</v>
      </c>
      <c r="G297" s="35">
        <f t="shared" si="39"/>
        <v>1</v>
      </c>
      <c r="H297" s="35">
        <f t="shared" si="40"/>
        <v>0</v>
      </c>
      <c r="I297" s="35">
        <f t="shared" si="41"/>
        <v>0</v>
      </c>
      <c r="J297" s="35" t="e">
        <f t="shared" si="42"/>
        <v>#DIV/0!</v>
      </c>
      <c r="K297" s="35" t="str">
        <f t="shared" si="43"/>
        <v>overvalued</v>
      </c>
    </row>
    <row r="298" spans="1:11" x14ac:dyDescent="0.3">
      <c r="A298" s="6">
        <f>'Variables - daily'!A399</f>
        <v>45503</v>
      </c>
      <c r="B298" s="35">
        <f>'Variables - daily (2)'!B399</f>
        <v>0</v>
      </c>
      <c r="C298" s="35">
        <f>'Variables - daily (2)'!C399</f>
        <v>0</v>
      </c>
      <c r="D298" s="35">
        <f>'Variables - daily (2)'!I399</f>
        <v>0</v>
      </c>
      <c r="E298" s="35">
        <f>'Variables - daily (2)'!G399</f>
        <v>0</v>
      </c>
      <c r="F298" s="35">
        <f t="shared" si="38"/>
        <v>1</v>
      </c>
      <c r="G298" s="35">
        <f t="shared" si="39"/>
        <v>1</v>
      </c>
      <c r="H298" s="35">
        <f t="shared" si="40"/>
        <v>0</v>
      </c>
      <c r="I298" s="35">
        <f t="shared" si="41"/>
        <v>0</v>
      </c>
      <c r="J298" s="35" t="e">
        <f t="shared" si="42"/>
        <v>#DIV/0!</v>
      </c>
      <c r="K298" s="35" t="str">
        <f t="shared" si="43"/>
        <v>overvalued</v>
      </c>
    </row>
    <row r="299" spans="1:11" x14ac:dyDescent="0.3">
      <c r="A299" s="6">
        <f>'Variables - daily'!A400</f>
        <v>45504</v>
      </c>
      <c r="B299" s="35">
        <f>'Variables - daily (2)'!B400</f>
        <v>0</v>
      </c>
      <c r="C299" s="35">
        <f>'Variables - daily (2)'!C400</f>
        <v>0</v>
      </c>
      <c r="D299" s="35">
        <f>'Variables - daily (2)'!I400</f>
        <v>0</v>
      </c>
      <c r="E299" s="35">
        <f>'Variables - daily (2)'!G400</f>
        <v>0</v>
      </c>
      <c r="F299" s="35">
        <f t="shared" si="38"/>
        <v>1</v>
      </c>
      <c r="G299" s="35">
        <f t="shared" si="39"/>
        <v>1</v>
      </c>
      <c r="H299" s="35">
        <f t="shared" si="40"/>
        <v>0</v>
      </c>
      <c r="I299" s="35">
        <f t="shared" si="41"/>
        <v>0</v>
      </c>
      <c r="J299" s="35" t="e">
        <f t="shared" si="42"/>
        <v>#DIV/0!</v>
      </c>
      <c r="K299" s="35" t="str">
        <f t="shared" si="43"/>
        <v>overvalued</v>
      </c>
    </row>
    <row r="300" spans="1:11" x14ac:dyDescent="0.3">
      <c r="A300" s="6">
        <f>'Variables - daily'!A401</f>
        <v>45505</v>
      </c>
      <c r="B300" s="35">
        <f>'Variables - daily (2)'!B401</f>
        <v>0</v>
      </c>
      <c r="C300" s="35">
        <f>'Variables - daily (2)'!C401</f>
        <v>0</v>
      </c>
      <c r="D300" s="35">
        <f>'Variables - daily (2)'!I401</f>
        <v>0</v>
      </c>
      <c r="E300" s="35">
        <f>'Variables - daily (2)'!G401</f>
        <v>0</v>
      </c>
      <c r="F300" s="35">
        <f t="shared" si="38"/>
        <v>1</v>
      </c>
      <c r="G300" s="35">
        <f t="shared" si="39"/>
        <v>1</v>
      </c>
      <c r="H300" s="35">
        <f t="shared" si="40"/>
        <v>0</v>
      </c>
      <c r="I300" s="35">
        <f t="shared" si="41"/>
        <v>0</v>
      </c>
      <c r="J300" s="35" t="e">
        <f t="shared" si="42"/>
        <v>#DIV/0!</v>
      </c>
      <c r="K300" s="35" t="str">
        <f t="shared" si="43"/>
        <v>overvalued</v>
      </c>
    </row>
    <row r="301" spans="1:11" x14ac:dyDescent="0.3">
      <c r="A301" s="6">
        <f>'Variables - daily'!A402</f>
        <v>45506</v>
      </c>
      <c r="B301" s="35">
        <f>'Variables - daily (2)'!B402</f>
        <v>0</v>
      </c>
      <c r="C301" s="35">
        <f>'Variables - daily (2)'!C402</f>
        <v>0</v>
      </c>
      <c r="D301" s="35">
        <f>'Variables - daily (2)'!I402</f>
        <v>0</v>
      </c>
      <c r="E301" s="35">
        <f>'Variables - daily (2)'!G402</f>
        <v>0</v>
      </c>
      <c r="F301" s="35">
        <f t="shared" si="38"/>
        <v>1</v>
      </c>
      <c r="G301" s="35">
        <f t="shared" si="39"/>
        <v>1</v>
      </c>
      <c r="H301" s="35">
        <f t="shared" si="40"/>
        <v>0</v>
      </c>
      <c r="I301" s="35">
        <f t="shared" si="41"/>
        <v>0</v>
      </c>
      <c r="J301" s="35" t="e">
        <f t="shared" si="42"/>
        <v>#DIV/0!</v>
      </c>
      <c r="K301" s="35" t="str">
        <f t="shared" si="43"/>
        <v>overvalued</v>
      </c>
    </row>
    <row r="302" spans="1:11" x14ac:dyDescent="0.3">
      <c r="A302" s="6">
        <f>'Variables - daily'!A403</f>
        <v>45507</v>
      </c>
      <c r="B302" s="35">
        <f>'Variables - daily (2)'!B403</f>
        <v>0</v>
      </c>
      <c r="C302" s="35">
        <f>'Variables - daily (2)'!C403</f>
        <v>0</v>
      </c>
      <c r="D302" s="35">
        <f>'Variables - daily (2)'!I403</f>
        <v>0</v>
      </c>
      <c r="E302" s="35">
        <f>'Variables - daily (2)'!G403</f>
        <v>0</v>
      </c>
      <c r="F302" s="35">
        <f t="shared" si="38"/>
        <v>1</v>
      </c>
      <c r="G302" s="35">
        <f t="shared" si="39"/>
        <v>1</v>
      </c>
      <c r="H302" s="35">
        <f t="shared" si="40"/>
        <v>0</v>
      </c>
      <c r="I302" s="35">
        <f t="shared" si="41"/>
        <v>0</v>
      </c>
      <c r="J302" s="35" t="e">
        <f t="shared" si="42"/>
        <v>#DIV/0!</v>
      </c>
      <c r="K302" s="35" t="str">
        <f t="shared" si="43"/>
        <v>overvalued</v>
      </c>
    </row>
    <row r="303" spans="1:11" x14ac:dyDescent="0.3">
      <c r="A303" s="6">
        <f>'Variables - daily'!A404</f>
        <v>45508</v>
      </c>
      <c r="B303" s="35">
        <f>'Variables - daily (2)'!B404</f>
        <v>0</v>
      </c>
      <c r="C303" s="35">
        <f>'Variables - daily (2)'!C404</f>
        <v>0</v>
      </c>
      <c r="D303" s="35">
        <f>'Variables - daily (2)'!I404</f>
        <v>0</v>
      </c>
      <c r="E303" s="35">
        <f>'Variables - daily (2)'!G404</f>
        <v>0</v>
      </c>
      <c r="F303" s="35">
        <f t="shared" si="38"/>
        <v>1</v>
      </c>
      <c r="G303" s="35">
        <f t="shared" si="39"/>
        <v>1</v>
      </c>
      <c r="H303" s="35">
        <f t="shared" si="40"/>
        <v>0</v>
      </c>
      <c r="I303" s="35">
        <f t="shared" si="41"/>
        <v>0</v>
      </c>
      <c r="J303" s="35" t="e">
        <f t="shared" si="42"/>
        <v>#DIV/0!</v>
      </c>
      <c r="K303" s="35" t="str">
        <f t="shared" si="43"/>
        <v>overvalued</v>
      </c>
    </row>
    <row r="304" spans="1:11" x14ac:dyDescent="0.3">
      <c r="A304" s="6">
        <f>'Variables - daily'!A405</f>
        <v>45509</v>
      </c>
      <c r="B304" s="35">
        <f>'Variables - daily (2)'!B405</f>
        <v>0</v>
      </c>
      <c r="C304" s="35">
        <f>'Variables - daily (2)'!C405</f>
        <v>0</v>
      </c>
      <c r="D304" s="35">
        <f>'Variables - daily (2)'!I405</f>
        <v>0</v>
      </c>
      <c r="E304" s="35">
        <f>'Variables - daily (2)'!G405</f>
        <v>0</v>
      </c>
      <c r="F304" s="35">
        <f t="shared" si="38"/>
        <v>1</v>
      </c>
      <c r="G304" s="35">
        <f t="shared" si="39"/>
        <v>1</v>
      </c>
      <c r="H304" s="35">
        <f t="shared" si="40"/>
        <v>0</v>
      </c>
      <c r="I304" s="35">
        <f t="shared" si="41"/>
        <v>0</v>
      </c>
      <c r="J304" s="35" t="e">
        <f t="shared" si="42"/>
        <v>#DIV/0!</v>
      </c>
      <c r="K304" s="35" t="str">
        <f t="shared" si="43"/>
        <v>overvalued</v>
      </c>
    </row>
    <row r="305" spans="1:11" x14ac:dyDescent="0.3">
      <c r="A305" s="6">
        <f>'Variables - daily'!A406</f>
        <v>45510</v>
      </c>
      <c r="B305" s="35">
        <f>'Variables - daily (2)'!B406</f>
        <v>0</v>
      </c>
      <c r="C305" s="35">
        <f>'Variables - daily (2)'!C406</f>
        <v>0</v>
      </c>
      <c r="D305" s="35">
        <f>'Variables - daily (2)'!I406</f>
        <v>0</v>
      </c>
      <c r="E305" s="35">
        <f>'Variables - daily (2)'!G406</f>
        <v>0</v>
      </c>
      <c r="F305" s="35">
        <f t="shared" si="38"/>
        <v>1</v>
      </c>
      <c r="G305" s="35">
        <f t="shared" si="39"/>
        <v>1</v>
      </c>
      <c r="H305" s="35">
        <f t="shared" si="40"/>
        <v>0</v>
      </c>
      <c r="I305" s="35">
        <f t="shared" si="41"/>
        <v>0</v>
      </c>
      <c r="J305" s="35" t="e">
        <f t="shared" si="42"/>
        <v>#DIV/0!</v>
      </c>
      <c r="K305" s="35" t="str">
        <f t="shared" si="43"/>
        <v>overvalued</v>
      </c>
    </row>
    <row r="306" spans="1:11" x14ac:dyDescent="0.3">
      <c r="A306" s="6">
        <f>'Variables - daily'!A407</f>
        <v>45511</v>
      </c>
      <c r="B306" s="35">
        <f>'Variables - daily (2)'!B407</f>
        <v>0</v>
      </c>
      <c r="C306" s="35">
        <f>'Variables - daily (2)'!C407</f>
        <v>0</v>
      </c>
      <c r="D306" s="35">
        <f>'Variables - daily (2)'!I407</f>
        <v>0</v>
      </c>
      <c r="E306" s="35">
        <f>'Variables - daily (2)'!G407</f>
        <v>0</v>
      </c>
      <c r="F306" s="35">
        <f t="shared" si="38"/>
        <v>1</v>
      </c>
      <c r="G306" s="35">
        <f t="shared" si="39"/>
        <v>1</v>
      </c>
      <c r="H306" s="35">
        <f t="shared" si="40"/>
        <v>0</v>
      </c>
      <c r="I306" s="35">
        <f t="shared" si="41"/>
        <v>0</v>
      </c>
      <c r="J306" s="35" t="e">
        <f t="shared" si="42"/>
        <v>#DIV/0!</v>
      </c>
      <c r="K306" s="35" t="str">
        <f t="shared" si="43"/>
        <v>overvalued</v>
      </c>
    </row>
    <row r="307" spans="1:11" x14ac:dyDescent="0.3">
      <c r="A307" s="6">
        <f>'Variables - daily'!A408</f>
        <v>45512</v>
      </c>
      <c r="B307" s="35">
        <f>'Variables - daily (2)'!B408</f>
        <v>0</v>
      </c>
      <c r="C307" s="35">
        <f>'Variables - daily (2)'!C408</f>
        <v>0</v>
      </c>
      <c r="D307" s="35">
        <f>'Variables - daily (2)'!I408</f>
        <v>0</v>
      </c>
      <c r="E307" s="35">
        <f>'Variables - daily (2)'!G408</f>
        <v>0</v>
      </c>
      <c r="F307" s="35">
        <f t="shared" si="38"/>
        <v>1</v>
      </c>
      <c r="G307" s="35">
        <f t="shared" si="39"/>
        <v>1</v>
      </c>
      <c r="H307" s="35">
        <f t="shared" si="40"/>
        <v>0</v>
      </c>
      <c r="I307" s="35">
        <f t="shared" si="41"/>
        <v>0</v>
      </c>
      <c r="J307" s="35" t="e">
        <f t="shared" si="42"/>
        <v>#DIV/0!</v>
      </c>
      <c r="K307" s="35" t="str">
        <f t="shared" si="43"/>
        <v>overvalued</v>
      </c>
    </row>
    <row r="308" spans="1:11" x14ac:dyDescent="0.3">
      <c r="A308" s="6">
        <f>'Variables - daily'!A409</f>
        <v>45513</v>
      </c>
      <c r="B308" s="35">
        <f>'Variables - daily (2)'!B409</f>
        <v>0</v>
      </c>
      <c r="C308" s="35">
        <f>'Variables - daily (2)'!C409</f>
        <v>0</v>
      </c>
      <c r="D308" s="35">
        <f>'Variables - daily (2)'!I409</f>
        <v>0</v>
      </c>
      <c r="E308" s="35">
        <f>'Variables - daily (2)'!G409</f>
        <v>0</v>
      </c>
      <c r="F308" s="35">
        <f t="shared" si="38"/>
        <v>1</v>
      </c>
      <c r="G308" s="35">
        <f t="shared" si="39"/>
        <v>1</v>
      </c>
      <c r="H308" s="35">
        <f t="shared" si="40"/>
        <v>0</v>
      </c>
      <c r="I308" s="35">
        <f t="shared" si="41"/>
        <v>0</v>
      </c>
      <c r="J308" s="35" t="e">
        <f t="shared" si="42"/>
        <v>#DIV/0!</v>
      </c>
      <c r="K308" s="35" t="str">
        <f t="shared" si="43"/>
        <v>overvalued</v>
      </c>
    </row>
    <row r="309" spans="1:11" x14ac:dyDescent="0.3">
      <c r="A309" s="6">
        <f>'Variables - daily'!A410</f>
        <v>45514</v>
      </c>
      <c r="B309" s="35">
        <f>'Variables - daily (2)'!B410</f>
        <v>0</v>
      </c>
      <c r="C309" s="35">
        <f>'Variables - daily (2)'!C410</f>
        <v>0</v>
      </c>
      <c r="D309" s="35">
        <f>'Variables - daily (2)'!I410</f>
        <v>0</v>
      </c>
      <c r="E309" s="35">
        <f>'Variables - daily (2)'!G410</f>
        <v>0</v>
      </c>
      <c r="F309" s="35">
        <f t="shared" si="38"/>
        <v>1</v>
      </c>
      <c r="G309" s="35">
        <f t="shared" si="39"/>
        <v>1</v>
      </c>
      <c r="H309" s="35">
        <f t="shared" si="40"/>
        <v>0</v>
      </c>
      <c r="I309" s="35">
        <f t="shared" si="41"/>
        <v>0</v>
      </c>
      <c r="J309" s="35" t="e">
        <f t="shared" si="42"/>
        <v>#DIV/0!</v>
      </c>
      <c r="K309" s="35" t="str">
        <f t="shared" si="43"/>
        <v>overvalued</v>
      </c>
    </row>
    <row r="310" spans="1:11" x14ac:dyDescent="0.3">
      <c r="A310" s="6">
        <f>'Variables - daily'!A411</f>
        <v>45515</v>
      </c>
      <c r="B310" s="35">
        <f>'Variables - daily (2)'!B411</f>
        <v>0</v>
      </c>
      <c r="C310" s="35">
        <f>'Variables - daily (2)'!C411</f>
        <v>0</v>
      </c>
      <c r="D310" s="35">
        <f>'Variables - daily (2)'!I411</f>
        <v>0</v>
      </c>
      <c r="E310" s="35">
        <f>'Variables - daily (2)'!G411</f>
        <v>0</v>
      </c>
      <c r="F310" s="35">
        <f t="shared" si="38"/>
        <v>1</v>
      </c>
      <c r="G310" s="35">
        <f t="shared" si="39"/>
        <v>1</v>
      </c>
      <c r="H310" s="35">
        <f t="shared" si="40"/>
        <v>0</v>
      </c>
      <c r="I310" s="35">
        <f t="shared" si="41"/>
        <v>0</v>
      </c>
      <c r="J310" s="35" t="e">
        <f t="shared" si="42"/>
        <v>#DIV/0!</v>
      </c>
      <c r="K310" s="35" t="str">
        <f t="shared" si="43"/>
        <v>overvalued</v>
      </c>
    </row>
    <row r="311" spans="1:11" x14ac:dyDescent="0.3">
      <c r="A311" s="6">
        <f>'Variables - daily'!A412</f>
        <v>45516</v>
      </c>
      <c r="B311" s="35">
        <f>'Variables - daily (2)'!B412</f>
        <v>0</v>
      </c>
      <c r="C311" s="35">
        <f>'Variables - daily (2)'!C412</f>
        <v>0</v>
      </c>
      <c r="D311" s="35">
        <f>'Variables - daily (2)'!I412</f>
        <v>0</v>
      </c>
      <c r="E311" s="35">
        <f>'Variables - daily (2)'!G412</f>
        <v>0</v>
      </c>
      <c r="F311" s="35">
        <f t="shared" si="38"/>
        <v>1</v>
      </c>
      <c r="G311" s="35">
        <f t="shared" si="39"/>
        <v>1</v>
      </c>
      <c r="H311" s="35">
        <f t="shared" si="40"/>
        <v>0</v>
      </c>
      <c r="I311" s="35">
        <f t="shared" si="41"/>
        <v>0</v>
      </c>
      <c r="J311" s="35" t="e">
        <f t="shared" si="42"/>
        <v>#DIV/0!</v>
      </c>
      <c r="K311" s="35" t="str">
        <f t="shared" si="43"/>
        <v>overvalued</v>
      </c>
    </row>
    <row r="312" spans="1:11" x14ac:dyDescent="0.3">
      <c r="A312" s="6">
        <f>'Variables - daily'!A413</f>
        <v>45517</v>
      </c>
      <c r="B312" s="35">
        <f>'Variables - daily (2)'!B413</f>
        <v>0</v>
      </c>
      <c r="C312" s="35">
        <f>'Variables - daily (2)'!C413</f>
        <v>0</v>
      </c>
      <c r="D312" s="35">
        <f>'Variables - daily (2)'!I413</f>
        <v>0</v>
      </c>
      <c r="E312" s="35">
        <f>'Variables - daily (2)'!G413</f>
        <v>0</v>
      </c>
      <c r="F312" s="35">
        <f t="shared" si="38"/>
        <v>1</v>
      </c>
      <c r="G312" s="35">
        <f t="shared" si="39"/>
        <v>1</v>
      </c>
      <c r="H312" s="35">
        <f t="shared" si="40"/>
        <v>0</v>
      </c>
      <c r="I312" s="35">
        <f t="shared" si="41"/>
        <v>0</v>
      </c>
      <c r="J312" s="35" t="e">
        <f t="shared" si="42"/>
        <v>#DIV/0!</v>
      </c>
      <c r="K312" s="35" t="str">
        <f t="shared" si="43"/>
        <v>overvalued</v>
      </c>
    </row>
    <row r="313" spans="1:11" x14ac:dyDescent="0.3">
      <c r="A313" s="6">
        <f>'Variables - daily'!A414</f>
        <v>45518</v>
      </c>
      <c r="B313" s="35">
        <f>'Variables - daily (2)'!B414</f>
        <v>0</v>
      </c>
      <c r="C313" s="35">
        <f>'Variables - daily (2)'!C414</f>
        <v>0</v>
      </c>
      <c r="D313" s="35">
        <f>'Variables - daily (2)'!I414</f>
        <v>0</v>
      </c>
      <c r="E313" s="35">
        <f>'Variables - daily (2)'!G414</f>
        <v>0</v>
      </c>
      <c r="F313" s="35">
        <f t="shared" si="38"/>
        <v>1</v>
      </c>
      <c r="G313" s="35">
        <f t="shared" si="39"/>
        <v>1</v>
      </c>
      <c r="H313" s="35">
        <f t="shared" si="40"/>
        <v>0</v>
      </c>
      <c r="I313" s="35">
        <f t="shared" si="41"/>
        <v>0</v>
      </c>
      <c r="J313" s="35" t="e">
        <f t="shared" si="42"/>
        <v>#DIV/0!</v>
      </c>
      <c r="K313" s="35" t="str">
        <f t="shared" si="43"/>
        <v>overvalued</v>
      </c>
    </row>
    <row r="314" spans="1:11" x14ac:dyDescent="0.3">
      <c r="A314" s="6">
        <f>'Variables - daily'!A415</f>
        <v>45519</v>
      </c>
      <c r="B314" s="35">
        <f>'Variables - daily (2)'!B415</f>
        <v>0</v>
      </c>
      <c r="C314" s="35">
        <f>'Variables - daily (2)'!C415</f>
        <v>0</v>
      </c>
      <c r="D314" s="35">
        <f>'Variables - daily (2)'!I415</f>
        <v>0</v>
      </c>
      <c r="E314" s="35">
        <f>'Variables - daily (2)'!G415</f>
        <v>0</v>
      </c>
      <c r="F314" s="35">
        <f t="shared" si="38"/>
        <v>1</v>
      </c>
      <c r="G314" s="35">
        <f t="shared" si="39"/>
        <v>1</v>
      </c>
      <c r="H314" s="35">
        <f t="shared" si="40"/>
        <v>0</v>
      </c>
      <c r="I314" s="35">
        <f t="shared" si="41"/>
        <v>0</v>
      </c>
      <c r="J314" s="35" t="e">
        <f t="shared" si="42"/>
        <v>#DIV/0!</v>
      </c>
      <c r="K314" s="35" t="str">
        <f t="shared" si="43"/>
        <v>overvalued</v>
      </c>
    </row>
    <row r="315" spans="1:11" x14ac:dyDescent="0.3">
      <c r="A315" s="6">
        <f>'Variables - daily'!A416</f>
        <v>45520</v>
      </c>
      <c r="B315" s="35">
        <f>'Variables - daily (2)'!B416</f>
        <v>0</v>
      </c>
      <c r="C315" s="35">
        <f>'Variables - daily (2)'!C416</f>
        <v>0</v>
      </c>
      <c r="D315" s="35">
        <f>'Variables - daily (2)'!I416</f>
        <v>0</v>
      </c>
      <c r="E315" s="35">
        <f>'Variables - daily (2)'!G416</f>
        <v>0</v>
      </c>
      <c r="F315" s="35">
        <f t="shared" si="38"/>
        <v>1</v>
      </c>
      <c r="G315" s="35">
        <f t="shared" si="39"/>
        <v>1</v>
      </c>
      <c r="H315" s="35">
        <f t="shared" si="40"/>
        <v>0</v>
      </c>
      <c r="I315" s="35">
        <f t="shared" si="41"/>
        <v>0</v>
      </c>
      <c r="J315" s="35" t="e">
        <f t="shared" si="42"/>
        <v>#DIV/0!</v>
      </c>
      <c r="K315" s="35" t="str">
        <f t="shared" si="43"/>
        <v>overvalued</v>
      </c>
    </row>
    <row r="316" spans="1:11" x14ac:dyDescent="0.3">
      <c r="A316" s="6">
        <f>'Variables - daily'!A417</f>
        <v>45521</v>
      </c>
      <c r="B316" s="35">
        <f>'Variables - daily (2)'!B417</f>
        <v>0</v>
      </c>
      <c r="C316" s="35">
        <f>'Variables - daily (2)'!C417</f>
        <v>0</v>
      </c>
      <c r="D316" s="35">
        <f>'Variables - daily (2)'!I417</f>
        <v>0</v>
      </c>
      <c r="E316" s="35">
        <f>'Variables - daily (2)'!G417</f>
        <v>0</v>
      </c>
      <c r="F316" s="35">
        <f t="shared" si="38"/>
        <v>1</v>
      </c>
      <c r="G316" s="35">
        <f t="shared" si="39"/>
        <v>1</v>
      </c>
      <c r="H316" s="35">
        <f t="shared" si="40"/>
        <v>0</v>
      </c>
      <c r="I316" s="35">
        <f t="shared" si="41"/>
        <v>0</v>
      </c>
      <c r="J316" s="35" t="e">
        <f t="shared" si="42"/>
        <v>#DIV/0!</v>
      </c>
      <c r="K316" s="35" t="str">
        <f t="shared" si="43"/>
        <v>overvalued</v>
      </c>
    </row>
    <row r="317" spans="1:11" x14ac:dyDescent="0.3">
      <c r="A317" s="6">
        <f>'Variables - daily'!A418</f>
        <v>45522</v>
      </c>
      <c r="B317" s="35">
        <f>'Variables - daily (2)'!B418</f>
        <v>0</v>
      </c>
      <c r="C317" s="35">
        <f>'Variables - daily (2)'!C418</f>
        <v>0</v>
      </c>
      <c r="D317" s="35">
        <f>'Variables - daily (2)'!I418</f>
        <v>0</v>
      </c>
      <c r="E317" s="35">
        <f>'Variables - daily (2)'!G418</f>
        <v>0</v>
      </c>
      <c r="F317" s="35">
        <f t="shared" si="38"/>
        <v>1</v>
      </c>
      <c r="G317" s="35">
        <f t="shared" si="39"/>
        <v>1</v>
      </c>
      <c r="H317" s="35">
        <f t="shared" si="40"/>
        <v>0</v>
      </c>
      <c r="I317" s="35">
        <f t="shared" si="41"/>
        <v>0</v>
      </c>
      <c r="J317" s="35" t="e">
        <f t="shared" si="42"/>
        <v>#DIV/0!</v>
      </c>
      <c r="K317" s="35" t="str">
        <f t="shared" si="43"/>
        <v>overvalued</v>
      </c>
    </row>
    <row r="318" spans="1:11" x14ac:dyDescent="0.3">
      <c r="A318" s="6">
        <f>'Variables - daily'!A419</f>
        <v>45523</v>
      </c>
      <c r="B318" s="35">
        <f>'Variables - daily (2)'!B419</f>
        <v>0</v>
      </c>
      <c r="C318" s="35">
        <f>'Variables - daily (2)'!C419</f>
        <v>0</v>
      </c>
      <c r="D318" s="35">
        <f>'Variables - daily (2)'!I419</f>
        <v>0</v>
      </c>
      <c r="E318" s="35">
        <f>'Variables - daily (2)'!G419</f>
        <v>0</v>
      </c>
      <c r="F318" s="35">
        <f t="shared" si="38"/>
        <v>1</v>
      </c>
      <c r="G318" s="35">
        <f t="shared" si="39"/>
        <v>1</v>
      </c>
      <c r="H318" s="35">
        <f t="shared" si="40"/>
        <v>0</v>
      </c>
      <c r="I318" s="35">
        <f t="shared" si="41"/>
        <v>0</v>
      </c>
      <c r="J318" s="35" t="e">
        <f t="shared" si="42"/>
        <v>#DIV/0!</v>
      </c>
      <c r="K318" s="35" t="str">
        <f t="shared" si="43"/>
        <v>overvalued</v>
      </c>
    </row>
    <row r="319" spans="1:11" x14ac:dyDescent="0.3">
      <c r="A319" s="6">
        <f>'Variables - daily'!A420</f>
        <v>45524</v>
      </c>
      <c r="B319" s="35">
        <f>'Variables - daily (2)'!B420</f>
        <v>0</v>
      </c>
      <c r="C319" s="35">
        <f>'Variables - daily (2)'!C420</f>
        <v>0</v>
      </c>
      <c r="D319" s="35">
        <f>'Variables - daily (2)'!I420</f>
        <v>0</v>
      </c>
      <c r="E319" s="35">
        <f>'Variables - daily (2)'!G420</f>
        <v>0</v>
      </c>
      <c r="F319" s="35">
        <f t="shared" si="38"/>
        <v>1</v>
      </c>
      <c r="G319" s="35">
        <f t="shared" si="39"/>
        <v>1</v>
      </c>
      <c r="H319" s="35">
        <f t="shared" si="40"/>
        <v>0</v>
      </c>
      <c r="I319" s="35">
        <f t="shared" si="41"/>
        <v>0</v>
      </c>
      <c r="J319" s="35" t="e">
        <f t="shared" si="42"/>
        <v>#DIV/0!</v>
      </c>
      <c r="K319" s="35" t="str">
        <f t="shared" si="43"/>
        <v>overvalued</v>
      </c>
    </row>
    <row r="320" spans="1:11" x14ac:dyDescent="0.3">
      <c r="A320" s="6">
        <f>'Variables - daily'!A421</f>
        <v>45525</v>
      </c>
      <c r="B320" s="35">
        <f>'Variables - daily (2)'!B421</f>
        <v>0</v>
      </c>
      <c r="C320" s="35">
        <f>'Variables - daily (2)'!C421</f>
        <v>0</v>
      </c>
      <c r="D320" s="35">
        <f>'Variables - daily (2)'!I421</f>
        <v>0</v>
      </c>
      <c r="E320" s="35">
        <f>'Variables - daily (2)'!G421</f>
        <v>0</v>
      </c>
      <c r="F320" s="35">
        <f t="shared" si="38"/>
        <v>1</v>
      </c>
      <c r="G320" s="35">
        <f t="shared" si="39"/>
        <v>1</v>
      </c>
      <c r="H320" s="35">
        <f t="shared" si="40"/>
        <v>0</v>
      </c>
      <c r="I320" s="35">
        <f t="shared" si="41"/>
        <v>0</v>
      </c>
      <c r="J320" s="35" t="e">
        <f t="shared" si="42"/>
        <v>#DIV/0!</v>
      </c>
      <c r="K320" s="35" t="str">
        <f t="shared" si="43"/>
        <v>overvalued</v>
      </c>
    </row>
    <row r="321" spans="1:11" x14ac:dyDescent="0.3">
      <c r="A321" s="6">
        <f>'Variables - daily'!A422</f>
        <v>45526</v>
      </c>
      <c r="B321" s="35">
        <f>'Variables - daily (2)'!B422</f>
        <v>0</v>
      </c>
      <c r="C321" s="35">
        <f>'Variables - daily (2)'!C422</f>
        <v>0</v>
      </c>
      <c r="D321" s="35">
        <f>'Variables - daily (2)'!I422</f>
        <v>0</v>
      </c>
      <c r="E321" s="35">
        <f>'Variables - daily (2)'!G422</f>
        <v>0</v>
      </c>
      <c r="F321" s="35">
        <f t="shared" si="38"/>
        <v>1</v>
      </c>
      <c r="G321" s="35">
        <f t="shared" si="39"/>
        <v>1</v>
      </c>
      <c r="H321" s="35">
        <f t="shared" si="40"/>
        <v>0</v>
      </c>
      <c r="I321" s="35">
        <f t="shared" si="41"/>
        <v>0</v>
      </c>
      <c r="J321" s="35" t="e">
        <f t="shared" si="42"/>
        <v>#DIV/0!</v>
      </c>
      <c r="K321" s="35" t="str">
        <f t="shared" si="43"/>
        <v>overvalued</v>
      </c>
    </row>
    <row r="322" spans="1:11" x14ac:dyDescent="0.3">
      <c r="A322" s="6">
        <f>'Variables - daily'!A423</f>
        <v>45527</v>
      </c>
      <c r="B322" s="35">
        <f>'Variables - daily (2)'!B423</f>
        <v>0</v>
      </c>
      <c r="C322" s="35">
        <f>'Variables - daily (2)'!C423</f>
        <v>0</v>
      </c>
      <c r="D322" s="35">
        <f>'Variables - daily (2)'!I423</f>
        <v>0</v>
      </c>
      <c r="E322" s="35">
        <f>'Variables - daily (2)'!G423</f>
        <v>0</v>
      </c>
      <c r="F322" s="35">
        <f t="shared" si="38"/>
        <v>1</v>
      </c>
      <c r="G322" s="35">
        <f t="shared" si="39"/>
        <v>1</v>
      </c>
      <c r="H322" s="35">
        <f t="shared" si="40"/>
        <v>0</v>
      </c>
      <c r="I322" s="35">
        <f t="shared" si="41"/>
        <v>0</v>
      </c>
      <c r="J322" s="35" t="e">
        <f t="shared" si="42"/>
        <v>#DIV/0!</v>
      </c>
      <c r="K322" s="35" t="str">
        <f t="shared" si="43"/>
        <v>overvalued</v>
      </c>
    </row>
    <row r="323" spans="1:11" x14ac:dyDescent="0.3">
      <c r="A323" s="6">
        <f>'Variables - daily'!A424</f>
        <v>45528</v>
      </c>
      <c r="B323" s="35">
        <f>'Variables - daily (2)'!B424</f>
        <v>0</v>
      </c>
      <c r="C323" s="35">
        <f>'Variables - daily (2)'!C424</f>
        <v>0</v>
      </c>
      <c r="D323" s="35">
        <f>'Variables - daily (2)'!I424</f>
        <v>0</v>
      </c>
      <c r="E323" s="35">
        <f>'Variables - daily (2)'!G424</f>
        <v>0</v>
      </c>
      <c r="F323" s="35">
        <f t="shared" si="38"/>
        <v>1</v>
      </c>
      <c r="G323" s="35">
        <f t="shared" si="39"/>
        <v>1</v>
      </c>
      <c r="H323" s="35">
        <f t="shared" si="40"/>
        <v>0</v>
      </c>
      <c r="I323" s="35">
        <f t="shared" si="41"/>
        <v>0</v>
      </c>
      <c r="J323" s="35" t="e">
        <f t="shared" si="42"/>
        <v>#DIV/0!</v>
      </c>
      <c r="K323" s="35" t="str">
        <f t="shared" si="43"/>
        <v>overvalued</v>
      </c>
    </row>
    <row r="324" spans="1:11" x14ac:dyDescent="0.3">
      <c r="A324" s="6">
        <f>'Variables - daily'!A425</f>
        <v>45529</v>
      </c>
      <c r="B324" s="35">
        <f>'Variables - daily (2)'!B425</f>
        <v>0</v>
      </c>
      <c r="C324" s="35">
        <f>'Variables - daily (2)'!C425</f>
        <v>0</v>
      </c>
      <c r="D324" s="35">
        <f>'Variables - daily (2)'!I425</f>
        <v>0</v>
      </c>
      <c r="E324" s="35">
        <f>'Variables - daily (2)'!G425</f>
        <v>0</v>
      </c>
      <c r="F324" s="35">
        <f t="shared" si="38"/>
        <v>1</v>
      </c>
      <c r="G324" s="35">
        <f t="shared" si="39"/>
        <v>1</v>
      </c>
      <c r="H324" s="35">
        <f t="shared" si="40"/>
        <v>0</v>
      </c>
      <c r="I324" s="35">
        <f t="shared" si="41"/>
        <v>0</v>
      </c>
      <c r="J324" s="35" t="e">
        <f t="shared" si="42"/>
        <v>#DIV/0!</v>
      </c>
      <c r="K324" s="35" t="str">
        <f t="shared" si="43"/>
        <v>overvalued</v>
      </c>
    </row>
    <row r="325" spans="1:11" x14ac:dyDescent="0.3">
      <c r="A325" s="6">
        <f>'Variables - daily'!A426</f>
        <v>45530</v>
      </c>
      <c r="B325" s="35">
        <f>'Variables - daily (2)'!B426</f>
        <v>0</v>
      </c>
      <c r="C325" s="35">
        <f>'Variables - daily (2)'!C426</f>
        <v>0</v>
      </c>
      <c r="D325" s="35">
        <f>'Variables - daily (2)'!I426</f>
        <v>0</v>
      </c>
      <c r="E325" s="35">
        <f>'Variables - daily (2)'!G426</f>
        <v>0</v>
      </c>
      <c r="F325" s="35">
        <f t="shared" si="38"/>
        <v>1</v>
      </c>
      <c r="G325" s="35">
        <f t="shared" si="39"/>
        <v>1</v>
      </c>
      <c r="H325" s="35">
        <f t="shared" si="40"/>
        <v>0</v>
      </c>
      <c r="I325" s="35">
        <f t="shared" si="41"/>
        <v>0</v>
      </c>
      <c r="J325" s="35" t="e">
        <f t="shared" si="42"/>
        <v>#DIV/0!</v>
      </c>
      <c r="K325" s="35" t="str">
        <f t="shared" si="43"/>
        <v>overvalued</v>
      </c>
    </row>
    <row r="326" spans="1:11" x14ac:dyDescent="0.3">
      <c r="A326" s="6">
        <f>'Variables - daily'!A427</f>
        <v>45531</v>
      </c>
      <c r="B326" s="35">
        <f>'Variables - daily (2)'!B427</f>
        <v>0</v>
      </c>
      <c r="C326" s="35">
        <f>'Variables - daily (2)'!C427</f>
        <v>0</v>
      </c>
      <c r="D326" s="35">
        <f>'Variables - daily (2)'!I427</f>
        <v>0</v>
      </c>
      <c r="E326" s="35">
        <f>'Variables - daily (2)'!G427</f>
        <v>0</v>
      </c>
      <c r="F326" s="35">
        <f t="shared" si="38"/>
        <v>1</v>
      </c>
      <c r="G326" s="35">
        <f t="shared" si="39"/>
        <v>1</v>
      </c>
      <c r="H326" s="35">
        <f t="shared" si="40"/>
        <v>0</v>
      </c>
      <c r="I326" s="35">
        <f t="shared" si="41"/>
        <v>0</v>
      </c>
      <c r="J326" s="35" t="e">
        <f t="shared" si="42"/>
        <v>#DIV/0!</v>
      </c>
      <c r="K326" s="35" t="str">
        <f t="shared" si="43"/>
        <v>overvalued</v>
      </c>
    </row>
    <row r="327" spans="1:11" x14ac:dyDescent="0.3">
      <c r="A327" s="6">
        <f>'Variables - daily'!A428</f>
        <v>45532</v>
      </c>
      <c r="B327" s="35">
        <f>'Variables - daily (2)'!B428</f>
        <v>0</v>
      </c>
      <c r="C327" s="35">
        <f>'Variables - daily (2)'!C428</f>
        <v>0</v>
      </c>
      <c r="D327" s="35">
        <f>'Variables - daily (2)'!I428</f>
        <v>0</v>
      </c>
      <c r="E327" s="35">
        <f>'Variables - daily (2)'!G428</f>
        <v>0</v>
      </c>
      <c r="F327" s="35">
        <f t="shared" si="38"/>
        <v>1</v>
      </c>
      <c r="G327" s="35">
        <f t="shared" si="39"/>
        <v>1</v>
      </c>
      <c r="H327" s="35">
        <f t="shared" si="40"/>
        <v>0</v>
      </c>
      <c r="I327" s="35">
        <f t="shared" si="41"/>
        <v>0</v>
      </c>
      <c r="J327" s="35" t="e">
        <f t="shared" si="42"/>
        <v>#DIV/0!</v>
      </c>
      <c r="K327" s="35" t="str">
        <f t="shared" si="43"/>
        <v>overvalued</v>
      </c>
    </row>
    <row r="328" spans="1:11" x14ac:dyDescent="0.3">
      <c r="A328" s="6">
        <f>'Variables - daily'!A429</f>
        <v>45533</v>
      </c>
      <c r="B328" s="35">
        <f>'Variables - daily (2)'!B429</f>
        <v>0</v>
      </c>
      <c r="C328" s="35">
        <f>'Variables - daily (2)'!C429</f>
        <v>0</v>
      </c>
      <c r="D328" s="35">
        <f>'Variables - daily (2)'!I429</f>
        <v>0</v>
      </c>
      <c r="E328" s="35">
        <f>'Variables - daily (2)'!G429</f>
        <v>0</v>
      </c>
      <c r="F328" s="35">
        <f t="shared" si="38"/>
        <v>1</v>
      </c>
      <c r="G328" s="35">
        <f t="shared" si="39"/>
        <v>1</v>
      </c>
      <c r="H328" s="35">
        <f t="shared" si="40"/>
        <v>0</v>
      </c>
      <c r="I328" s="35">
        <f t="shared" si="41"/>
        <v>0</v>
      </c>
      <c r="J328" s="35" t="e">
        <f t="shared" si="42"/>
        <v>#DIV/0!</v>
      </c>
      <c r="K328" s="35" t="str">
        <f t="shared" si="43"/>
        <v>overvalued</v>
      </c>
    </row>
    <row r="329" spans="1:11" x14ac:dyDescent="0.3">
      <c r="A329" s="6">
        <f>'Variables - daily'!A430</f>
        <v>45534</v>
      </c>
      <c r="B329" s="35">
        <f>'Variables - daily (2)'!B430</f>
        <v>0</v>
      </c>
      <c r="C329" s="35">
        <f>'Variables - daily (2)'!C430</f>
        <v>0</v>
      </c>
      <c r="D329" s="35">
        <f>'Variables - daily (2)'!I430</f>
        <v>0</v>
      </c>
      <c r="E329" s="35">
        <f>'Variables - daily (2)'!G430</f>
        <v>0</v>
      </c>
      <c r="F329" s="35">
        <f t="shared" si="38"/>
        <v>1</v>
      </c>
      <c r="G329" s="35">
        <f t="shared" si="39"/>
        <v>1</v>
      </c>
      <c r="H329" s="35">
        <f t="shared" si="40"/>
        <v>0</v>
      </c>
      <c r="I329" s="35">
        <f t="shared" si="41"/>
        <v>0</v>
      </c>
      <c r="J329" s="35" t="e">
        <f t="shared" si="42"/>
        <v>#DIV/0!</v>
      </c>
      <c r="K329" s="35" t="str">
        <f t="shared" si="43"/>
        <v>overvalued</v>
      </c>
    </row>
    <row r="330" spans="1:11" x14ac:dyDescent="0.3">
      <c r="A330" s="6">
        <f>'Variables - daily'!A431</f>
        <v>45535</v>
      </c>
      <c r="B330" s="35">
        <f>'Variables - daily (2)'!B431</f>
        <v>0</v>
      </c>
      <c r="C330" s="35">
        <f>'Variables - daily (2)'!C431</f>
        <v>0</v>
      </c>
      <c r="D330" s="35">
        <f>'Variables - daily (2)'!I431</f>
        <v>0</v>
      </c>
      <c r="E330" s="35">
        <f>'Variables - daily (2)'!G431</f>
        <v>0</v>
      </c>
      <c r="F330" s="35">
        <f t="shared" ref="F330:F393" si="44">1+B330/100</f>
        <v>1</v>
      </c>
      <c r="G330" s="35">
        <f t="shared" ref="G330:G393" si="45">1+C330/100</f>
        <v>1</v>
      </c>
      <c r="H330" s="35">
        <f t="shared" ref="H330:H393" si="46">(F330/G330)-1</f>
        <v>0</v>
      </c>
      <c r="I330" s="35">
        <f t="shared" ref="I330:I393" si="47">D330*(1+H330)</f>
        <v>0</v>
      </c>
      <c r="J330" s="35" t="e">
        <f t="shared" ref="J330:J393" si="48">((D330-I330)/I330)*100</f>
        <v>#DIV/0!</v>
      </c>
      <c r="K330" s="35" t="str">
        <f t="shared" ref="K330:K393" si="49">IF(D330&gt;I330,"undervalued", "overvalued")</f>
        <v>overvalued</v>
      </c>
    </row>
    <row r="331" spans="1:11" x14ac:dyDescent="0.3">
      <c r="A331" s="6">
        <f>'Variables - daily'!A432</f>
        <v>45536</v>
      </c>
      <c r="B331" s="35">
        <f>'Variables - daily (2)'!B432</f>
        <v>0</v>
      </c>
      <c r="C331" s="35">
        <f>'Variables - daily (2)'!C432</f>
        <v>0</v>
      </c>
      <c r="D331" s="35">
        <f>'Variables - daily (2)'!I432</f>
        <v>0</v>
      </c>
      <c r="E331" s="35">
        <f>'Variables - daily (2)'!G432</f>
        <v>0</v>
      </c>
      <c r="F331" s="35">
        <f t="shared" si="44"/>
        <v>1</v>
      </c>
      <c r="G331" s="35">
        <f t="shared" si="45"/>
        <v>1</v>
      </c>
      <c r="H331" s="35">
        <f t="shared" si="46"/>
        <v>0</v>
      </c>
      <c r="I331" s="35">
        <f t="shared" si="47"/>
        <v>0</v>
      </c>
      <c r="J331" s="35" t="e">
        <f t="shared" si="48"/>
        <v>#DIV/0!</v>
      </c>
      <c r="K331" s="35" t="str">
        <f t="shared" si="49"/>
        <v>overvalued</v>
      </c>
    </row>
    <row r="332" spans="1:11" x14ac:dyDescent="0.3">
      <c r="A332" s="6">
        <f>'Variables - daily'!A433</f>
        <v>45537</v>
      </c>
      <c r="B332" s="35">
        <f>'Variables - daily (2)'!B433</f>
        <v>0</v>
      </c>
      <c r="C332" s="35">
        <f>'Variables - daily (2)'!C433</f>
        <v>0</v>
      </c>
      <c r="D332" s="35">
        <f>'Variables - daily (2)'!I433</f>
        <v>0</v>
      </c>
      <c r="E332" s="35">
        <f>'Variables - daily (2)'!G433</f>
        <v>0</v>
      </c>
      <c r="F332" s="35">
        <f t="shared" si="44"/>
        <v>1</v>
      </c>
      <c r="G332" s="35">
        <f t="shared" si="45"/>
        <v>1</v>
      </c>
      <c r="H332" s="35">
        <f t="shared" si="46"/>
        <v>0</v>
      </c>
      <c r="I332" s="35">
        <f t="shared" si="47"/>
        <v>0</v>
      </c>
      <c r="J332" s="35" t="e">
        <f t="shared" si="48"/>
        <v>#DIV/0!</v>
      </c>
      <c r="K332" s="35" t="str">
        <f t="shared" si="49"/>
        <v>overvalued</v>
      </c>
    </row>
    <row r="333" spans="1:11" x14ac:dyDescent="0.3">
      <c r="A333" s="6">
        <f>'Variables - daily'!A434</f>
        <v>45538</v>
      </c>
      <c r="B333" s="35">
        <f>'Variables - daily (2)'!B434</f>
        <v>0</v>
      </c>
      <c r="C333" s="35">
        <f>'Variables - daily (2)'!C434</f>
        <v>0</v>
      </c>
      <c r="D333" s="35">
        <f>'Variables - daily (2)'!I434</f>
        <v>0</v>
      </c>
      <c r="E333" s="35">
        <f>'Variables - daily (2)'!G434</f>
        <v>0</v>
      </c>
      <c r="F333" s="35">
        <f t="shared" si="44"/>
        <v>1</v>
      </c>
      <c r="G333" s="35">
        <f t="shared" si="45"/>
        <v>1</v>
      </c>
      <c r="H333" s="35">
        <f t="shared" si="46"/>
        <v>0</v>
      </c>
      <c r="I333" s="35">
        <f t="shared" si="47"/>
        <v>0</v>
      </c>
      <c r="J333" s="35" t="e">
        <f t="shared" si="48"/>
        <v>#DIV/0!</v>
      </c>
      <c r="K333" s="35" t="str">
        <f t="shared" si="49"/>
        <v>overvalued</v>
      </c>
    </row>
    <row r="334" spans="1:11" x14ac:dyDescent="0.3">
      <c r="A334" s="6">
        <f>'Variables - daily'!A435</f>
        <v>0</v>
      </c>
      <c r="B334" s="35">
        <f>'Variables - daily (2)'!B435</f>
        <v>0</v>
      </c>
      <c r="C334" s="35">
        <f>'Variables - daily (2)'!C435</f>
        <v>0</v>
      </c>
      <c r="D334" s="35">
        <f>'Variables - daily (2)'!I435</f>
        <v>0</v>
      </c>
      <c r="E334" s="35">
        <f>'Variables - daily (2)'!G435</f>
        <v>0</v>
      </c>
      <c r="F334" s="35">
        <f t="shared" si="44"/>
        <v>1</v>
      </c>
      <c r="G334" s="35">
        <f t="shared" si="45"/>
        <v>1</v>
      </c>
      <c r="H334" s="35">
        <f t="shared" si="46"/>
        <v>0</v>
      </c>
      <c r="I334" s="35">
        <f t="shared" si="47"/>
        <v>0</v>
      </c>
      <c r="J334" s="35" t="e">
        <f t="shared" si="48"/>
        <v>#DIV/0!</v>
      </c>
      <c r="K334" s="35" t="str">
        <f t="shared" si="49"/>
        <v>overvalued</v>
      </c>
    </row>
    <row r="335" spans="1:11" x14ac:dyDescent="0.3">
      <c r="A335" s="6">
        <f>'Variables - daily'!A436</f>
        <v>0</v>
      </c>
      <c r="B335" s="35">
        <f>'Variables - daily (2)'!B436</f>
        <v>0</v>
      </c>
      <c r="C335" s="35">
        <f>'Variables - daily (2)'!C436</f>
        <v>0</v>
      </c>
      <c r="D335" s="35">
        <f>'Variables - daily (2)'!I436</f>
        <v>0</v>
      </c>
      <c r="E335" s="35">
        <f>'Variables - daily (2)'!G436</f>
        <v>0</v>
      </c>
      <c r="F335" s="35">
        <f t="shared" si="44"/>
        <v>1</v>
      </c>
      <c r="G335" s="35">
        <f t="shared" si="45"/>
        <v>1</v>
      </c>
      <c r="H335" s="35">
        <f t="shared" si="46"/>
        <v>0</v>
      </c>
      <c r="I335" s="35">
        <f t="shared" si="47"/>
        <v>0</v>
      </c>
      <c r="J335" s="35" t="e">
        <f t="shared" si="48"/>
        <v>#DIV/0!</v>
      </c>
      <c r="K335" s="35" t="str">
        <f t="shared" si="49"/>
        <v>overvalued</v>
      </c>
    </row>
    <row r="336" spans="1:11" x14ac:dyDescent="0.3">
      <c r="A336" s="6">
        <f>'Variables - daily'!A437</f>
        <v>0</v>
      </c>
      <c r="B336" s="35">
        <f>'Variables - daily (2)'!B437</f>
        <v>0</v>
      </c>
      <c r="C336" s="35">
        <f>'Variables - daily (2)'!C437</f>
        <v>0</v>
      </c>
      <c r="D336" s="35">
        <f>'Variables - daily (2)'!I437</f>
        <v>0</v>
      </c>
      <c r="E336" s="35">
        <f>'Variables - daily (2)'!G437</f>
        <v>0</v>
      </c>
      <c r="F336" s="35">
        <f t="shared" si="44"/>
        <v>1</v>
      </c>
      <c r="G336" s="35">
        <f t="shared" si="45"/>
        <v>1</v>
      </c>
      <c r="H336" s="35">
        <f t="shared" si="46"/>
        <v>0</v>
      </c>
      <c r="I336" s="35">
        <f t="shared" si="47"/>
        <v>0</v>
      </c>
      <c r="J336" s="35" t="e">
        <f t="shared" si="48"/>
        <v>#DIV/0!</v>
      </c>
      <c r="K336" s="35" t="str">
        <f t="shared" si="49"/>
        <v>overvalued</v>
      </c>
    </row>
    <row r="337" spans="1:11" x14ac:dyDescent="0.3">
      <c r="A337" s="6">
        <f>'Variables - daily'!A438</f>
        <v>0</v>
      </c>
      <c r="B337" s="35">
        <f>'Variables - daily (2)'!B438</f>
        <v>0</v>
      </c>
      <c r="C337" s="35">
        <f>'Variables - daily (2)'!C438</f>
        <v>0</v>
      </c>
      <c r="D337" s="35">
        <f>'Variables - daily (2)'!I438</f>
        <v>0</v>
      </c>
      <c r="E337" s="35">
        <f>'Variables - daily (2)'!G438</f>
        <v>0</v>
      </c>
      <c r="F337" s="35">
        <f t="shared" si="44"/>
        <v>1</v>
      </c>
      <c r="G337" s="35">
        <f t="shared" si="45"/>
        <v>1</v>
      </c>
      <c r="H337" s="35">
        <f t="shared" si="46"/>
        <v>0</v>
      </c>
      <c r="I337" s="35">
        <f t="shared" si="47"/>
        <v>0</v>
      </c>
      <c r="J337" s="35" t="e">
        <f t="shared" si="48"/>
        <v>#DIV/0!</v>
      </c>
      <c r="K337" s="35" t="str">
        <f t="shared" si="49"/>
        <v>overvalued</v>
      </c>
    </row>
    <row r="338" spans="1:11" x14ac:dyDescent="0.3">
      <c r="A338" s="6">
        <f>'Variables - daily'!A439</f>
        <v>0</v>
      </c>
      <c r="B338" s="35">
        <f>'Variables - daily (2)'!B439</f>
        <v>0</v>
      </c>
      <c r="C338" s="35">
        <f>'Variables - daily (2)'!C439</f>
        <v>0</v>
      </c>
      <c r="D338" s="35">
        <f>'Variables - daily (2)'!I439</f>
        <v>0</v>
      </c>
      <c r="E338" s="35">
        <f>'Variables - daily (2)'!G439</f>
        <v>0</v>
      </c>
      <c r="F338" s="35">
        <f t="shared" si="44"/>
        <v>1</v>
      </c>
      <c r="G338" s="35">
        <f t="shared" si="45"/>
        <v>1</v>
      </c>
      <c r="H338" s="35">
        <f t="shared" si="46"/>
        <v>0</v>
      </c>
      <c r="I338" s="35">
        <f t="shared" si="47"/>
        <v>0</v>
      </c>
      <c r="J338" s="35" t="e">
        <f t="shared" si="48"/>
        <v>#DIV/0!</v>
      </c>
      <c r="K338" s="35" t="str">
        <f t="shared" si="49"/>
        <v>overvalued</v>
      </c>
    </row>
    <row r="339" spans="1:11" x14ac:dyDescent="0.3">
      <c r="A339" s="6">
        <f>'Variables - daily'!A440</f>
        <v>0</v>
      </c>
      <c r="B339" s="35">
        <f>'Variables - daily (2)'!B440</f>
        <v>0</v>
      </c>
      <c r="C339" s="35">
        <f>'Variables - daily (2)'!C440</f>
        <v>0</v>
      </c>
      <c r="D339" s="35">
        <f>'Variables - daily (2)'!I440</f>
        <v>0</v>
      </c>
      <c r="E339" s="35">
        <f>'Variables - daily (2)'!G440</f>
        <v>0</v>
      </c>
      <c r="F339" s="35">
        <f t="shared" si="44"/>
        <v>1</v>
      </c>
      <c r="G339" s="35">
        <f t="shared" si="45"/>
        <v>1</v>
      </c>
      <c r="H339" s="35">
        <f t="shared" si="46"/>
        <v>0</v>
      </c>
      <c r="I339" s="35">
        <f t="shared" si="47"/>
        <v>0</v>
      </c>
      <c r="J339" s="35" t="e">
        <f t="shared" si="48"/>
        <v>#DIV/0!</v>
      </c>
      <c r="K339" s="35" t="str">
        <f t="shared" si="49"/>
        <v>overvalued</v>
      </c>
    </row>
    <row r="340" spans="1:11" x14ac:dyDescent="0.3">
      <c r="A340" s="6">
        <f>'Variables - daily'!A441</f>
        <v>0</v>
      </c>
      <c r="B340" s="35">
        <f>'Variables - daily (2)'!B441</f>
        <v>0</v>
      </c>
      <c r="C340" s="35">
        <f>'Variables - daily (2)'!C441</f>
        <v>0</v>
      </c>
      <c r="D340" s="35">
        <f>'Variables - daily (2)'!I441</f>
        <v>0</v>
      </c>
      <c r="E340" s="35">
        <f>'Variables - daily (2)'!G441</f>
        <v>0</v>
      </c>
      <c r="F340" s="35">
        <f t="shared" si="44"/>
        <v>1</v>
      </c>
      <c r="G340" s="35">
        <f t="shared" si="45"/>
        <v>1</v>
      </c>
      <c r="H340" s="35">
        <f t="shared" si="46"/>
        <v>0</v>
      </c>
      <c r="I340" s="35">
        <f t="shared" si="47"/>
        <v>0</v>
      </c>
      <c r="J340" s="35" t="e">
        <f t="shared" si="48"/>
        <v>#DIV/0!</v>
      </c>
      <c r="K340" s="35" t="str">
        <f t="shared" si="49"/>
        <v>overvalued</v>
      </c>
    </row>
    <row r="341" spans="1:11" x14ac:dyDescent="0.3">
      <c r="A341" s="6">
        <f>'Variables - daily'!A442</f>
        <v>0</v>
      </c>
      <c r="B341" s="35">
        <f>'Variables - daily (2)'!B442</f>
        <v>0</v>
      </c>
      <c r="C341" s="35">
        <f>'Variables - daily (2)'!C442</f>
        <v>0</v>
      </c>
      <c r="D341" s="35">
        <f>'Variables - daily (2)'!I442</f>
        <v>0</v>
      </c>
      <c r="E341" s="35">
        <f>'Variables - daily (2)'!G442</f>
        <v>0</v>
      </c>
      <c r="F341" s="35">
        <f t="shared" si="44"/>
        <v>1</v>
      </c>
      <c r="G341" s="35">
        <f t="shared" si="45"/>
        <v>1</v>
      </c>
      <c r="H341" s="35">
        <f t="shared" si="46"/>
        <v>0</v>
      </c>
      <c r="I341" s="35">
        <f t="shared" si="47"/>
        <v>0</v>
      </c>
      <c r="J341" s="35" t="e">
        <f t="shared" si="48"/>
        <v>#DIV/0!</v>
      </c>
      <c r="K341" s="35" t="str">
        <f t="shared" si="49"/>
        <v>overvalued</v>
      </c>
    </row>
    <row r="342" spans="1:11" x14ac:dyDescent="0.3">
      <c r="A342" s="6">
        <f>'Variables - daily'!A443</f>
        <v>0</v>
      </c>
      <c r="B342" s="35">
        <f>'Variables - daily (2)'!B443</f>
        <v>0</v>
      </c>
      <c r="C342" s="35">
        <f>'Variables - daily (2)'!C443</f>
        <v>0</v>
      </c>
      <c r="D342" s="35">
        <f>'Variables - daily (2)'!I443</f>
        <v>0</v>
      </c>
      <c r="E342" s="35">
        <f>'Variables - daily (2)'!G443</f>
        <v>0</v>
      </c>
      <c r="F342" s="35">
        <f t="shared" si="44"/>
        <v>1</v>
      </c>
      <c r="G342" s="35">
        <f t="shared" si="45"/>
        <v>1</v>
      </c>
      <c r="H342" s="35">
        <f t="shared" si="46"/>
        <v>0</v>
      </c>
      <c r="I342" s="35">
        <f t="shared" si="47"/>
        <v>0</v>
      </c>
      <c r="J342" s="35" t="e">
        <f t="shared" si="48"/>
        <v>#DIV/0!</v>
      </c>
      <c r="K342" s="35" t="str">
        <f t="shared" si="49"/>
        <v>overvalued</v>
      </c>
    </row>
    <row r="343" spans="1:11" x14ac:dyDescent="0.3">
      <c r="A343" s="6">
        <f>'Variables - daily'!A444</f>
        <v>0</v>
      </c>
      <c r="B343" s="35">
        <f>'Variables - daily (2)'!B444</f>
        <v>0</v>
      </c>
      <c r="C343" s="35">
        <f>'Variables - daily (2)'!C444</f>
        <v>0</v>
      </c>
      <c r="D343" s="35">
        <f>'Variables - daily (2)'!I444</f>
        <v>0</v>
      </c>
      <c r="E343" s="35">
        <f>'Variables - daily (2)'!G444</f>
        <v>0</v>
      </c>
      <c r="F343" s="35">
        <f t="shared" si="44"/>
        <v>1</v>
      </c>
      <c r="G343" s="35">
        <f t="shared" si="45"/>
        <v>1</v>
      </c>
      <c r="H343" s="35">
        <f t="shared" si="46"/>
        <v>0</v>
      </c>
      <c r="I343" s="35">
        <f t="shared" si="47"/>
        <v>0</v>
      </c>
      <c r="J343" s="35" t="e">
        <f t="shared" si="48"/>
        <v>#DIV/0!</v>
      </c>
      <c r="K343" s="35" t="str">
        <f t="shared" si="49"/>
        <v>overvalued</v>
      </c>
    </row>
    <row r="344" spans="1:11" x14ac:dyDescent="0.3">
      <c r="A344" s="6">
        <f>'Variables - daily'!A445</f>
        <v>0</v>
      </c>
      <c r="B344" s="35">
        <f>'Variables - daily (2)'!B445</f>
        <v>0</v>
      </c>
      <c r="C344" s="35">
        <f>'Variables - daily (2)'!C445</f>
        <v>0</v>
      </c>
      <c r="D344" s="35">
        <f>'Variables - daily (2)'!I445</f>
        <v>0</v>
      </c>
      <c r="E344" s="35">
        <f>'Variables - daily (2)'!G445</f>
        <v>0</v>
      </c>
      <c r="F344" s="35">
        <f t="shared" si="44"/>
        <v>1</v>
      </c>
      <c r="G344" s="35">
        <f t="shared" si="45"/>
        <v>1</v>
      </c>
      <c r="H344" s="35">
        <f t="shared" si="46"/>
        <v>0</v>
      </c>
      <c r="I344" s="35">
        <f t="shared" si="47"/>
        <v>0</v>
      </c>
      <c r="J344" s="35" t="e">
        <f t="shared" si="48"/>
        <v>#DIV/0!</v>
      </c>
      <c r="K344" s="35" t="str">
        <f t="shared" si="49"/>
        <v>overvalued</v>
      </c>
    </row>
    <row r="345" spans="1:11" x14ac:dyDescent="0.3">
      <c r="A345" s="6">
        <f>'Variables - daily'!A446</f>
        <v>0</v>
      </c>
      <c r="B345" s="35">
        <f>'Variables - daily (2)'!B446</f>
        <v>0</v>
      </c>
      <c r="C345" s="35">
        <f>'Variables - daily (2)'!C446</f>
        <v>0</v>
      </c>
      <c r="D345" s="35">
        <f>'Variables - daily (2)'!I446</f>
        <v>0</v>
      </c>
      <c r="E345" s="35">
        <f>'Variables - daily (2)'!G446</f>
        <v>0</v>
      </c>
      <c r="F345" s="35">
        <f t="shared" si="44"/>
        <v>1</v>
      </c>
      <c r="G345" s="35">
        <f t="shared" si="45"/>
        <v>1</v>
      </c>
      <c r="H345" s="35">
        <f t="shared" si="46"/>
        <v>0</v>
      </c>
      <c r="I345" s="35">
        <f t="shared" si="47"/>
        <v>0</v>
      </c>
      <c r="J345" s="35" t="e">
        <f t="shared" si="48"/>
        <v>#DIV/0!</v>
      </c>
      <c r="K345" s="35" t="str">
        <f t="shared" si="49"/>
        <v>overvalued</v>
      </c>
    </row>
    <row r="346" spans="1:11" x14ac:dyDescent="0.3">
      <c r="A346" s="6">
        <f>'Variables - daily'!A447</f>
        <v>0</v>
      </c>
      <c r="B346" s="35">
        <f>'Variables - daily (2)'!B447</f>
        <v>0</v>
      </c>
      <c r="C346" s="35">
        <f>'Variables - daily (2)'!C447</f>
        <v>0</v>
      </c>
      <c r="D346" s="35">
        <f>'Variables - daily (2)'!I447</f>
        <v>0</v>
      </c>
      <c r="E346" s="35">
        <f>'Variables - daily (2)'!G447</f>
        <v>0</v>
      </c>
      <c r="F346" s="35">
        <f t="shared" si="44"/>
        <v>1</v>
      </c>
      <c r="G346" s="35">
        <f t="shared" si="45"/>
        <v>1</v>
      </c>
      <c r="H346" s="35">
        <f t="shared" si="46"/>
        <v>0</v>
      </c>
      <c r="I346" s="35">
        <f t="shared" si="47"/>
        <v>0</v>
      </c>
      <c r="J346" s="35" t="e">
        <f t="shared" si="48"/>
        <v>#DIV/0!</v>
      </c>
      <c r="K346" s="35" t="str">
        <f t="shared" si="49"/>
        <v>overvalued</v>
      </c>
    </row>
    <row r="347" spans="1:11" x14ac:dyDescent="0.3">
      <c r="A347" s="6">
        <f>'Variables - daily'!A448</f>
        <v>0</v>
      </c>
      <c r="B347" s="35">
        <f>'Variables - daily (2)'!B448</f>
        <v>0</v>
      </c>
      <c r="C347" s="35">
        <f>'Variables - daily (2)'!C448</f>
        <v>0</v>
      </c>
      <c r="D347" s="35">
        <f>'Variables - daily (2)'!I448</f>
        <v>0</v>
      </c>
      <c r="E347" s="35">
        <f>'Variables - daily (2)'!G448</f>
        <v>0</v>
      </c>
      <c r="F347" s="35">
        <f t="shared" si="44"/>
        <v>1</v>
      </c>
      <c r="G347" s="35">
        <f t="shared" si="45"/>
        <v>1</v>
      </c>
      <c r="H347" s="35">
        <f t="shared" si="46"/>
        <v>0</v>
      </c>
      <c r="I347" s="35">
        <f t="shared" si="47"/>
        <v>0</v>
      </c>
      <c r="J347" s="35" t="e">
        <f t="shared" si="48"/>
        <v>#DIV/0!</v>
      </c>
      <c r="K347" s="35" t="str">
        <f t="shared" si="49"/>
        <v>overvalued</v>
      </c>
    </row>
    <row r="348" spans="1:11" x14ac:dyDescent="0.3">
      <c r="A348" s="6">
        <f>'Variables - daily'!A449</f>
        <v>0</v>
      </c>
      <c r="B348" s="35">
        <f>'Variables - daily (2)'!B449</f>
        <v>0</v>
      </c>
      <c r="C348" s="35">
        <f>'Variables - daily (2)'!C449</f>
        <v>0</v>
      </c>
      <c r="D348" s="35">
        <f>'Variables - daily (2)'!I449</f>
        <v>0</v>
      </c>
      <c r="E348" s="35">
        <f>'Variables - daily (2)'!G449</f>
        <v>0</v>
      </c>
      <c r="F348" s="35">
        <f t="shared" si="44"/>
        <v>1</v>
      </c>
      <c r="G348" s="35">
        <f t="shared" si="45"/>
        <v>1</v>
      </c>
      <c r="H348" s="35">
        <f t="shared" si="46"/>
        <v>0</v>
      </c>
      <c r="I348" s="35">
        <f t="shared" si="47"/>
        <v>0</v>
      </c>
      <c r="J348" s="35" t="e">
        <f t="shared" si="48"/>
        <v>#DIV/0!</v>
      </c>
      <c r="K348" s="35" t="str">
        <f t="shared" si="49"/>
        <v>overvalued</v>
      </c>
    </row>
    <row r="349" spans="1:11" x14ac:dyDescent="0.3">
      <c r="A349" s="6">
        <f>'Variables - daily'!A450</f>
        <v>0</v>
      </c>
      <c r="B349" s="35">
        <f>'Variables - daily (2)'!B450</f>
        <v>0</v>
      </c>
      <c r="C349" s="35">
        <f>'Variables - daily (2)'!C450</f>
        <v>0</v>
      </c>
      <c r="D349" s="35">
        <f>'Variables - daily (2)'!I450</f>
        <v>0</v>
      </c>
      <c r="E349" s="35">
        <f>'Variables - daily (2)'!G450</f>
        <v>0</v>
      </c>
      <c r="F349" s="35">
        <f t="shared" si="44"/>
        <v>1</v>
      </c>
      <c r="G349" s="35">
        <f t="shared" si="45"/>
        <v>1</v>
      </c>
      <c r="H349" s="35">
        <f t="shared" si="46"/>
        <v>0</v>
      </c>
      <c r="I349" s="35">
        <f t="shared" si="47"/>
        <v>0</v>
      </c>
      <c r="J349" s="35" t="e">
        <f t="shared" si="48"/>
        <v>#DIV/0!</v>
      </c>
      <c r="K349" s="35" t="str">
        <f t="shared" si="49"/>
        <v>overvalued</v>
      </c>
    </row>
    <row r="350" spans="1:11" x14ac:dyDescent="0.3">
      <c r="A350" s="6">
        <f>'Variables - daily'!A451</f>
        <v>0</v>
      </c>
      <c r="B350" s="35">
        <f>'Variables - daily (2)'!B451</f>
        <v>0</v>
      </c>
      <c r="C350" s="35">
        <f>'Variables - daily (2)'!C451</f>
        <v>0</v>
      </c>
      <c r="D350" s="35">
        <f>'Variables - daily (2)'!I451</f>
        <v>0</v>
      </c>
      <c r="E350" s="35">
        <f>'Variables - daily (2)'!G451</f>
        <v>0</v>
      </c>
      <c r="F350" s="35">
        <f t="shared" si="44"/>
        <v>1</v>
      </c>
      <c r="G350" s="35">
        <f t="shared" si="45"/>
        <v>1</v>
      </c>
      <c r="H350" s="35">
        <f t="shared" si="46"/>
        <v>0</v>
      </c>
      <c r="I350" s="35">
        <f t="shared" si="47"/>
        <v>0</v>
      </c>
      <c r="J350" s="35" t="e">
        <f t="shared" si="48"/>
        <v>#DIV/0!</v>
      </c>
      <c r="K350" s="35" t="str">
        <f t="shared" si="49"/>
        <v>overvalued</v>
      </c>
    </row>
    <row r="351" spans="1:11" x14ac:dyDescent="0.3">
      <c r="A351" s="6">
        <f>'Variables - daily'!A452</f>
        <v>0</v>
      </c>
      <c r="B351" s="35">
        <f>'Variables - daily (2)'!B452</f>
        <v>0</v>
      </c>
      <c r="C351" s="35">
        <f>'Variables - daily (2)'!C452</f>
        <v>0</v>
      </c>
      <c r="D351" s="35">
        <f>'Variables - daily (2)'!I452</f>
        <v>0</v>
      </c>
      <c r="E351" s="35">
        <f>'Variables - daily (2)'!G452</f>
        <v>0</v>
      </c>
      <c r="F351" s="35">
        <f t="shared" si="44"/>
        <v>1</v>
      </c>
      <c r="G351" s="35">
        <f t="shared" si="45"/>
        <v>1</v>
      </c>
      <c r="H351" s="35">
        <f t="shared" si="46"/>
        <v>0</v>
      </c>
      <c r="I351" s="35">
        <f t="shared" si="47"/>
        <v>0</v>
      </c>
      <c r="J351" s="35" t="e">
        <f t="shared" si="48"/>
        <v>#DIV/0!</v>
      </c>
      <c r="K351" s="35" t="str">
        <f t="shared" si="49"/>
        <v>overvalued</v>
      </c>
    </row>
    <row r="352" spans="1:11" x14ac:dyDescent="0.3">
      <c r="A352" s="6">
        <f>'Variables - daily'!A453</f>
        <v>0</v>
      </c>
      <c r="B352" s="35">
        <f>'Variables - daily (2)'!B453</f>
        <v>0</v>
      </c>
      <c r="C352" s="35">
        <f>'Variables - daily (2)'!C453</f>
        <v>0</v>
      </c>
      <c r="D352" s="35">
        <f>'Variables - daily (2)'!I453</f>
        <v>0</v>
      </c>
      <c r="E352" s="35">
        <f>'Variables - daily (2)'!G453</f>
        <v>0</v>
      </c>
      <c r="F352" s="35">
        <f t="shared" si="44"/>
        <v>1</v>
      </c>
      <c r="G352" s="35">
        <f t="shared" si="45"/>
        <v>1</v>
      </c>
      <c r="H352" s="35">
        <f t="shared" si="46"/>
        <v>0</v>
      </c>
      <c r="I352" s="35">
        <f t="shared" si="47"/>
        <v>0</v>
      </c>
      <c r="J352" s="35" t="e">
        <f t="shared" si="48"/>
        <v>#DIV/0!</v>
      </c>
      <c r="K352" s="35" t="str">
        <f t="shared" si="49"/>
        <v>overvalued</v>
      </c>
    </row>
    <row r="353" spans="1:11" x14ac:dyDescent="0.3">
      <c r="A353" s="6">
        <f>'Variables - daily'!A454</f>
        <v>0</v>
      </c>
      <c r="B353" s="35">
        <f>'Variables - daily (2)'!B454</f>
        <v>0</v>
      </c>
      <c r="C353" s="35">
        <f>'Variables - daily (2)'!C454</f>
        <v>0</v>
      </c>
      <c r="D353" s="35">
        <f>'Variables - daily (2)'!I454</f>
        <v>0</v>
      </c>
      <c r="E353" s="35">
        <f>'Variables - daily (2)'!G454</f>
        <v>0</v>
      </c>
      <c r="F353" s="35">
        <f t="shared" si="44"/>
        <v>1</v>
      </c>
      <c r="G353" s="35">
        <f t="shared" si="45"/>
        <v>1</v>
      </c>
      <c r="H353" s="35">
        <f t="shared" si="46"/>
        <v>0</v>
      </c>
      <c r="I353" s="35">
        <f t="shared" si="47"/>
        <v>0</v>
      </c>
      <c r="J353" s="35" t="e">
        <f t="shared" si="48"/>
        <v>#DIV/0!</v>
      </c>
      <c r="K353" s="35" t="str">
        <f t="shared" si="49"/>
        <v>overvalued</v>
      </c>
    </row>
    <row r="354" spans="1:11" x14ac:dyDescent="0.3">
      <c r="A354" s="6">
        <f>'Variables - daily'!A455</f>
        <v>0</v>
      </c>
      <c r="B354" s="35">
        <f>'Variables - daily (2)'!B455</f>
        <v>0</v>
      </c>
      <c r="C354" s="35">
        <f>'Variables - daily (2)'!C455</f>
        <v>0</v>
      </c>
      <c r="D354" s="35">
        <f>'Variables - daily (2)'!I455</f>
        <v>0</v>
      </c>
      <c r="E354" s="35">
        <f>'Variables - daily (2)'!G455</f>
        <v>0</v>
      </c>
      <c r="F354" s="35">
        <f t="shared" si="44"/>
        <v>1</v>
      </c>
      <c r="G354" s="35">
        <f t="shared" si="45"/>
        <v>1</v>
      </c>
      <c r="H354" s="35">
        <f t="shared" si="46"/>
        <v>0</v>
      </c>
      <c r="I354" s="35">
        <f t="shared" si="47"/>
        <v>0</v>
      </c>
      <c r="J354" s="35" t="e">
        <f t="shared" si="48"/>
        <v>#DIV/0!</v>
      </c>
      <c r="K354" s="35" t="str">
        <f t="shared" si="49"/>
        <v>overvalued</v>
      </c>
    </row>
    <row r="355" spans="1:11" x14ac:dyDescent="0.3">
      <c r="A355" s="6">
        <f>'Variables - daily'!A456</f>
        <v>0</v>
      </c>
      <c r="B355" s="35">
        <f>'Variables - daily (2)'!B456</f>
        <v>0</v>
      </c>
      <c r="C355" s="35">
        <f>'Variables - daily (2)'!C456</f>
        <v>0</v>
      </c>
      <c r="D355" s="35">
        <f>'Variables - daily (2)'!I456</f>
        <v>0</v>
      </c>
      <c r="E355" s="35">
        <f>'Variables - daily (2)'!G456</f>
        <v>0</v>
      </c>
      <c r="F355" s="35">
        <f t="shared" si="44"/>
        <v>1</v>
      </c>
      <c r="G355" s="35">
        <f t="shared" si="45"/>
        <v>1</v>
      </c>
      <c r="H355" s="35">
        <f t="shared" si="46"/>
        <v>0</v>
      </c>
      <c r="I355" s="35">
        <f t="shared" si="47"/>
        <v>0</v>
      </c>
      <c r="J355" s="35" t="e">
        <f t="shared" si="48"/>
        <v>#DIV/0!</v>
      </c>
      <c r="K355" s="35" t="str">
        <f t="shared" si="49"/>
        <v>overvalued</v>
      </c>
    </row>
    <row r="356" spans="1:11" x14ac:dyDescent="0.3">
      <c r="A356" s="6">
        <f>'Variables - daily'!A457</f>
        <v>0</v>
      </c>
      <c r="B356" s="35">
        <f>'Variables - daily (2)'!B457</f>
        <v>0</v>
      </c>
      <c r="C356" s="35">
        <f>'Variables - daily (2)'!C457</f>
        <v>0</v>
      </c>
      <c r="D356" s="35">
        <f>'Variables - daily (2)'!I457</f>
        <v>0</v>
      </c>
      <c r="E356" s="35">
        <f>'Variables - daily (2)'!G457</f>
        <v>0</v>
      </c>
      <c r="F356" s="35">
        <f t="shared" si="44"/>
        <v>1</v>
      </c>
      <c r="G356" s="35">
        <f t="shared" si="45"/>
        <v>1</v>
      </c>
      <c r="H356" s="35">
        <f t="shared" si="46"/>
        <v>0</v>
      </c>
      <c r="I356" s="35">
        <f t="shared" si="47"/>
        <v>0</v>
      </c>
      <c r="J356" s="35" t="e">
        <f t="shared" si="48"/>
        <v>#DIV/0!</v>
      </c>
      <c r="K356" s="35" t="str">
        <f t="shared" si="49"/>
        <v>overvalued</v>
      </c>
    </row>
    <row r="357" spans="1:11" x14ac:dyDescent="0.3">
      <c r="A357" s="6">
        <f>'Variables - daily'!A458</f>
        <v>0</v>
      </c>
      <c r="B357" s="35">
        <f>'Variables - daily (2)'!B458</f>
        <v>0</v>
      </c>
      <c r="C357" s="35">
        <f>'Variables - daily (2)'!C458</f>
        <v>0</v>
      </c>
      <c r="D357" s="35">
        <f>'Variables - daily (2)'!I458</f>
        <v>0</v>
      </c>
      <c r="E357" s="35">
        <f>'Variables - daily (2)'!G458</f>
        <v>0</v>
      </c>
      <c r="F357" s="35">
        <f t="shared" si="44"/>
        <v>1</v>
      </c>
      <c r="G357" s="35">
        <f t="shared" si="45"/>
        <v>1</v>
      </c>
      <c r="H357" s="35">
        <f t="shared" si="46"/>
        <v>0</v>
      </c>
      <c r="I357" s="35">
        <f t="shared" si="47"/>
        <v>0</v>
      </c>
      <c r="J357" s="35" t="e">
        <f t="shared" si="48"/>
        <v>#DIV/0!</v>
      </c>
      <c r="K357" s="35" t="str">
        <f t="shared" si="49"/>
        <v>overvalued</v>
      </c>
    </row>
    <row r="358" spans="1:11" x14ac:dyDescent="0.3">
      <c r="A358" s="6">
        <f>'Variables - daily'!A459</f>
        <v>0</v>
      </c>
      <c r="B358" s="35">
        <f>'Variables - daily (2)'!B459</f>
        <v>0</v>
      </c>
      <c r="C358" s="35">
        <f>'Variables - daily (2)'!C459</f>
        <v>0</v>
      </c>
      <c r="D358" s="35">
        <f>'Variables - daily (2)'!I459</f>
        <v>0</v>
      </c>
      <c r="E358" s="35">
        <f>'Variables - daily (2)'!G459</f>
        <v>0</v>
      </c>
      <c r="F358" s="35">
        <f t="shared" si="44"/>
        <v>1</v>
      </c>
      <c r="G358" s="35">
        <f t="shared" si="45"/>
        <v>1</v>
      </c>
      <c r="H358" s="35">
        <f t="shared" si="46"/>
        <v>0</v>
      </c>
      <c r="I358" s="35">
        <f t="shared" si="47"/>
        <v>0</v>
      </c>
      <c r="J358" s="35" t="e">
        <f t="shared" si="48"/>
        <v>#DIV/0!</v>
      </c>
      <c r="K358" s="35" t="str">
        <f t="shared" si="49"/>
        <v>overvalued</v>
      </c>
    </row>
    <row r="359" spans="1:11" x14ac:dyDescent="0.3">
      <c r="A359" s="6">
        <f>'Variables - daily'!A460</f>
        <v>0</v>
      </c>
      <c r="B359" s="35">
        <f>'Variables - daily (2)'!B460</f>
        <v>0</v>
      </c>
      <c r="C359" s="35">
        <f>'Variables - daily (2)'!C460</f>
        <v>0</v>
      </c>
      <c r="D359" s="35">
        <f>'Variables - daily (2)'!I460</f>
        <v>0</v>
      </c>
      <c r="E359" s="35">
        <f>'Variables - daily (2)'!G460</f>
        <v>0</v>
      </c>
      <c r="F359" s="35">
        <f t="shared" si="44"/>
        <v>1</v>
      </c>
      <c r="G359" s="35">
        <f t="shared" si="45"/>
        <v>1</v>
      </c>
      <c r="H359" s="35">
        <f t="shared" si="46"/>
        <v>0</v>
      </c>
      <c r="I359" s="35">
        <f t="shared" si="47"/>
        <v>0</v>
      </c>
      <c r="J359" s="35" t="e">
        <f t="shared" si="48"/>
        <v>#DIV/0!</v>
      </c>
      <c r="K359" s="35" t="str">
        <f t="shared" si="49"/>
        <v>overvalued</v>
      </c>
    </row>
    <row r="360" spans="1:11" x14ac:dyDescent="0.3">
      <c r="A360" s="6">
        <f>'Variables - daily'!A461</f>
        <v>0</v>
      </c>
      <c r="B360" s="35">
        <f>'Variables - daily (2)'!B461</f>
        <v>0</v>
      </c>
      <c r="C360" s="35">
        <f>'Variables - daily (2)'!C461</f>
        <v>0</v>
      </c>
      <c r="D360" s="35">
        <f>'Variables - daily (2)'!I461</f>
        <v>0</v>
      </c>
      <c r="E360" s="35">
        <f>'Variables - daily (2)'!G461</f>
        <v>0</v>
      </c>
      <c r="F360" s="35">
        <f t="shared" si="44"/>
        <v>1</v>
      </c>
      <c r="G360" s="35">
        <f t="shared" si="45"/>
        <v>1</v>
      </c>
      <c r="H360" s="35">
        <f t="shared" si="46"/>
        <v>0</v>
      </c>
      <c r="I360" s="35">
        <f t="shared" si="47"/>
        <v>0</v>
      </c>
      <c r="J360" s="35" t="e">
        <f t="shared" si="48"/>
        <v>#DIV/0!</v>
      </c>
      <c r="K360" s="35" t="str">
        <f t="shared" si="49"/>
        <v>overvalued</v>
      </c>
    </row>
    <row r="361" spans="1:11" x14ac:dyDescent="0.3">
      <c r="A361" s="6">
        <f>'Variables - daily'!A462</f>
        <v>0</v>
      </c>
      <c r="B361" s="35">
        <f>'Variables - daily (2)'!B462</f>
        <v>0</v>
      </c>
      <c r="C361" s="35">
        <f>'Variables - daily (2)'!C462</f>
        <v>0</v>
      </c>
      <c r="D361" s="35">
        <f>'Variables - daily (2)'!I462</f>
        <v>0</v>
      </c>
      <c r="E361" s="35">
        <f>'Variables - daily (2)'!G462</f>
        <v>0</v>
      </c>
      <c r="F361" s="35">
        <f t="shared" si="44"/>
        <v>1</v>
      </c>
      <c r="G361" s="35">
        <f t="shared" si="45"/>
        <v>1</v>
      </c>
      <c r="H361" s="35">
        <f t="shared" si="46"/>
        <v>0</v>
      </c>
      <c r="I361" s="35">
        <f t="shared" si="47"/>
        <v>0</v>
      </c>
      <c r="J361" s="35" t="e">
        <f t="shared" si="48"/>
        <v>#DIV/0!</v>
      </c>
      <c r="K361" s="35" t="str">
        <f t="shared" si="49"/>
        <v>overvalued</v>
      </c>
    </row>
    <row r="362" spans="1:11" x14ac:dyDescent="0.3">
      <c r="A362" s="6">
        <f>'Variables - daily'!A463</f>
        <v>0</v>
      </c>
      <c r="B362" s="35">
        <f>'Variables - daily (2)'!B463</f>
        <v>0</v>
      </c>
      <c r="C362" s="35">
        <f>'Variables - daily (2)'!C463</f>
        <v>0</v>
      </c>
      <c r="D362" s="35">
        <f>'Variables - daily (2)'!I463</f>
        <v>0</v>
      </c>
      <c r="E362" s="35">
        <f>'Variables - daily (2)'!G463</f>
        <v>0</v>
      </c>
      <c r="F362" s="35">
        <f t="shared" si="44"/>
        <v>1</v>
      </c>
      <c r="G362" s="35">
        <f t="shared" si="45"/>
        <v>1</v>
      </c>
      <c r="H362" s="35">
        <f t="shared" si="46"/>
        <v>0</v>
      </c>
      <c r="I362" s="35">
        <f t="shared" si="47"/>
        <v>0</v>
      </c>
      <c r="J362" s="35" t="e">
        <f t="shared" si="48"/>
        <v>#DIV/0!</v>
      </c>
      <c r="K362" s="35" t="str">
        <f t="shared" si="49"/>
        <v>overvalued</v>
      </c>
    </row>
    <row r="363" spans="1:11" x14ac:dyDescent="0.3">
      <c r="A363" s="6">
        <f>'Variables - daily'!A464</f>
        <v>0</v>
      </c>
      <c r="B363" s="35">
        <f>'Variables - daily (2)'!B464</f>
        <v>0</v>
      </c>
      <c r="C363" s="35">
        <f>'Variables - daily (2)'!C464</f>
        <v>0</v>
      </c>
      <c r="D363" s="35">
        <f>'Variables - daily (2)'!I464</f>
        <v>0</v>
      </c>
      <c r="E363" s="35">
        <f>'Variables - daily (2)'!G464</f>
        <v>0</v>
      </c>
      <c r="F363" s="35">
        <f t="shared" si="44"/>
        <v>1</v>
      </c>
      <c r="G363" s="35">
        <f t="shared" si="45"/>
        <v>1</v>
      </c>
      <c r="H363" s="35">
        <f t="shared" si="46"/>
        <v>0</v>
      </c>
      <c r="I363" s="35">
        <f t="shared" si="47"/>
        <v>0</v>
      </c>
      <c r="J363" s="35" t="e">
        <f t="shared" si="48"/>
        <v>#DIV/0!</v>
      </c>
      <c r="K363" s="35" t="str">
        <f t="shared" si="49"/>
        <v>overvalued</v>
      </c>
    </row>
    <row r="364" spans="1:11" x14ac:dyDescent="0.3">
      <c r="A364" s="6">
        <f>'Variables - daily'!A465</f>
        <v>0</v>
      </c>
      <c r="B364" s="35">
        <f>'Variables - daily (2)'!B465</f>
        <v>0</v>
      </c>
      <c r="C364" s="35">
        <f>'Variables - daily (2)'!C465</f>
        <v>0</v>
      </c>
      <c r="D364" s="35">
        <f>'Variables - daily (2)'!I465</f>
        <v>0</v>
      </c>
      <c r="E364" s="35">
        <f>'Variables - daily (2)'!G465</f>
        <v>0</v>
      </c>
      <c r="F364" s="35">
        <f t="shared" si="44"/>
        <v>1</v>
      </c>
      <c r="G364" s="35">
        <f t="shared" si="45"/>
        <v>1</v>
      </c>
      <c r="H364" s="35">
        <f t="shared" si="46"/>
        <v>0</v>
      </c>
      <c r="I364" s="35">
        <f t="shared" si="47"/>
        <v>0</v>
      </c>
      <c r="J364" s="35" t="e">
        <f t="shared" si="48"/>
        <v>#DIV/0!</v>
      </c>
      <c r="K364" s="35" t="str">
        <f t="shared" si="49"/>
        <v>overvalued</v>
      </c>
    </row>
    <row r="365" spans="1:11" x14ac:dyDescent="0.3">
      <c r="A365" s="6">
        <f>'Variables - daily'!A466</f>
        <v>0</v>
      </c>
      <c r="B365" s="35">
        <f>'Variables - daily (2)'!B466</f>
        <v>0</v>
      </c>
      <c r="C365" s="35">
        <f>'Variables - daily (2)'!C466</f>
        <v>0</v>
      </c>
      <c r="D365" s="35">
        <f>'Variables - daily (2)'!I466</f>
        <v>0</v>
      </c>
      <c r="E365" s="35">
        <f>'Variables - daily (2)'!G466</f>
        <v>0</v>
      </c>
      <c r="F365" s="35">
        <f t="shared" si="44"/>
        <v>1</v>
      </c>
      <c r="G365" s="35">
        <f t="shared" si="45"/>
        <v>1</v>
      </c>
      <c r="H365" s="35">
        <f t="shared" si="46"/>
        <v>0</v>
      </c>
      <c r="I365" s="35">
        <f t="shared" si="47"/>
        <v>0</v>
      </c>
      <c r="J365" s="35" t="e">
        <f t="shared" si="48"/>
        <v>#DIV/0!</v>
      </c>
      <c r="K365" s="35" t="str">
        <f t="shared" si="49"/>
        <v>overvalued</v>
      </c>
    </row>
    <row r="366" spans="1:11" x14ac:dyDescent="0.3">
      <c r="A366" s="6">
        <f>'Variables - daily'!A467</f>
        <v>0</v>
      </c>
      <c r="B366" s="35">
        <f>'Variables - daily (2)'!B467</f>
        <v>0</v>
      </c>
      <c r="C366" s="35">
        <f>'Variables - daily (2)'!C467</f>
        <v>0</v>
      </c>
      <c r="D366" s="35">
        <f>'Variables - daily (2)'!I467</f>
        <v>0</v>
      </c>
      <c r="E366" s="35">
        <f>'Variables - daily (2)'!G467</f>
        <v>0</v>
      </c>
      <c r="F366" s="35">
        <f t="shared" si="44"/>
        <v>1</v>
      </c>
      <c r="G366" s="35">
        <f t="shared" si="45"/>
        <v>1</v>
      </c>
      <c r="H366" s="35">
        <f t="shared" si="46"/>
        <v>0</v>
      </c>
      <c r="I366" s="35">
        <f t="shared" si="47"/>
        <v>0</v>
      </c>
      <c r="J366" s="35" t="e">
        <f t="shared" si="48"/>
        <v>#DIV/0!</v>
      </c>
      <c r="K366" s="35" t="str">
        <f t="shared" si="49"/>
        <v>overvalued</v>
      </c>
    </row>
    <row r="367" spans="1:11" x14ac:dyDescent="0.3">
      <c r="A367" s="6">
        <f>'Variables - daily'!A468</f>
        <v>0</v>
      </c>
      <c r="B367" s="35">
        <f>'Variables - daily (2)'!B468</f>
        <v>0</v>
      </c>
      <c r="C367" s="35">
        <f>'Variables - daily (2)'!C468</f>
        <v>0</v>
      </c>
      <c r="D367" s="35">
        <f>'Variables - daily (2)'!I468</f>
        <v>0</v>
      </c>
      <c r="E367" s="35">
        <f>'Variables - daily (2)'!G468</f>
        <v>0</v>
      </c>
      <c r="F367" s="35">
        <f t="shared" si="44"/>
        <v>1</v>
      </c>
      <c r="G367" s="35">
        <f t="shared" si="45"/>
        <v>1</v>
      </c>
      <c r="H367" s="35">
        <f t="shared" si="46"/>
        <v>0</v>
      </c>
      <c r="I367" s="35">
        <f t="shared" si="47"/>
        <v>0</v>
      </c>
      <c r="J367" s="35" t="e">
        <f t="shared" si="48"/>
        <v>#DIV/0!</v>
      </c>
      <c r="K367" s="35" t="str">
        <f t="shared" si="49"/>
        <v>overvalued</v>
      </c>
    </row>
    <row r="368" spans="1:11" x14ac:dyDescent="0.3">
      <c r="A368" s="6">
        <f>'Variables - daily'!A469</f>
        <v>0</v>
      </c>
      <c r="B368" s="35">
        <f>'Variables - daily (2)'!B469</f>
        <v>0</v>
      </c>
      <c r="C368" s="35">
        <f>'Variables - daily (2)'!C469</f>
        <v>0</v>
      </c>
      <c r="D368" s="35">
        <f>'Variables - daily (2)'!I469</f>
        <v>0</v>
      </c>
      <c r="E368" s="35">
        <f>'Variables - daily (2)'!G469</f>
        <v>0</v>
      </c>
      <c r="F368" s="35">
        <f t="shared" si="44"/>
        <v>1</v>
      </c>
      <c r="G368" s="35">
        <f t="shared" si="45"/>
        <v>1</v>
      </c>
      <c r="H368" s="35">
        <f t="shared" si="46"/>
        <v>0</v>
      </c>
      <c r="I368" s="35">
        <f t="shared" si="47"/>
        <v>0</v>
      </c>
      <c r="J368" s="35" t="e">
        <f t="shared" si="48"/>
        <v>#DIV/0!</v>
      </c>
      <c r="K368" s="35" t="str">
        <f t="shared" si="49"/>
        <v>overvalued</v>
      </c>
    </row>
    <row r="369" spans="1:11" x14ac:dyDescent="0.3">
      <c r="A369" s="6">
        <f>'Variables - daily'!A470</f>
        <v>0</v>
      </c>
      <c r="B369" s="35">
        <f>'Variables - daily (2)'!B470</f>
        <v>0</v>
      </c>
      <c r="C369" s="35">
        <f>'Variables - daily (2)'!C470</f>
        <v>0</v>
      </c>
      <c r="D369" s="35">
        <f>'Variables - daily (2)'!I470</f>
        <v>0</v>
      </c>
      <c r="E369" s="35">
        <f>'Variables - daily (2)'!G470</f>
        <v>0</v>
      </c>
      <c r="F369" s="35">
        <f t="shared" si="44"/>
        <v>1</v>
      </c>
      <c r="G369" s="35">
        <f t="shared" si="45"/>
        <v>1</v>
      </c>
      <c r="H369" s="35">
        <f t="shared" si="46"/>
        <v>0</v>
      </c>
      <c r="I369" s="35">
        <f t="shared" si="47"/>
        <v>0</v>
      </c>
      <c r="J369" s="35" t="e">
        <f t="shared" si="48"/>
        <v>#DIV/0!</v>
      </c>
      <c r="K369" s="35" t="str">
        <f t="shared" si="49"/>
        <v>overvalued</v>
      </c>
    </row>
    <row r="370" spans="1:11" x14ac:dyDescent="0.3">
      <c r="A370" s="6">
        <f>'Variables - daily'!A471</f>
        <v>0</v>
      </c>
      <c r="B370" s="35">
        <f>'Variables - daily (2)'!B471</f>
        <v>0</v>
      </c>
      <c r="C370" s="35">
        <f>'Variables - daily (2)'!C471</f>
        <v>0</v>
      </c>
      <c r="D370" s="35">
        <f>'Variables - daily (2)'!I471</f>
        <v>0</v>
      </c>
      <c r="E370" s="35">
        <f>'Variables - daily (2)'!G471</f>
        <v>0</v>
      </c>
      <c r="F370" s="35">
        <f t="shared" si="44"/>
        <v>1</v>
      </c>
      <c r="G370" s="35">
        <f t="shared" si="45"/>
        <v>1</v>
      </c>
      <c r="H370" s="35">
        <f t="shared" si="46"/>
        <v>0</v>
      </c>
      <c r="I370" s="35">
        <f t="shared" si="47"/>
        <v>0</v>
      </c>
      <c r="J370" s="35" t="e">
        <f t="shared" si="48"/>
        <v>#DIV/0!</v>
      </c>
      <c r="K370" s="35" t="str">
        <f t="shared" si="49"/>
        <v>overvalued</v>
      </c>
    </row>
    <row r="371" spans="1:11" x14ac:dyDescent="0.3">
      <c r="A371" s="6">
        <f>'Variables - daily'!A472</f>
        <v>0</v>
      </c>
      <c r="B371" s="35">
        <f>'Variables - daily (2)'!B472</f>
        <v>0</v>
      </c>
      <c r="C371" s="35">
        <f>'Variables - daily (2)'!C472</f>
        <v>0</v>
      </c>
      <c r="D371" s="35">
        <f>'Variables - daily (2)'!I472</f>
        <v>0</v>
      </c>
      <c r="E371" s="35">
        <f>'Variables - daily (2)'!G472</f>
        <v>0</v>
      </c>
      <c r="F371" s="35">
        <f t="shared" si="44"/>
        <v>1</v>
      </c>
      <c r="G371" s="35">
        <f t="shared" si="45"/>
        <v>1</v>
      </c>
      <c r="H371" s="35">
        <f t="shared" si="46"/>
        <v>0</v>
      </c>
      <c r="I371" s="35">
        <f t="shared" si="47"/>
        <v>0</v>
      </c>
      <c r="J371" s="35" t="e">
        <f t="shared" si="48"/>
        <v>#DIV/0!</v>
      </c>
      <c r="K371" s="35" t="str">
        <f t="shared" si="49"/>
        <v>overvalued</v>
      </c>
    </row>
    <row r="372" spans="1:11" x14ac:dyDescent="0.3">
      <c r="A372" s="6">
        <f>'Variables - daily'!A473</f>
        <v>0</v>
      </c>
      <c r="B372" s="35">
        <f>'Variables - daily (2)'!B473</f>
        <v>0</v>
      </c>
      <c r="C372" s="35">
        <f>'Variables - daily (2)'!C473</f>
        <v>0</v>
      </c>
      <c r="D372" s="35">
        <f>'Variables - daily (2)'!I473</f>
        <v>0</v>
      </c>
      <c r="E372" s="35">
        <f>'Variables - daily (2)'!G473</f>
        <v>0</v>
      </c>
      <c r="F372" s="35">
        <f t="shared" si="44"/>
        <v>1</v>
      </c>
      <c r="G372" s="35">
        <f t="shared" si="45"/>
        <v>1</v>
      </c>
      <c r="H372" s="35">
        <f t="shared" si="46"/>
        <v>0</v>
      </c>
      <c r="I372" s="35">
        <f t="shared" si="47"/>
        <v>0</v>
      </c>
      <c r="J372" s="35" t="e">
        <f t="shared" si="48"/>
        <v>#DIV/0!</v>
      </c>
      <c r="K372" s="35" t="str">
        <f t="shared" si="49"/>
        <v>overvalued</v>
      </c>
    </row>
    <row r="373" spans="1:11" x14ac:dyDescent="0.3">
      <c r="A373" s="6">
        <f>'Variables - daily'!A474</f>
        <v>0</v>
      </c>
      <c r="B373" s="35">
        <f>'Variables - daily (2)'!B474</f>
        <v>0</v>
      </c>
      <c r="C373" s="35">
        <f>'Variables - daily (2)'!C474</f>
        <v>0</v>
      </c>
      <c r="D373" s="35">
        <f>'Variables - daily (2)'!I474</f>
        <v>0</v>
      </c>
      <c r="E373" s="35">
        <f>'Variables - daily (2)'!G474</f>
        <v>0</v>
      </c>
      <c r="F373" s="35">
        <f t="shared" si="44"/>
        <v>1</v>
      </c>
      <c r="G373" s="35">
        <f t="shared" si="45"/>
        <v>1</v>
      </c>
      <c r="H373" s="35">
        <f t="shared" si="46"/>
        <v>0</v>
      </c>
      <c r="I373" s="35">
        <f t="shared" si="47"/>
        <v>0</v>
      </c>
      <c r="J373" s="35" t="e">
        <f t="shared" si="48"/>
        <v>#DIV/0!</v>
      </c>
      <c r="K373" s="35" t="str">
        <f t="shared" si="49"/>
        <v>overvalued</v>
      </c>
    </row>
    <row r="374" spans="1:11" x14ac:dyDescent="0.3">
      <c r="A374" s="6">
        <f>'Variables - daily'!A475</f>
        <v>0</v>
      </c>
      <c r="B374" s="35">
        <f>'Variables - daily (2)'!B475</f>
        <v>0</v>
      </c>
      <c r="C374" s="35">
        <f>'Variables - daily (2)'!C475</f>
        <v>0</v>
      </c>
      <c r="D374" s="35">
        <f>'Variables - daily (2)'!I475</f>
        <v>0</v>
      </c>
      <c r="E374" s="35">
        <f>'Variables - daily (2)'!G475</f>
        <v>0</v>
      </c>
      <c r="F374" s="35">
        <f t="shared" si="44"/>
        <v>1</v>
      </c>
      <c r="G374" s="35">
        <f t="shared" si="45"/>
        <v>1</v>
      </c>
      <c r="H374" s="35">
        <f t="shared" si="46"/>
        <v>0</v>
      </c>
      <c r="I374" s="35">
        <f t="shared" si="47"/>
        <v>0</v>
      </c>
      <c r="J374" s="35" t="e">
        <f t="shared" si="48"/>
        <v>#DIV/0!</v>
      </c>
      <c r="K374" s="35" t="str">
        <f t="shared" si="49"/>
        <v>overvalued</v>
      </c>
    </row>
    <row r="375" spans="1:11" x14ac:dyDescent="0.3">
      <c r="A375" s="6">
        <f>'Variables - daily'!A476</f>
        <v>0</v>
      </c>
      <c r="B375" s="35">
        <f>'Variables - daily (2)'!B476</f>
        <v>0</v>
      </c>
      <c r="C375" s="35">
        <f>'Variables - daily (2)'!C476</f>
        <v>0</v>
      </c>
      <c r="D375" s="35">
        <f>'Variables - daily (2)'!I476</f>
        <v>0</v>
      </c>
      <c r="E375" s="35">
        <f>'Variables - daily (2)'!G476</f>
        <v>0</v>
      </c>
      <c r="F375" s="35">
        <f t="shared" si="44"/>
        <v>1</v>
      </c>
      <c r="G375" s="35">
        <f t="shared" si="45"/>
        <v>1</v>
      </c>
      <c r="H375" s="35">
        <f t="shared" si="46"/>
        <v>0</v>
      </c>
      <c r="I375" s="35">
        <f t="shared" si="47"/>
        <v>0</v>
      </c>
      <c r="J375" s="35" t="e">
        <f t="shared" si="48"/>
        <v>#DIV/0!</v>
      </c>
      <c r="K375" s="35" t="str">
        <f t="shared" si="49"/>
        <v>overvalued</v>
      </c>
    </row>
    <row r="376" spans="1:11" x14ac:dyDescent="0.3">
      <c r="A376" s="6">
        <f>'Variables - daily'!A477</f>
        <v>0</v>
      </c>
      <c r="B376" s="35">
        <f>'Variables - daily (2)'!B477</f>
        <v>0</v>
      </c>
      <c r="C376" s="35">
        <f>'Variables - daily (2)'!C477</f>
        <v>0</v>
      </c>
      <c r="D376" s="35">
        <f>'Variables - daily (2)'!I477</f>
        <v>0</v>
      </c>
      <c r="E376" s="35">
        <f>'Variables - daily (2)'!G477</f>
        <v>0</v>
      </c>
      <c r="F376" s="35">
        <f t="shared" si="44"/>
        <v>1</v>
      </c>
      <c r="G376" s="35">
        <f t="shared" si="45"/>
        <v>1</v>
      </c>
      <c r="H376" s="35">
        <f t="shared" si="46"/>
        <v>0</v>
      </c>
      <c r="I376" s="35">
        <f t="shared" si="47"/>
        <v>0</v>
      </c>
      <c r="J376" s="35" t="e">
        <f t="shared" si="48"/>
        <v>#DIV/0!</v>
      </c>
      <c r="K376" s="35" t="str">
        <f t="shared" si="49"/>
        <v>overvalued</v>
      </c>
    </row>
    <row r="377" spans="1:11" x14ac:dyDescent="0.3">
      <c r="A377" s="6">
        <f>'Variables - daily'!A478</f>
        <v>0</v>
      </c>
      <c r="B377" s="35">
        <f>'Variables - daily (2)'!B478</f>
        <v>0</v>
      </c>
      <c r="C377" s="35">
        <f>'Variables - daily (2)'!C478</f>
        <v>0</v>
      </c>
      <c r="D377" s="35">
        <f>'Variables - daily (2)'!I478</f>
        <v>0</v>
      </c>
      <c r="E377" s="35">
        <f>'Variables - daily (2)'!G478</f>
        <v>0</v>
      </c>
      <c r="F377" s="35">
        <f t="shared" si="44"/>
        <v>1</v>
      </c>
      <c r="G377" s="35">
        <f t="shared" si="45"/>
        <v>1</v>
      </c>
      <c r="H377" s="35">
        <f t="shared" si="46"/>
        <v>0</v>
      </c>
      <c r="I377" s="35">
        <f t="shared" si="47"/>
        <v>0</v>
      </c>
      <c r="J377" s="35" t="e">
        <f t="shared" si="48"/>
        <v>#DIV/0!</v>
      </c>
      <c r="K377" s="35" t="str">
        <f t="shared" si="49"/>
        <v>overvalued</v>
      </c>
    </row>
    <row r="378" spans="1:11" x14ac:dyDescent="0.3">
      <c r="A378" s="6">
        <f>'Variables - daily'!A479</f>
        <v>0</v>
      </c>
      <c r="B378" s="35">
        <f>'Variables - daily (2)'!B479</f>
        <v>0</v>
      </c>
      <c r="C378" s="35">
        <f>'Variables - daily (2)'!C479</f>
        <v>0</v>
      </c>
      <c r="D378" s="35">
        <f>'Variables - daily (2)'!I479</f>
        <v>0</v>
      </c>
      <c r="E378" s="35">
        <f>'Variables - daily (2)'!G479</f>
        <v>0</v>
      </c>
      <c r="F378" s="35">
        <f t="shared" si="44"/>
        <v>1</v>
      </c>
      <c r="G378" s="35">
        <f t="shared" si="45"/>
        <v>1</v>
      </c>
      <c r="H378" s="35">
        <f t="shared" si="46"/>
        <v>0</v>
      </c>
      <c r="I378" s="35">
        <f t="shared" si="47"/>
        <v>0</v>
      </c>
      <c r="J378" s="35" t="e">
        <f t="shared" si="48"/>
        <v>#DIV/0!</v>
      </c>
      <c r="K378" s="35" t="str">
        <f t="shared" si="49"/>
        <v>overvalued</v>
      </c>
    </row>
    <row r="379" spans="1:11" x14ac:dyDescent="0.3">
      <c r="A379" s="6">
        <f>'Variables - daily'!A480</f>
        <v>0</v>
      </c>
      <c r="B379" s="35">
        <f>'Variables - daily (2)'!B480</f>
        <v>0</v>
      </c>
      <c r="C379" s="35">
        <f>'Variables - daily (2)'!C480</f>
        <v>0</v>
      </c>
      <c r="D379" s="35">
        <f>'Variables - daily (2)'!I480</f>
        <v>0</v>
      </c>
      <c r="E379" s="35">
        <f>'Variables - daily (2)'!G480</f>
        <v>0</v>
      </c>
      <c r="F379" s="35">
        <f t="shared" si="44"/>
        <v>1</v>
      </c>
      <c r="G379" s="35">
        <f t="shared" si="45"/>
        <v>1</v>
      </c>
      <c r="H379" s="35">
        <f t="shared" si="46"/>
        <v>0</v>
      </c>
      <c r="I379" s="35">
        <f t="shared" si="47"/>
        <v>0</v>
      </c>
      <c r="J379" s="35" t="e">
        <f t="shared" si="48"/>
        <v>#DIV/0!</v>
      </c>
      <c r="K379" s="35" t="str">
        <f t="shared" si="49"/>
        <v>overvalued</v>
      </c>
    </row>
    <row r="380" spans="1:11" x14ac:dyDescent="0.3">
      <c r="A380" s="6">
        <f>'Variables - daily'!A481</f>
        <v>0</v>
      </c>
      <c r="B380" s="35">
        <f>'Variables - daily (2)'!B481</f>
        <v>0</v>
      </c>
      <c r="C380" s="35">
        <f>'Variables - daily (2)'!C481</f>
        <v>0</v>
      </c>
      <c r="D380" s="35">
        <f>'Variables - daily (2)'!I481</f>
        <v>0</v>
      </c>
      <c r="E380" s="35">
        <f>'Variables - daily (2)'!G481</f>
        <v>0</v>
      </c>
      <c r="F380" s="35">
        <f t="shared" si="44"/>
        <v>1</v>
      </c>
      <c r="G380" s="35">
        <f t="shared" si="45"/>
        <v>1</v>
      </c>
      <c r="H380" s="35">
        <f t="shared" si="46"/>
        <v>0</v>
      </c>
      <c r="I380" s="35">
        <f t="shared" si="47"/>
        <v>0</v>
      </c>
      <c r="J380" s="35" t="e">
        <f t="shared" si="48"/>
        <v>#DIV/0!</v>
      </c>
      <c r="K380" s="35" t="str">
        <f t="shared" si="49"/>
        <v>overvalued</v>
      </c>
    </row>
    <row r="381" spans="1:11" x14ac:dyDescent="0.3">
      <c r="A381" s="6">
        <f>'Variables - daily'!A482</f>
        <v>0</v>
      </c>
      <c r="B381" s="35">
        <f>'Variables - daily (2)'!B482</f>
        <v>0</v>
      </c>
      <c r="C381" s="35">
        <f>'Variables - daily (2)'!C482</f>
        <v>0</v>
      </c>
      <c r="D381" s="35">
        <f>'Variables - daily (2)'!I482</f>
        <v>0</v>
      </c>
      <c r="E381" s="35">
        <f>'Variables - daily (2)'!G482</f>
        <v>0</v>
      </c>
      <c r="F381" s="35">
        <f t="shared" si="44"/>
        <v>1</v>
      </c>
      <c r="G381" s="35">
        <f t="shared" si="45"/>
        <v>1</v>
      </c>
      <c r="H381" s="35">
        <f t="shared" si="46"/>
        <v>0</v>
      </c>
      <c r="I381" s="35">
        <f t="shared" si="47"/>
        <v>0</v>
      </c>
      <c r="J381" s="35" t="e">
        <f t="shared" si="48"/>
        <v>#DIV/0!</v>
      </c>
      <c r="K381" s="35" t="str">
        <f t="shared" si="49"/>
        <v>overvalued</v>
      </c>
    </row>
    <row r="382" spans="1:11" x14ac:dyDescent="0.3">
      <c r="A382" s="6">
        <f>'Variables - daily'!A483</f>
        <v>0</v>
      </c>
      <c r="B382" s="35">
        <f>'Variables - daily (2)'!B483</f>
        <v>0</v>
      </c>
      <c r="C382" s="35">
        <f>'Variables - daily (2)'!C483</f>
        <v>0</v>
      </c>
      <c r="D382" s="35">
        <f>'Variables - daily (2)'!I483</f>
        <v>0</v>
      </c>
      <c r="E382" s="35">
        <f>'Variables - daily (2)'!G483</f>
        <v>0</v>
      </c>
      <c r="F382" s="35">
        <f t="shared" si="44"/>
        <v>1</v>
      </c>
      <c r="G382" s="35">
        <f t="shared" si="45"/>
        <v>1</v>
      </c>
      <c r="H382" s="35">
        <f t="shared" si="46"/>
        <v>0</v>
      </c>
      <c r="I382" s="35">
        <f t="shared" si="47"/>
        <v>0</v>
      </c>
      <c r="J382" s="35" t="e">
        <f t="shared" si="48"/>
        <v>#DIV/0!</v>
      </c>
      <c r="K382" s="35" t="str">
        <f t="shared" si="49"/>
        <v>overvalued</v>
      </c>
    </row>
    <row r="383" spans="1:11" x14ac:dyDescent="0.3">
      <c r="A383" s="6">
        <f>'Variables - daily'!A484</f>
        <v>0</v>
      </c>
      <c r="B383" s="35">
        <f>'Variables - daily (2)'!B484</f>
        <v>0</v>
      </c>
      <c r="C383" s="35">
        <f>'Variables - daily (2)'!C484</f>
        <v>0</v>
      </c>
      <c r="D383" s="35">
        <f>'Variables - daily (2)'!I484</f>
        <v>0</v>
      </c>
      <c r="E383" s="35">
        <f>'Variables - daily (2)'!G484</f>
        <v>0</v>
      </c>
      <c r="F383" s="35">
        <f t="shared" si="44"/>
        <v>1</v>
      </c>
      <c r="G383" s="35">
        <f t="shared" si="45"/>
        <v>1</v>
      </c>
      <c r="H383" s="35">
        <f t="shared" si="46"/>
        <v>0</v>
      </c>
      <c r="I383" s="35">
        <f t="shared" si="47"/>
        <v>0</v>
      </c>
      <c r="J383" s="35" t="e">
        <f t="shared" si="48"/>
        <v>#DIV/0!</v>
      </c>
      <c r="K383" s="35" t="str">
        <f t="shared" si="49"/>
        <v>overvalued</v>
      </c>
    </row>
    <row r="384" spans="1:11" x14ac:dyDescent="0.3">
      <c r="A384" s="6">
        <f>'Variables - daily'!A485</f>
        <v>0</v>
      </c>
      <c r="B384" s="35">
        <f>'Variables - daily (2)'!B485</f>
        <v>0</v>
      </c>
      <c r="C384" s="35">
        <f>'Variables - daily (2)'!C485</f>
        <v>0</v>
      </c>
      <c r="D384" s="35">
        <f>'Variables - daily (2)'!I485</f>
        <v>0</v>
      </c>
      <c r="E384" s="35">
        <f>'Variables - daily (2)'!G485</f>
        <v>0</v>
      </c>
      <c r="F384" s="35">
        <f t="shared" si="44"/>
        <v>1</v>
      </c>
      <c r="G384" s="35">
        <f t="shared" si="45"/>
        <v>1</v>
      </c>
      <c r="H384" s="35">
        <f t="shared" si="46"/>
        <v>0</v>
      </c>
      <c r="I384" s="35">
        <f t="shared" si="47"/>
        <v>0</v>
      </c>
      <c r="J384" s="35" t="e">
        <f t="shared" si="48"/>
        <v>#DIV/0!</v>
      </c>
      <c r="K384" s="35" t="str">
        <f t="shared" si="49"/>
        <v>overvalued</v>
      </c>
    </row>
    <row r="385" spans="1:11" x14ac:dyDescent="0.3">
      <c r="A385" s="6">
        <f>'Variables - daily'!A486</f>
        <v>0</v>
      </c>
      <c r="B385" s="35">
        <f>'Variables - daily (2)'!B486</f>
        <v>0</v>
      </c>
      <c r="C385" s="35">
        <f>'Variables - daily (2)'!C486</f>
        <v>0</v>
      </c>
      <c r="D385" s="35">
        <f>'Variables - daily (2)'!I486</f>
        <v>0</v>
      </c>
      <c r="E385" s="35">
        <f>'Variables - daily (2)'!G486</f>
        <v>0</v>
      </c>
      <c r="F385" s="35">
        <f t="shared" si="44"/>
        <v>1</v>
      </c>
      <c r="G385" s="35">
        <f t="shared" si="45"/>
        <v>1</v>
      </c>
      <c r="H385" s="35">
        <f t="shared" si="46"/>
        <v>0</v>
      </c>
      <c r="I385" s="35">
        <f t="shared" si="47"/>
        <v>0</v>
      </c>
      <c r="J385" s="35" t="e">
        <f t="shared" si="48"/>
        <v>#DIV/0!</v>
      </c>
      <c r="K385" s="35" t="str">
        <f t="shared" si="49"/>
        <v>overvalued</v>
      </c>
    </row>
    <row r="386" spans="1:11" x14ac:dyDescent="0.3">
      <c r="A386" s="6">
        <f>'Variables - daily'!A487</f>
        <v>0</v>
      </c>
      <c r="B386" s="35">
        <f>'Variables - daily (2)'!B487</f>
        <v>0</v>
      </c>
      <c r="C386" s="35">
        <f>'Variables - daily (2)'!C487</f>
        <v>0</v>
      </c>
      <c r="D386" s="35">
        <f>'Variables - daily (2)'!I487</f>
        <v>0</v>
      </c>
      <c r="E386" s="35">
        <f>'Variables - daily (2)'!G487</f>
        <v>0</v>
      </c>
      <c r="F386" s="35">
        <f t="shared" si="44"/>
        <v>1</v>
      </c>
      <c r="G386" s="35">
        <f t="shared" si="45"/>
        <v>1</v>
      </c>
      <c r="H386" s="35">
        <f t="shared" si="46"/>
        <v>0</v>
      </c>
      <c r="I386" s="35">
        <f t="shared" si="47"/>
        <v>0</v>
      </c>
      <c r="J386" s="35" t="e">
        <f t="shared" si="48"/>
        <v>#DIV/0!</v>
      </c>
      <c r="K386" s="35" t="str">
        <f t="shared" si="49"/>
        <v>overvalued</v>
      </c>
    </row>
    <row r="387" spans="1:11" x14ac:dyDescent="0.3">
      <c r="A387" s="6">
        <f>'Variables - daily'!A488</f>
        <v>0</v>
      </c>
      <c r="B387" s="35">
        <f>'Variables - daily (2)'!B488</f>
        <v>0</v>
      </c>
      <c r="C387" s="35">
        <f>'Variables - daily (2)'!C488</f>
        <v>0</v>
      </c>
      <c r="D387" s="35">
        <f>'Variables - daily (2)'!I488</f>
        <v>0</v>
      </c>
      <c r="E387" s="35">
        <f>'Variables - daily (2)'!G488</f>
        <v>0</v>
      </c>
      <c r="F387" s="35">
        <f t="shared" si="44"/>
        <v>1</v>
      </c>
      <c r="G387" s="35">
        <f t="shared" si="45"/>
        <v>1</v>
      </c>
      <c r="H387" s="35">
        <f t="shared" si="46"/>
        <v>0</v>
      </c>
      <c r="I387" s="35">
        <f t="shared" si="47"/>
        <v>0</v>
      </c>
      <c r="J387" s="35" t="e">
        <f t="shared" si="48"/>
        <v>#DIV/0!</v>
      </c>
      <c r="K387" s="35" t="str">
        <f t="shared" si="49"/>
        <v>overvalued</v>
      </c>
    </row>
    <row r="388" spans="1:11" x14ac:dyDescent="0.3">
      <c r="A388" s="6">
        <f>'Variables - daily'!A489</f>
        <v>0</v>
      </c>
      <c r="B388" s="35">
        <f>'Variables - daily (2)'!B489</f>
        <v>0</v>
      </c>
      <c r="C388" s="35">
        <f>'Variables - daily (2)'!C489</f>
        <v>0</v>
      </c>
      <c r="D388" s="35">
        <f>'Variables - daily (2)'!I489</f>
        <v>0</v>
      </c>
      <c r="E388" s="35">
        <f>'Variables - daily (2)'!G489</f>
        <v>0</v>
      </c>
      <c r="F388" s="35">
        <f t="shared" si="44"/>
        <v>1</v>
      </c>
      <c r="G388" s="35">
        <f t="shared" si="45"/>
        <v>1</v>
      </c>
      <c r="H388" s="35">
        <f t="shared" si="46"/>
        <v>0</v>
      </c>
      <c r="I388" s="35">
        <f t="shared" si="47"/>
        <v>0</v>
      </c>
      <c r="J388" s="35" t="e">
        <f t="shared" si="48"/>
        <v>#DIV/0!</v>
      </c>
      <c r="K388" s="35" t="str">
        <f t="shared" si="49"/>
        <v>overvalued</v>
      </c>
    </row>
    <row r="389" spans="1:11" x14ac:dyDescent="0.3">
      <c r="A389" s="6">
        <f>'Variables - daily'!A490</f>
        <v>0</v>
      </c>
      <c r="B389" s="35">
        <f>'Variables - daily (2)'!B490</f>
        <v>0</v>
      </c>
      <c r="C389" s="35">
        <f>'Variables - daily (2)'!C490</f>
        <v>0</v>
      </c>
      <c r="D389" s="35">
        <f>'Variables - daily (2)'!I490</f>
        <v>0</v>
      </c>
      <c r="E389" s="35">
        <f>'Variables - daily (2)'!G490</f>
        <v>0</v>
      </c>
      <c r="F389" s="35">
        <f t="shared" si="44"/>
        <v>1</v>
      </c>
      <c r="G389" s="35">
        <f t="shared" si="45"/>
        <v>1</v>
      </c>
      <c r="H389" s="35">
        <f t="shared" si="46"/>
        <v>0</v>
      </c>
      <c r="I389" s="35">
        <f t="shared" si="47"/>
        <v>0</v>
      </c>
      <c r="J389" s="35" t="e">
        <f t="shared" si="48"/>
        <v>#DIV/0!</v>
      </c>
      <c r="K389" s="35" t="str">
        <f t="shared" si="49"/>
        <v>overvalued</v>
      </c>
    </row>
    <row r="390" spans="1:11" x14ac:dyDescent="0.3">
      <c r="A390" s="6">
        <f>'Variables - daily'!A491</f>
        <v>0</v>
      </c>
      <c r="B390" s="35">
        <f>'Variables - daily (2)'!B491</f>
        <v>0</v>
      </c>
      <c r="C390" s="35">
        <f>'Variables - daily (2)'!C491</f>
        <v>0</v>
      </c>
      <c r="D390" s="35">
        <f>'Variables - daily (2)'!I491</f>
        <v>0</v>
      </c>
      <c r="E390" s="35">
        <f>'Variables - daily (2)'!G491</f>
        <v>0</v>
      </c>
      <c r="F390" s="35">
        <f t="shared" si="44"/>
        <v>1</v>
      </c>
      <c r="G390" s="35">
        <f t="shared" si="45"/>
        <v>1</v>
      </c>
      <c r="H390" s="35">
        <f t="shared" si="46"/>
        <v>0</v>
      </c>
      <c r="I390" s="35">
        <f t="shared" si="47"/>
        <v>0</v>
      </c>
      <c r="J390" s="35" t="e">
        <f t="shared" si="48"/>
        <v>#DIV/0!</v>
      </c>
      <c r="K390" s="35" t="str">
        <f t="shared" si="49"/>
        <v>overvalued</v>
      </c>
    </row>
    <row r="391" spans="1:11" x14ac:dyDescent="0.3">
      <c r="A391" s="6">
        <f>'Variables - daily'!A492</f>
        <v>0</v>
      </c>
      <c r="B391" s="35">
        <f>'Variables - daily (2)'!B492</f>
        <v>0</v>
      </c>
      <c r="C391" s="35">
        <f>'Variables - daily (2)'!C492</f>
        <v>0</v>
      </c>
      <c r="D391" s="35">
        <f>'Variables - daily (2)'!I492</f>
        <v>0</v>
      </c>
      <c r="E391" s="35">
        <f>'Variables - daily (2)'!G492</f>
        <v>0</v>
      </c>
      <c r="F391" s="35">
        <f t="shared" si="44"/>
        <v>1</v>
      </c>
      <c r="G391" s="35">
        <f t="shared" si="45"/>
        <v>1</v>
      </c>
      <c r="H391" s="35">
        <f t="shared" si="46"/>
        <v>0</v>
      </c>
      <c r="I391" s="35">
        <f t="shared" si="47"/>
        <v>0</v>
      </c>
      <c r="J391" s="35" t="e">
        <f t="shared" si="48"/>
        <v>#DIV/0!</v>
      </c>
      <c r="K391" s="35" t="str">
        <f t="shared" si="49"/>
        <v>overvalued</v>
      </c>
    </row>
    <row r="392" spans="1:11" x14ac:dyDescent="0.3">
      <c r="A392" s="6">
        <f>'Variables - daily'!A493</f>
        <v>0</v>
      </c>
      <c r="B392" s="35">
        <f>'Variables - daily (2)'!B493</f>
        <v>0</v>
      </c>
      <c r="C392" s="35">
        <f>'Variables - daily (2)'!C493</f>
        <v>0</v>
      </c>
      <c r="D392" s="35">
        <f>'Variables - daily (2)'!I493</f>
        <v>0</v>
      </c>
      <c r="E392" s="35">
        <f>'Variables - daily (2)'!G493</f>
        <v>0</v>
      </c>
      <c r="F392" s="35">
        <f t="shared" si="44"/>
        <v>1</v>
      </c>
      <c r="G392" s="35">
        <f t="shared" si="45"/>
        <v>1</v>
      </c>
      <c r="H392" s="35">
        <f t="shared" si="46"/>
        <v>0</v>
      </c>
      <c r="I392" s="35">
        <f t="shared" si="47"/>
        <v>0</v>
      </c>
      <c r="J392" s="35" t="e">
        <f t="shared" si="48"/>
        <v>#DIV/0!</v>
      </c>
      <c r="K392" s="35" t="str">
        <f t="shared" si="49"/>
        <v>overvalued</v>
      </c>
    </row>
    <row r="393" spans="1:11" x14ac:dyDescent="0.3">
      <c r="A393" s="6">
        <f>'Variables - daily'!A494</f>
        <v>0</v>
      </c>
      <c r="B393" s="35">
        <f>'Variables - daily (2)'!B494</f>
        <v>0</v>
      </c>
      <c r="C393" s="35">
        <f>'Variables - daily (2)'!C494</f>
        <v>0</v>
      </c>
      <c r="D393" s="35">
        <f>'Variables - daily (2)'!I494</f>
        <v>0</v>
      </c>
      <c r="E393" s="35">
        <f>'Variables - daily (2)'!G494</f>
        <v>0</v>
      </c>
      <c r="F393" s="35">
        <f t="shared" si="44"/>
        <v>1</v>
      </c>
      <c r="G393" s="35">
        <f t="shared" si="45"/>
        <v>1</v>
      </c>
      <c r="H393" s="35">
        <f t="shared" si="46"/>
        <v>0</v>
      </c>
      <c r="I393" s="35">
        <f t="shared" si="47"/>
        <v>0</v>
      </c>
      <c r="J393" s="35" t="e">
        <f t="shared" si="48"/>
        <v>#DIV/0!</v>
      </c>
      <c r="K393" s="35" t="str">
        <f t="shared" si="49"/>
        <v>overvalued</v>
      </c>
    </row>
    <row r="394" spans="1:11" x14ac:dyDescent="0.3">
      <c r="A394" s="6">
        <f>'Variables - daily'!A495</f>
        <v>0</v>
      </c>
      <c r="B394" s="35">
        <f>'Variables - daily (2)'!B495</f>
        <v>0</v>
      </c>
      <c r="C394" s="35">
        <f>'Variables - daily (2)'!C495</f>
        <v>0</v>
      </c>
      <c r="D394" s="35">
        <f>'Variables - daily (2)'!I495</f>
        <v>0</v>
      </c>
      <c r="E394" s="35">
        <f>'Variables - daily (2)'!G495</f>
        <v>0</v>
      </c>
      <c r="F394" s="35">
        <f t="shared" ref="F394:F457" si="50">1+B394/100</f>
        <v>1</v>
      </c>
      <c r="G394" s="35">
        <f t="shared" ref="G394:G457" si="51">1+C394/100</f>
        <v>1</v>
      </c>
      <c r="H394" s="35">
        <f t="shared" ref="H394:H457" si="52">(F394/G394)-1</f>
        <v>0</v>
      </c>
      <c r="I394" s="35">
        <f t="shared" ref="I394:I457" si="53">D394*(1+H394)</f>
        <v>0</v>
      </c>
      <c r="J394" s="35" t="e">
        <f t="shared" ref="J394:J457" si="54">((D394-I394)/I394)*100</f>
        <v>#DIV/0!</v>
      </c>
      <c r="K394" s="35" t="str">
        <f t="shared" ref="K394:K457" si="55">IF(D394&gt;I394,"undervalued", "overvalued")</f>
        <v>overvalued</v>
      </c>
    </row>
    <row r="395" spans="1:11" x14ac:dyDescent="0.3">
      <c r="A395" s="6">
        <f>'Variables - daily'!A496</f>
        <v>0</v>
      </c>
      <c r="B395" s="35">
        <f>'Variables - daily (2)'!B496</f>
        <v>0</v>
      </c>
      <c r="C395" s="35">
        <f>'Variables - daily (2)'!C496</f>
        <v>0</v>
      </c>
      <c r="D395" s="35">
        <f>'Variables - daily (2)'!I496</f>
        <v>0</v>
      </c>
      <c r="E395" s="35">
        <f>'Variables - daily (2)'!G496</f>
        <v>0</v>
      </c>
      <c r="F395" s="35">
        <f t="shared" si="50"/>
        <v>1</v>
      </c>
      <c r="G395" s="35">
        <f t="shared" si="51"/>
        <v>1</v>
      </c>
      <c r="H395" s="35">
        <f t="shared" si="52"/>
        <v>0</v>
      </c>
      <c r="I395" s="35">
        <f t="shared" si="53"/>
        <v>0</v>
      </c>
      <c r="J395" s="35" t="e">
        <f t="shared" si="54"/>
        <v>#DIV/0!</v>
      </c>
      <c r="K395" s="35" t="str">
        <f t="shared" si="55"/>
        <v>overvalued</v>
      </c>
    </row>
    <row r="396" spans="1:11" x14ac:dyDescent="0.3">
      <c r="A396" s="6">
        <f>'Variables - daily'!A497</f>
        <v>0</v>
      </c>
      <c r="B396" s="35">
        <f>'Variables - daily (2)'!B497</f>
        <v>0</v>
      </c>
      <c r="C396" s="35">
        <f>'Variables - daily (2)'!C497</f>
        <v>0</v>
      </c>
      <c r="D396" s="35">
        <f>'Variables - daily (2)'!I497</f>
        <v>0</v>
      </c>
      <c r="E396" s="35">
        <f>'Variables - daily (2)'!G497</f>
        <v>0</v>
      </c>
      <c r="F396" s="35">
        <f t="shared" si="50"/>
        <v>1</v>
      </c>
      <c r="G396" s="35">
        <f t="shared" si="51"/>
        <v>1</v>
      </c>
      <c r="H396" s="35">
        <f t="shared" si="52"/>
        <v>0</v>
      </c>
      <c r="I396" s="35">
        <f t="shared" si="53"/>
        <v>0</v>
      </c>
      <c r="J396" s="35" t="e">
        <f t="shared" si="54"/>
        <v>#DIV/0!</v>
      </c>
      <c r="K396" s="35" t="str">
        <f t="shared" si="55"/>
        <v>overvalued</v>
      </c>
    </row>
    <row r="397" spans="1:11" x14ac:dyDescent="0.3">
      <c r="A397" s="6">
        <f>'Variables - daily'!A498</f>
        <v>0</v>
      </c>
      <c r="B397" s="35">
        <f>'Variables - daily (2)'!B498</f>
        <v>0</v>
      </c>
      <c r="C397" s="35">
        <f>'Variables - daily (2)'!C498</f>
        <v>0</v>
      </c>
      <c r="D397" s="35">
        <f>'Variables - daily (2)'!I498</f>
        <v>0</v>
      </c>
      <c r="E397" s="35">
        <f>'Variables - daily (2)'!G498</f>
        <v>0</v>
      </c>
      <c r="F397" s="35">
        <f t="shared" si="50"/>
        <v>1</v>
      </c>
      <c r="G397" s="35">
        <f t="shared" si="51"/>
        <v>1</v>
      </c>
      <c r="H397" s="35">
        <f t="shared" si="52"/>
        <v>0</v>
      </c>
      <c r="I397" s="35">
        <f t="shared" si="53"/>
        <v>0</v>
      </c>
      <c r="J397" s="35" t="e">
        <f t="shared" si="54"/>
        <v>#DIV/0!</v>
      </c>
      <c r="K397" s="35" t="str">
        <f t="shared" si="55"/>
        <v>overvalued</v>
      </c>
    </row>
    <row r="398" spans="1:11" x14ac:dyDescent="0.3">
      <c r="A398" s="6">
        <f>'Variables - daily'!A499</f>
        <v>0</v>
      </c>
      <c r="B398" s="35">
        <f>'Variables - daily (2)'!B499</f>
        <v>0</v>
      </c>
      <c r="C398" s="35">
        <f>'Variables - daily (2)'!C499</f>
        <v>0</v>
      </c>
      <c r="D398" s="35">
        <f>'Variables - daily (2)'!I499</f>
        <v>0</v>
      </c>
      <c r="E398" s="35">
        <f>'Variables - daily (2)'!G499</f>
        <v>0</v>
      </c>
      <c r="F398" s="35">
        <f t="shared" si="50"/>
        <v>1</v>
      </c>
      <c r="G398" s="35">
        <f t="shared" si="51"/>
        <v>1</v>
      </c>
      <c r="H398" s="35">
        <f t="shared" si="52"/>
        <v>0</v>
      </c>
      <c r="I398" s="35">
        <f t="shared" si="53"/>
        <v>0</v>
      </c>
      <c r="J398" s="35" t="e">
        <f t="shared" si="54"/>
        <v>#DIV/0!</v>
      </c>
      <c r="K398" s="35" t="str">
        <f t="shared" si="55"/>
        <v>overvalued</v>
      </c>
    </row>
    <row r="399" spans="1:11" x14ac:dyDescent="0.3">
      <c r="A399" s="6">
        <f>'Variables - daily'!A500</f>
        <v>0</v>
      </c>
      <c r="B399" s="35">
        <f>'Variables - daily (2)'!B500</f>
        <v>0</v>
      </c>
      <c r="C399" s="35">
        <f>'Variables - daily (2)'!C500</f>
        <v>0</v>
      </c>
      <c r="D399" s="35">
        <f>'Variables - daily (2)'!I500</f>
        <v>0</v>
      </c>
      <c r="E399" s="35">
        <f>'Variables - daily (2)'!G500</f>
        <v>0</v>
      </c>
      <c r="F399" s="35">
        <f t="shared" si="50"/>
        <v>1</v>
      </c>
      <c r="G399" s="35">
        <f t="shared" si="51"/>
        <v>1</v>
      </c>
      <c r="H399" s="35">
        <f t="shared" si="52"/>
        <v>0</v>
      </c>
      <c r="I399" s="35">
        <f t="shared" si="53"/>
        <v>0</v>
      </c>
      <c r="J399" s="35" t="e">
        <f t="shared" si="54"/>
        <v>#DIV/0!</v>
      </c>
      <c r="K399" s="35" t="str">
        <f t="shared" si="55"/>
        <v>overvalued</v>
      </c>
    </row>
    <row r="400" spans="1:11" x14ac:dyDescent="0.3">
      <c r="A400" s="6">
        <f>'Variables - daily'!A501</f>
        <v>0</v>
      </c>
      <c r="B400" s="35">
        <f>'Variables - daily (2)'!B501</f>
        <v>0</v>
      </c>
      <c r="C400" s="35">
        <f>'Variables - daily (2)'!C501</f>
        <v>0</v>
      </c>
      <c r="D400" s="35">
        <f>'Variables - daily (2)'!I501</f>
        <v>0</v>
      </c>
      <c r="E400" s="35">
        <f>'Variables - daily (2)'!G501</f>
        <v>0</v>
      </c>
      <c r="F400" s="35">
        <f t="shared" si="50"/>
        <v>1</v>
      </c>
      <c r="G400" s="35">
        <f t="shared" si="51"/>
        <v>1</v>
      </c>
      <c r="H400" s="35">
        <f t="shared" si="52"/>
        <v>0</v>
      </c>
      <c r="I400" s="35">
        <f t="shared" si="53"/>
        <v>0</v>
      </c>
      <c r="J400" s="35" t="e">
        <f t="shared" si="54"/>
        <v>#DIV/0!</v>
      </c>
      <c r="K400" s="35" t="str">
        <f t="shared" si="55"/>
        <v>overvalued</v>
      </c>
    </row>
    <row r="401" spans="1:11" x14ac:dyDescent="0.3">
      <c r="A401" s="6">
        <f>'Variables - daily'!A502</f>
        <v>0</v>
      </c>
      <c r="B401" s="35">
        <f>'Variables - daily (2)'!B502</f>
        <v>0</v>
      </c>
      <c r="C401" s="35">
        <f>'Variables - daily (2)'!C502</f>
        <v>0</v>
      </c>
      <c r="D401" s="35">
        <f>'Variables - daily (2)'!I502</f>
        <v>0</v>
      </c>
      <c r="E401" s="35">
        <f>'Variables - daily (2)'!G502</f>
        <v>0</v>
      </c>
      <c r="F401" s="35">
        <f t="shared" si="50"/>
        <v>1</v>
      </c>
      <c r="G401" s="35">
        <f t="shared" si="51"/>
        <v>1</v>
      </c>
      <c r="H401" s="35">
        <f t="shared" si="52"/>
        <v>0</v>
      </c>
      <c r="I401" s="35">
        <f t="shared" si="53"/>
        <v>0</v>
      </c>
      <c r="J401" s="35" t="e">
        <f t="shared" si="54"/>
        <v>#DIV/0!</v>
      </c>
      <c r="K401" s="35" t="str">
        <f t="shared" si="55"/>
        <v>overvalued</v>
      </c>
    </row>
    <row r="402" spans="1:11" x14ac:dyDescent="0.3">
      <c r="A402" s="6">
        <f>'Variables - daily'!A503</f>
        <v>0</v>
      </c>
      <c r="B402" s="35">
        <f>'Variables - daily (2)'!B503</f>
        <v>0</v>
      </c>
      <c r="C402" s="35">
        <f>'Variables - daily (2)'!C503</f>
        <v>0</v>
      </c>
      <c r="D402" s="35">
        <f>'Variables - daily (2)'!I503</f>
        <v>0</v>
      </c>
      <c r="E402" s="35">
        <f>'Variables - daily (2)'!G503</f>
        <v>0</v>
      </c>
      <c r="F402" s="35">
        <f t="shared" si="50"/>
        <v>1</v>
      </c>
      <c r="G402" s="35">
        <f t="shared" si="51"/>
        <v>1</v>
      </c>
      <c r="H402" s="35">
        <f t="shared" si="52"/>
        <v>0</v>
      </c>
      <c r="I402" s="35">
        <f t="shared" si="53"/>
        <v>0</v>
      </c>
      <c r="J402" s="35" t="e">
        <f t="shared" si="54"/>
        <v>#DIV/0!</v>
      </c>
      <c r="K402" s="35" t="str">
        <f t="shared" si="55"/>
        <v>overvalued</v>
      </c>
    </row>
    <row r="403" spans="1:11" x14ac:dyDescent="0.3">
      <c r="A403" s="6">
        <f>'Variables - daily'!A504</f>
        <v>0</v>
      </c>
      <c r="B403" s="35">
        <f>'Variables - daily (2)'!B504</f>
        <v>0</v>
      </c>
      <c r="C403" s="35">
        <f>'Variables - daily (2)'!C504</f>
        <v>0</v>
      </c>
      <c r="D403" s="35">
        <f>'Variables - daily (2)'!I504</f>
        <v>0</v>
      </c>
      <c r="E403" s="35">
        <f>'Variables - daily (2)'!G504</f>
        <v>0</v>
      </c>
      <c r="F403" s="35">
        <f t="shared" si="50"/>
        <v>1</v>
      </c>
      <c r="G403" s="35">
        <f t="shared" si="51"/>
        <v>1</v>
      </c>
      <c r="H403" s="35">
        <f t="shared" si="52"/>
        <v>0</v>
      </c>
      <c r="I403" s="35">
        <f t="shared" si="53"/>
        <v>0</v>
      </c>
      <c r="J403" s="35" t="e">
        <f t="shared" si="54"/>
        <v>#DIV/0!</v>
      </c>
      <c r="K403" s="35" t="str">
        <f t="shared" si="55"/>
        <v>overvalued</v>
      </c>
    </row>
    <row r="404" spans="1:11" x14ac:dyDescent="0.3">
      <c r="A404" s="6">
        <f>'Variables - daily'!A505</f>
        <v>0</v>
      </c>
      <c r="B404" s="35">
        <f>'Variables - daily (2)'!B505</f>
        <v>0</v>
      </c>
      <c r="C404" s="35">
        <f>'Variables - daily (2)'!C505</f>
        <v>0</v>
      </c>
      <c r="D404" s="35">
        <f>'Variables - daily (2)'!I505</f>
        <v>0</v>
      </c>
      <c r="E404" s="35">
        <f>'Variables - daily (2)'!G505</f>
        <v>0</v>
      </c>
      <c r="F404" s="35">
        <f t="shared" si="50"/>
        <v>1</v>
      </c>
      <c r="G404" s="35">
        <f t="shared" si="51"/>
        <v>1</v>
      </c>
      <c r="H404" s="35">
        <f t="shared" si="52"/>
        <v>0</v>
      </c>
      <c r="I404" s="35">
        <f t="shared" si="53"/>
        <v>0</v>
      </c>
      <c r="J404" s="35" t="e">
        <f t="shared" si="54"/>
        <v>#DIV/0!</v>
      </c>
      <c r="K404" s="35" t="str">
        <f t="shared" si="55"/>
        <v>overvalued</v>
      </c>
    </row>
    <row r="405" spans="1:11" x14ac:dyDescent="0.3">
      <c r="A405" s="6">
        <f>'Variables - daily'!A506</f>
        <v>0</v>
      </c>
      <c r="B405" s="35">
        <f>'Variables - daily (2)'!B506</f>
        <v>0</v>
      </c>
      <c r="C405" s="35">
        <f>'Variables - daily (2)'!C506</f>
        <v>0</v>
      </c>
      <c r="D405" s="35">
        <f>'Variables - daily (2)'!I506</f>
        <v>0</v>
      </c>
      <c r="E405" s="35">
        <f>'Variables - daily (2)'!G506</f>
        <v>0</v>
      </c>
      <c r="F405" s="35">
        <f t="shared" si="50"/>
        <v>1</v>
      </c>
      <c r="G405" s="35">
        <f t="shared" si="51"/>
        <v>1</v>
      </c>
      <c r="H405" s="35">
        <f t="shared" si="52"/>
        <v>0</v>
      </c>
      <c r="I405" s="35">
        <f t="shared" si="53"/>
        <v>0</v>
      </c>
      <c r="J405" s="35" t="e">
        <f t="shared" si="54"/>
        <v>#DIV/0!</v>
      </c>
      <c r="K405" s="35" t="str">
        <f t="shared" si="55"/>
        <v>overvalued</v>
      </c>
    </row>
    <row r="406" spans="1:11" x14ac:dyDescent="0.3">
      <c r="A406" s="6">
        <f>'Variables - daily'!A507</f>
        <v>0</v>
      </c>
      <c r="B406" s="35">
        <f>'Variables - daily (2)'!B507</f>
        <v>0</v>
      </c>
      <c r="C406" s="35">
        <f>'Variables - daily (2)'!C507</f>
        <v>0</v>
      </c>
      <c r="D406" s="35">
        <f>'Variables - daily (2)'!I507</f>
        <v>0</v>
      </c>
      <c r="E406" s="35">
        <f>'Variables - daily (2)'!G507</f>
        <v>0</v>
      </c>
      <c r="F406" s="35">
        <f t="shared" si="50"/>
        <v>1</v>
      </c>
      <c r="G406" s="35">
        <f t="shared" si="51"/>
        <v>1</v>
      </c>
      <c r="H406" s="35">
        <f t="shared" si="52"/>
        <v>0</v>
      </c>
      <c r="I406" s="35">
        <f t="shared" si="53"/>
        <v>0</v>
      </c>
      <c r="J406" s="35" t="e">
        <f t="shared" si="54"/>
        <v>#DIV/0!</v>
      </c>
      <c r="K406" s="35" t="str">
        <f t="shared" si="55"/>
        <v>overvalued</v>
      </c>
    </row>
    <row r="407" spans="1:11" x14ac:dyDescent="0.3">
      <c r="A407" s="6">
        <f>'Variables - daily'!A508</f>
        <v>0</v>
      </c>
      <c r="B407" s="35">
        <f>'Variables - daily (2)'!B508</f>
        <v>0</v>
      </c>
      <c r="C407" s="35">
        <f>'Variables - daily (2)'!C508</f>
        <v>0</v>
      </c>
      <c r="D407" s="35">
        <f>'Variables - daily (2)'!I508</f>
        <v>0</v>
      </c>
      <c r="E407" s="35">
        <f>'Variables - daily (2)'!G508</f>
        <v>0</v>
      </c>
      <c r="F407" s="35">
        <f t="shared" si="50"/>
        <v>1</v>
      </c>
      <c r="G407" s="35">
        <f t="shared" si="51"/>
        <v>1</v>
      </c>
      <c r="H407" s="35">
        <f t="shared" si="52"/>
        <v>0</v>
      </c>
      <c r="I407" s="35">
        <f t="shared" si="53"/>
        <v>0</v>
      </c>
      <c r="J407" s="35" t="e">
        <f t="shared" si="54"/>
        <v>#DIV/0!</v>
      </c>
      <c r="K407" s="35" t="str">
        <f t="shared" si="55"/>
        <v>overvalued</v>
      </c>
    </row>
    <row r="408" spans="1:11" x14ac:dyDescent="0.3">
      <c r="A408" s="6">
        <f>'Variables - daily'!A509</f>
        <v>0</v>
      </c>
      <c r="B408" s="35">
        <f>'Variables - daily (2)'!B509</f>
        <v>0</v>
      </c>
      <c r="C408" s="35">
        <f>'Variables - daily (2)'!C509</f>
        <v>0</v>
      </c>
      <c r="D408" s="35">
        <f>'Variables - daily (2)'!I509</f>
        <v>0</v>
      </c>
      <c r="E408" s="35">
        <f>'Variables - daily (2)'!G509</f>
        <v>0</v>
      </c>
      <c r="F408" s="35">
        <f t="shared" si="50"/>
        <v>1</v>
      </c>
      <c r="G408" s="35">
        <f t="shared" si="51"/>
        <v>1</v>
      </c>
      <c r="H408" s="35">
        <f t="shared" si="52"/>
        <v>0</v>
      </c>
      <c r="I408" s="35">
        <f t="shared" si="53"/>
        <v>0</v>
      </c>
      <c r="J408" s="35" t="e">
        <f t="shared" si="54"/>
        <v>#DIV/0!</v>
      </c>
      <c r="K408" s="35" t="str">
        <f t="shared" si="55"/>
        <v>overvalued</v>
      </c>
    </row>
    <row r="409" spans="1:11" x14ac:dyDescent="0.3">
      <c r="A409" s="6">
        <f>'Variables - daily'!A510</f>
        <v>0</v>
      </c>
      <c r="B409" s="35">
        <f>'Variables - daily (2)'!B510</f>
        <v>0</v>
      </c>
      <c r="C409" s="35">
        <f>'Variables - daily (2)'!C510</f>
        <v>0</v>
      </c>
      <c r="D409" s="35">
        <f>'Variables - daily (2)'!I510</f>
        <v>0</v>
      </c>
      <c r="E409" s="35">
        <f>'Variables - daily (2)'!G510</f>
        <v>0</v>
      </c>
      <c r="F409" s="35">
        <f t="shared" si="50"/>
        <v>1</v>
      </c>
      <c r="G409" s="35">
        <f t="shared" si="51"/>
        <v>1</v>
      </c>
      <c r="H409" s="35">
        <f t="shared" si="52"/>
        <v>0</v>
      </c>
      <c r="I409" s="35">
        <f t="shared" si="53"/>
        <v>0</v>
      </c>
      <c r="J409" s="35" t="e">
        <f t="shared" si="54"/>
        <v>#DIV/0!</v>
      </c>
      <c r="K409" s="35" t="str">
        <f t="shared" si="55"/>
        <v>overvalued</v>
      </c>
    </row>
    <row r="410" spans="1:11" x14ac:dyDescent="0.3">
      <c r="A410" s="6">
        <f>'Variables - daily'!A511</f>
        <v>0</v>
      </c>
      <c r="B410" s="35">
        <f>'Variables - daily (2)'!B511</f>
        <v>0</v>
      </c>
      <c r="C410" s="35">
        <f>'Variables - daily (2)'!C511</f>
        <v>0</v>
      </c>
      <c r="D410" s="35">
        <f>'Variables - daily (2)'!I511</f>
        <v>0</v>
      </c>
      <c r="E410" s="35">
        <f>'Variables - daily (2)'!G511</f>
        <v>0</v>
      </c>
      <c r="F410" s="35">
        <f t="shared" si="50"/>
        <v>1</v>
      </c>
      <c r="G410" s="35">
        <f t="shared" si="51"/>
        <v>1</v>
      </c>
      <c r="H410" s="35">
        <f t="shared" si="52"/>
        <v>0</v>
      </c>
      <c r="I410" s="35">
        <f t="shared" si="53"/>
        <v>0</v>
      </c>
      <c r="J410" s="35" t="e">
        <f t="shared" si="54"/>
        <v>#DIV/0!</v>
      </c>
      <c r="K410" s="35" t="str">
        <f t="shared" si="55"/>
        <v>overvalued</v>
      </c>
    </row>
    <row r="411" spans="1:11" x14ac:dyDescent="0.3">
      <c r="A411" s="6">
        <f>'Variables - daily'!A512</f>
        <v>0</v>
      </c>
      <c r="B411" s="35">
        <f>'Variables - daily (2)'!B512</f>
        <v>0</v>
      </c>
      <c r="C411" s="35">
        <f>'Variables - daily (2)'!C512</f>
        <v>0</v>
      </c>
      <c r="D411" s="35">
        <f>'Variables - daily (2)'!I512</f>
        <v>0</v>
      </c>
      <c r="E411" s="35">
        <f>'Variables - daily (2)'!G512</f>
        <v>0</v>
      </c>
      <c r="F411" s="35">
        <f t="shared" si="50"/>
        <v>1</v>
      </c>
      <c r="G411" s="35">
        <f t="shared" si="51"/>
        <v>1</v>
      </c>
      <c r="H411" s="35">
        <f t="shared" si="52"/>
        <v>0</v>
      </c>
      <c r="I411" s="35">
        <f t="shared" si="53"/>
        <v>0</v>
      </c>
      <c r="J411" s="35" t="e">
        <f t="shared" si="54"/>
        <v>#DIV/0!</v>
      </c>
      <c r="K411" s="35" t="str">
        <f t="shared" si="55"/>
        <v>overvalued</v>
      </c>
    </row>
    <row r="412" spans="1:11" x14ac:dyDescent="0.3">
      <c r="A412" s="6">
        <f>'Variables - daily'!A513</f>
        <v>0</v>
      </c>
      <c r="B412" s="35">
        <f>'Variables - daily (2)'!B513</f>
        <v>0</v>
      </c>
      <c r="C412" s="35">
        <f>'Variables - daily (2)'!C513</f>
        <v>0</v>
      </c>
      <c r="D412" s="35">
        <f>'Variables - daily (2)'!I513</f>
        <v>0</v>
      </c>
      <c r="E412" s="35">
        <f>'Variables - daily (2)'!G513</f>
        <v>0</v>
      </c>
      <c r="F412" s="35">
        <f t="shared" si="50"/>
        <v>1</v>
      </c>
      <c r="G412" s="35">
        <f t="shared" si="51"/>
        <v>1</v>
      </c>
      <c r="H412" s="35">
        <f t="shared" si="52"/>
        <v>0</v>
      </c>
      <c r="I412" s="35">
        <f t="shared" si="53"/>
        <v>0</v>
      </c>
      <c r="J412" s="35" t="e">
        <f t="shared" si="54"/>
        <v>#DIV/0!</v>
      </c>
      <c r="K412" s="35" t="str">
        <f t="shared" si="55"/>
        <v>overvalued</v>
      </c>
    </row>
    <row r="413" spans="1:11" x14ac:dyDescent="0.3">
      <c r="A413" s="6">
        <f>'Variables - daily'!A514</f>
        <v>0</v>
      </c>
      <c r="B413" s="35">
        <f>'Variables - daily (2)'!B514</f>
        <v>0</v>
      </c>
      <c r="C413" s="35">
        <f>'Variables - daily (2)'!C514</f>
        <v>0</v>
      </c>
      <c r="D413" s="35">
        <f>'Variables - daily (2)'!I514</f>
        <v>0</v>
      </c>
      <c r="E413" s="35">
        <f>'Variables - daily (2)'!G514</f>
        <v>0</v>
      </c>
      <c r="F413" s="35">
        <f t="shared" si="50"/>
        <v>1</v>
      </c>
      <c r="G413" s="35">
        <f t="shared" si="51"/>
        <v>1</v>
      </c>
      <c r="H413" s="35">
        <f t="shared" si="52"/>
        <v>0</v>
      </c>
      <c r="I413" s="35">
        <f t="shared" si="53"/>
        <v>0</v>
      </c>
      <c r="J413" s="35" t="e">
        <f t="shared" si="54"/>
        <v>#DIV/0!</v>
      </c>
      <c r="K413" s="35" t="str">
        <f t="shared" si="55"/>
        <v>overvalued</v>
      </c>
    </row>
    <row r="414" spans="1:11" x14ac:dyDescent="0.3">
      <c r="A414" s="6">
        <f>'Variables - daily'!A515</f>
        <v>0</v>
      </c>
      <c r="B414" s="35">
        <f>'Variables - daily (2)'!B515</f>
        <v>0</v>
      </c>
      <c r="C414" s="35">
        <f>'Variables - daily (2)'!C515</f>
        <v>0</v>
      </c>
      <c r="D414" s="35">
        <f>'Variables - daily (2)'!I515</f>
        <v>0</v>
      </c>
      <c r="E414" s="35">
        <f>'Variables - daily (2)'!G515</f>
        <v>0</v>
      </c>
      <c r="F414" s="35">
        <f t="shared" si="50"/>
        <v>1</v>
      </c>
      <c r="G414" s="35">
        <f t="shared" si="51"/>
        <v>1</v>
      </c>
      <c r="H414" s="35">
        <f t="shared" si="52"/>
        <v>0</v>
      </c>
      <c r="I414" s="35">
        <f t="shared" si="53"/>
        <v>0</v>
      </c>
      <c r="J414" s="35" t="e">
        <f t="shared" si="54"/>
        <v>#DIV/0!</v>
      </c>
      <c r="K414" s="35" t="str">
        <f t="shared" si="55"/>
        <v>overvalued</v>
      </c>
    </row>
    <row r="415" spans="1:11" x14ac:dyDescent="0.3">
      <c r="A415" s="6">
        <f>'Variables - daily'!A516</f>
        <v>0</v>
      </c>
      <c r="B415" s="35">
        <f>'Variables - daily (2)'!B516</f>
        <v>0</v>
      </c>
      <c r="C415" s="35">
        <f>'Variables - daily (2)'!C516</f>
        <v>0</v>
      </c>
      <c r="D415" s="35">
        <f>'Variables - daily (2)'!I516</f>
        <v>0</v>
      </c>
      <c r="E415" s="35">
        <f>'Variables - daily (2)'!G516</f>
        <v>0</v>
      </c>
      <c r="F415" s="35">
        <f t="shared" si="50"/>
        <v>1</v>
      </c>
      <c r="G415" s="35">
        <f t="shared" si="51"/>
        <v>1</v>
      </c>
      <c r="H415" s="35">
        <f t="shared" si="52"/>
        <v>0</v>
      </c>
      <c r="I415" s="35">
        <f t="shared" si="53"/>
        <v>0</v>
      </c>
      <c r="J415" s="35" t="e">
        <f t="shared" si="54"/>
        <v>#DIV/0!</v>
      </c>
      <c r="K415" s="35" t="str">
        <f t="shared" si="55"/>
        <v>overvalued</v>
      </c>
    </row>
    <row r="416" spans="1:11" x14ac:dyDescent="0.3">
      <c r="A416" s="6">
        <f>'Variables - daily'!A517</f>
        <v>0</v>
      </c>
      <c r="B416" s="35">
        <f>'Variables - daily (2)'!B517</f>
        <v>0</v>
      </c>
      <c r="C416" s="35">
        <f>'Variables - daily (2)'!C517</f>
        <v>0</v>
      </c>
      <c r="D416" s="35">
        <f>'Variables - daily (2)'!I517</f>
        <v>0</v>
      </c>
      <c r="E416" s="35">
        <f>'Variables - daily (2)'!G517</f>
        <v>0</v>
      </c>
      <c r="F416" s="35">
        <f t="shared" si="50"/>
        <v>1</v>
      </c>
      <c r="G416" s="35">
        <f t="shared" si="51"/>
        <v>1</v>
      </c>
      <c r="H416" s="35">
        <f t="shared" si="52"/>
        <v>0</v>
      </c>
      <c r="I416" s="35">
        <f t="shared" si="53"/>
        <v>0</v>
      </c>
      <c r="J416" s="35" t="e">
        <f t="shared" si="54"/>
        <v>#DIV/0!</v>
      </c>
      <c r="K416" s="35" t="str">
        <f t="shared" si="55"/>
        <v>overvalued</v>
      </c>
    </row>
    <row r="417" spans="1:11" x14ac:dyDescent="0.3">
      <c r="A417" s="6">
        <f>'Variables - daily'!A518</f>
        <v>0</v>
      </c>
      <c r="B417" s="35">
        <f>'Variables - daily (2)'!B518</f>
        <v>0</v>
      </c>
      <c r="C417" s="35">
        <f>'Variables - daily (2)'!C518</f>
        <v>0</v>
      </c>
      <c r="D417" s="35">
        <f>'Variables - daily (2)'!I518</f>
        <v>0</v>
      </c>
      <c r="E417" s="35">
        <f>'Variables - daily (2)'!G518</f>
        <v>0</v>
      </c>
      <c r="F417" s="35">
        <f t="shared" si="50"/>
        <v>1</v>
      </c>
      <c r="G417" s="35">
        <f t="shared" si="51"/>
        <v>1</v>
      </c>
      <c r="H417" s="35">
        <f t="shared" si="52"/>
        <v>0</v>
      </c>
      <c r="I417" s="35">
        <f t="shared" si="53"/>
        <v>0</v>
      </c>
      <c r="J417" s="35" t="e">
        <f t="shared" si="54"/>
        <v>#DIV/0!</v>
      </c>
      <c r="K417" s="35" t="str">
        <f t="shared" si="55"/>
        <v>overvalued</v>
      </c>
    </row>
    <row r="418" spans="1:11" x14ac:dyDescent="0.3">
      <c r="A418" s="6">
        <f>'Variables - daily'!A519</f>
        <v>0</v>
      </c>
      <c r="B418" s="35">
        <f>'Variables - daily (2)'!B519</f>
        <v>0</v>
      </c>
      <c r="C418" s="35">
        <f>'Variables - daily (2)'!C519</f>
        <v>0</v>
      </c>
      <c r="D418" s="35">
        <f>'Variables - daily (2)'!I519</f>
        <v>0</v>
      </c>
      <c r="E418" s="35">
        <f>'Variables - daily (2)'!G519</f>
        <v>0</v>
      </c>
      <c r="F418" s="35">
        <f t="shared" si="50"/>
        <v>1</v>
      </c>
      <c r="G418" s="35">
        <f t="shared" si="51"/>
        <v>1</v>
      </c>
      <c r="H418" s="35">
        <f t="shared" si="52"/>
        <v>0</v>
      </c>
      <c r="I418" s="35">
        <f t="shared" si="53"/>
        <v>0</v>
      </c>
      <c r="J418" s="35" t="e">
        <f t="shared" si="54"/>
        <v>#DIV/0!</v>
      </c>
      <c r="K418" s="35" t="str">
        <f t="shared" si="55"/>
        <v>overvalued</v>
      </c>
    </row>
    <row r="419" spans="1:11" x14ac:dyDescent="0.3">
      <c r="A419" s="6">
        <f>'Variables - daily'!A520</f>
        <v>0</v>
      </c>
      <c r="B419" s="35">
        <f>'Variables - daily (2)'!B520</f>
        <v>0</v>
      </c>
      <c r="C419" s="35">
        <f>'Variables - daily (2)'!C520</f>
        <v>0</v>
      </c>
      <c r="D419" s="35">
        <f>'Variables - daily (2)'!I520</f>
        <v>0</v>
      </c>
      <c r="E419" s="35">
        <f>'Variables - daily (2)'!G520</f>
        <v>0</v>
      </c>
      <c r="F419" s="35">
        <f t="shared" si="50"/>
        <v>1</v>
      </c>
      <c r="G419" s="35">
        <f t="shared" si="51"/>
        <v>1</v>
      </c>
      <c r="H419" s="35">
        <f t="shared" si="52"/>
        <v>0</v>
      </c>
      <c r="I419" s="35">
        <f t="shared" si="53"/>
        <v>0</v>
      </c>
      <c r="J419" s="35" t="e">
        <f t="shared" si="54"/>
        <v>#DIV/0!</v>
      </c>
      <c r="K419" s="35" t="str">
        <f t="shared" si="55"/>
        <v>overvalued</v>
      </c>
    </row>
    <row r="420" spans="1:11" x14ac:dyDescent="0.3">
      <c r="A420" s="6">
        <f>'Variables - daily'!A521</f>
        <v>0</v>
      </c>
      <c r="B420" s="35">
        <f>'Variables - daily (2)'!B521</f>
        <v>0</v>
      </c>
      <c r="C420" s="35">
        <f>'Variables - daily (2)'!C521</f>
        <v>0</v>
      </c>
      <c r="D420" s="35">
        <f>'Variables - daily (2)'!I521</f>
        <v>0</v>
      </c>
      <c r="E420" s="35">
        <f>'Variables - daily (2)'!G521</f>
        <v>0</v>
      </c>
      <c r="F420" s="35">
        <f t="shared" si="50"/>
        <v>1</v>
      </c>
      <c r="G420" s="35">
        <f t="shared" si="51"/>
        <v>1</v>
      </c>
      <c r="H420" s="35">
        <f t="shared" si="52"/>
        <v>0</v>
      </c>
      <c r="I420" s="35">
        <f t="shared" si="53"/>
        <v>0</v>
      </c>
      <c r="J420" s="35" t="e">
        <f t="shared" si="54"/>
        <v>#DIV/0!</v>
      </c>
      <c r="K420" s="35" t="str">
        <f t="shared" si="55"/>
        <v>overvalued</v>
      </c>
    </row>
    <row r="421" spans="1:11" x14ac:dyDescent="0.3">
      <c r="A421" s="6">
        <f>'Variables - daily'!A522</f>
        <v>0</v>
      </c>
      <c r="B421" s="35">
        <f>'Variables - daily (2)'!B522</f>
        <v>0</v>
      </c>
      <c r="C421" s="35">
        <f>'Variables - daily (2)'!C522</f>
        <v>0</v>
      </c>
      <c r="D421" s="35">
        <f>'Variables - daily (2)'!I522</f>
        <v>0</v>
      </c>
      <c r="E421" s="35">
        <f>'Variables - daily (2)'!G522</f>
        <v>0</v>
      </c>
      <c r="F421" s="35">
        <f t="shared" si="50"/>
        <v>1</v>
      </c>
      <c r="G421" s="35">
        <f t="shared" si="51"/>
        <v>1</v>
      </c>
      <c r="H421" s="35">
        <f t="shared" si="52"/>
        <v>0</v>
      </c>
      <c r="I421" s="35">
        <f t="shared" si="53"/>
        <v>0</v>
      </c>
      <c r="J421" s="35" t="e">
        <f t="shared" si="54"/>
        <v>#DIV/0!</v>
      </c>
      <c r="K421" s="35" t="str">
        <f t="shared" si="55"/>
        <v>overvalued</v>
      </c>
    </row>
    <row r="422" spans="1:11" x14ac:dyDescent="0.3">
      <c r="A422" s="6">
        <f>'Variables - daily'!A523</f>
        <v>0</v>
      </c>
      <c r="B422" s="35">
        <f>'Variables - daily (2)'!B523</f>
        <v>0</v>
      </c>
      <c r="C422" s="35">
        <f>'Variables - daily (2)'!C523</f>
        <v>0</v>
      </c>
      <c r="D422" s="35">
        <f>'Variables - daily (2)'!I523</f>
        <v>0</v>
      </c>
      <c r="E422" s="35">
        <f>'Variables - daily (2)'!G523</f>
        <v>0</v>
      </c>
      <c r="F422" s="35">
        <f t="shared" si="50"/>
        <v>1</v>
      </c>
      <c r="G422" s="35">
        <f t="shared" si="51"/>
        <v>1</v>
      </c>
      <c r="H422" s="35">
        <f t="shared" si="52"/>
        <v>0</v>
      </c>
      <c r="I422" s="35">
        <f t="shared" si="53"/>
        <v>0</v>
      </c>
      <c r="J422" s="35" t="e">
        <f t="shared" si="54"/>
        <v>#DIV/0!</v>
      </c>
      <c r="K422" s="35" t="str">
        <f t="shared" si="55"/>
        <v>overvalued</v>
      </c>
    </row>
    <row r="423" spans="1:11" x14ac:dyDescent="0.3">
      <c r="A423" s="6">
        <f>'Variables - daily'!A524</f>
        <v>0</v>
      </c>
      <c r="B423" s="35">
        <f>'Variables - daily (2)'!B524</f>
        <v>0</v>
      </c>
      <c r="C423" s="35">
        <f>'Variables - daily (2)'!C524</f>
        <v>0</v>
      </c>
      <c r="D423" s="35">
        <f>'Variables - daily (2)'!I524</f>
        <v>0</v>
      </c>
      <c r="E423" s="35">
        <f>'Variables - daily (2)'!G524</f>
        <v>0</v>
      </c>
      <c r="F423" s="35">
        <f t="shared" si="50"/>
        <v>1</v>
      </c>
      <c r="G423" s="35">
        <f t="shared" si="51"/>
        <v>1</v>
      </c>
      <c r="H423" s="35">
        <f t="shared" si="52"/>
        <v>0</v>
      </c>
      <c r="I423" s="35">
        <f t="shared" si="53"/>
        <v>0</v>
      </c>
      <c r="J423" s="35" t="e">
        <f t="shared" si="54"/>
        <v>#DIV/0!</v>
      </c>
      <c r="K423" s="35" t="str">
        <f t="shared" si="55"/>
        <v>overvalued</v>
      </c>
    </row>
    <row r="424" spans="1:11" x14ac:dyDescent="0.3">
      <c r="A424" s="6">
        <f>'Variables - daily'!A525</f>
        <v>0</v>
      </c>
      <c r="B424" s="35">
        <f>'Variables - daily (2)'!B525</f>
        <v>0</v>
      </c>
      <c r="C424" s="35">
        <f>'Variables - daily (2)'!C525</f>
        <v>0</v>
      </c>
      <c r="D424" s="35">
        <f>'Variables - daily (2)'!I525</f>
        <v>0</v>
      </c>
      <c r="E424" s="35">
        <f>'Variables - daily (2)'!G525</f>
        <v>0</v>
      </c>
      <c r="F424" s="35">
        <f t="shared" si="50"/>
        <v>1</v>
      </c>
      <c r="G424" s="35">
        <f t="shared" si="51"/>
        <v>1</v>
      </c>
      <c r="H424" s="35">
        <f t="shared" si="52"/>
        <v>0</v>
      </c>
      <c r="I424" s="35">
        <f t="shared" si="53"/>
        <v>0</v>
      </c>
      <c r="J424" s="35" t="e">
        <f t="shared" si="54"/>
        <v>#DIV/0!</v>
      </c>
      <c r="K424" s="35" t="str">
        <f t="shared" si="55"/>
        <v>overvalued</v>
      </c>
    </row>
    <row r="425" spans="1:11" x14ac:dyDescent="0.3">
      <c r="A425" s="6">
        <f>'Variables - daily'!A526</f>
        <v>0</v>
      </c>
      <c r="B425" s="35">
        <f>'Variables - daily (2)'!B526</f>
        <v>0</v>
      </c>
      <c r="C425" s="35">
        <f>'Variables - daily (2)'!C526</f>
        <v>0</v>
      </c>
      <c r="D425" s="35">
        <f>'Variables - daily (2)'!I526</f>
        <v>0</v>
      </c>
      <c r="E425" s="35">
        <f>'Variables - daily (2)'!G526</f>
        <v>0</v>
      </c>
      <c r="F425" s="35">
        <f t="shared" si="50"/>
        <v>1</v>
      </c>
      <c r="G425" s="35">
        <f t="shared" si="51"/>
        <v>1</v>
      </c>
      <c r="H425" s="35">
        <f t="shared" si="52"/>
        <v>0</v>
      </c>
      <c r="I425" s="35">
        <f t="shared" si="53"/>
        <v>0</v>
      </c>
      <c r="J425" s="35" t="e">
        <f t="shared" si="54"/>
        <v>#DIV/0!</v>
      </c>
      <c r="K425" s="35" t="str">
        <f t="shared" si="55"/>
        <v>overvalued</v>
      </c>
    </row>
    <row r="426" spans="1:11" x14ac:dyDescent="0.3">
      <c r="A426" s="6">
        <f>'Variables - daily'!A527</f>
        <v>0</v>
      </c>
      <c r="B426" s="35">
        <f>'Variables - daily (2)'!B527</f>
        <v>0</v>
      </c>
      <c r="C426" s="35">
        <f>'Variables - daily (2)'!C527</f>
        <v>0</v>
      </c>
      <c r="D426" s="35">
        <f>'Variables - daily (2)'!I527</f>
        <v>0</v>
      </c>
      <c r="E426" s="35">
        <f>'Variables - daily (2)'!G527</f>
        <v>0</v>
      </c>
      <c r="F426" s="35">
        <f t="shared" si="50"/>
        <v>1</v>
      </c>
      <c r="G426" s="35">
        <f t="shared" si="51"/>
        <v>1</v>
      </c>
      <c r="H426" s="35">
        <f t="shared" si="52"/>
        <v>0</v>
      </c>
      <c r="I426" s="35">
        <f t="shared" si="53"/>
        <v>0</v>
      </c>
      <c r="J426" s="35" t="e">
        <f t="shared" si="54"/>
        <v>#DIV/0!</v>
      </c>
      <c r="K426" s="35" t="str">
        <f t="shared" si="55"/>
        <v>overvalued</v>
      </c>
    </row>
    <row r="427" spans="1:11" x14ac:dyDescent="0.3">
      <c r="A427" s="6">
        <f>'Variables - daily'!A528</f>
        <v>0</v>
      </c>
      <c r="B427" s="35">
        <f>'Variables - daily (2)'!B528</f>
        <v>0</v>
      </c>
      <c r="C427" s="35">
        <f>'Variables - daily (2)'!C528</f>
        <v>0</v>
      </c>
      <c r="D427" s="35">
        <f>'Variables - daily (2)'!I528</f>
        <v>0</v>
      </c>
      <c r="E427" s="35">
        <f>'Variables - daily (2)'!G528</f>
        <v>0</v>
      </c>
      <c r="F427" s="35">
        <f t="shared" si="50"/>
        <v>1</v>
      </c>
      <c r="G427" s="35">
        <f t="shared" si="51"/>
        <v>1</v>
      </c>
      <c r="H427" s="35">
        <f t="shared" si="52"/>
        <v>0</v>
      </c>
      <c r="I427" s="35">
        <f t="shared" si="53"/>
        <v>0</v>
      </c>
      <c r="J427" s="35" t="e">
        <f t="shared" si="54"/>
        <v>#DIV/0!</v>
      </c>
      <c r="K427" s="35" t="str">
        <f t="shared" si="55"/>
        <v>overvalued</v>
      </c>
    </row>
    <row r="428" spans="1:11" x14ac:dyDescent="0.3">
      <c r="A428" s="6">
        <f>'Variables - daily'!A529</f>
        <v>0</v>
      </c>
      <c r="B428" s="35">
        <f>'Variables - daily (2)'!B529</f>
        <v>0</v>
      </c>
      <c r="C428" s="35">
        <f>'Variables - daily (2)'!C529</f>
        <v>0</v>
      </c>
      <c r="D428" s="35">
        <f>'Variables - daily (2)'!I529</f>
        <v>0</v>
      </c>
      <c r="E428" s="35">
        <f>'Variables - daily (2)'!G529</f>
        <v>0</v>
      </c>
      <c r="F428" s="35">
        <f t="shared" si="50"/>
        <v>1</v>
      </c>
      <c r="G428" s="35">
        <f t="shared" si="51"/>
        <v>1</v>
      </c>
      <c r="H428" s="35">
        <f t="shared" si="52"/>
        <v>0</v>
      </c>
      <c r="I428" s="35">
        <f t="shared" si="53"/>
        <v>0</v>
      </c>
      <c r="J428" s="35" t="e">
        <f t="shared" si="54"/>
        <v>#DIV/0!</v>
      </c>
      <c r="K428" s="35" t="str">
        <f t="shared" si="55"/>
        <v>overvalued</v>
      </c>
    </row>
    <row r="429" spans="1:11" x14ac:dyDescent="0.3">
      <c r="A429" s="6">
        <f>'Variables - daily'!A530</f>
        <v>0</v>
      </c>
      <c r="B429" s="35">
        <f>'Variables - daily (2)'!B530</f>
        <v>0</v>
      </c>
      <c r="C429" s="35">
        <f>'Variables - daily (2)'!C530</f>
        <v>0</v>
      </c>
      <c r="D429" s="35">
        <f>'Variables - daily (2)'!I530</f>
        <v>0</v>
      </c>
      <c r="E429" s="35">
        <f>'Variables - daily (2)'!G530</f>
        <v>0</v>
      </c>
      <c r="F429" s="35">
        <f t="shared" si="50"/>
        <v>1</v>
      </c>
      <c r="G429" s="35">
        <f t="shared" si="51"/>
        <v>1</v>
      </c>
      <c r="H429" s="35">
        <f t="shared" si="52"/>
        <v>0</v>
      </c>
      <c r="I429" s="35">
        <f t="shared" si="53"/>
        <v>0</v>
      </c>
      <c r="J429" s="35" t="e">
        <f t="shared" si="54"/>
        <v>#DIV/0!</v>
      </c>
      <c r="K429" s="35" t="str">
        <f t="shared" si="55"/>
        <v>overvalued</v>
      </c>
    </row>
    <row r="430" spans="1:11" x14ac:dyDescent="0.3">
      <c r="A430" s="6">
        <f>'Variables - daily'!A531</f>
        <v>0</v>
      </c>
      <c r="B430" s="35">
        <f>'Variables - daily (2)'!B531</f>
        <v>0</v>
      </c>
      <c r="C430" s="35">
        <f>'Variables - daily (2)'!C531</f>
        <v>0</v>
      </c>
      <c r="D430" s="35">
        <f>'Variables - daily (2)'!I531</f>
        <v>0</v>
      </c>
      <c r="E430" s="35">
        <f>'Variables - daily (2)'!G531</f>
        <v>0</v>
      </c>
      <c r="F430" s="35">
        <f t="shared" si="50"/>
        <v>1</v>
      </c>
      <c r="G430" s="35">
        <f t="shared" si="51"/>
        <v>1</v>
      </c>
      <c r="H430" s="35">
        <f t="shared" si="52"/>
        <v>0</v>
      </c>
      <c r="I430" s="35">
        <f t="shared" si="53"/>
        <v>0</v>
      </c>
      <c r="J430" s="35" t="e">
        <f t="shared" si="54"/>
        <v>#DIV/0!</v>
      </c>
      <c r="K430" s="35" t="str">
        <f t="shared" si="55"/>
        <v>overvalued</v>
      </c>
    </row>
    <row r="431" spans="1:11" x14ac:dyDescent="0.3">
      <c r="A431" s="6">
        <f>'Variables - daily'!A532</f>
        <v>0</v>
      </c>
      <c r="B431" s="35">
        <f>'Variables - daily (2)'!B532</f>
        <v>0</v>
      </c>
      <c r="C431" s="35">
        <f>'Variables - daily (2)'!C532</f>
        <v>0</v>
      </c>
      <c r="D431" s="35">
        <f>'Variables - daily (2)'!I532</f>
        <v>0</v>
      </c>
      <c r="E431" s="35">
        <f>'Variables - daily (2)'!G532</f>
        <v>0</v>
      </c>
      <c r="F431" s="35">
        <f t="shared" si="50"/>
        <v>1</v>
      </c>
      <c r="G431" s="35">
        <f t="shared" si="51"/>
        <v>1</v>
      </c>
      <c r="H431" s="35">
        <f t="shared" si="52"/>
        <v>0</v>
      </c>
      <c r="I431" s="35">
        <f t="shared" si="53"/>
        <v>0</v>
      </c>
      <c r="J431" s="35" t="e">
        <f t="shared" si="54"/>
        <v>#DIV/0!</v>
      </c>
      <c r="K431" s="35" t="str">
        <f t="shared" si="55"/>
        <v>overvalued</v>
      </c>
    </row>
    <row r="432" spans="1:11" x14ac:dyDescent="0.3">
      <c r="A432" s="6">
        <f>'Variables - daily'!A533</f>
        <v>0</v>
      </c>
      <c r="B432" s="35">
        <f>'Variables - daily (2)'!B533</f>
        <v>0</v>
      </c>
      <c r="C432" s="35">
        <f>'Variables - daily (2)'!C533</f>
        <v>0</v>
      </c>
      <c r="D432" s="35">
        <f>'Variables - daily (2)'!I533</f>
        <v>0</v>
      </c>
      <c r="E432" s="35">
        <f>'Variables - daily (2)'!G533</f>
        <v>0</v>
      </c>
      <c r="F432" s="35">
        <f t="shared" si="50"/>
        <v>1</v>
      </c>
      <c r="G432" s="35">
        <f t="shared" si="51"/>
        <v>1</v>
      </c>
      <c r="H432" s="35">
        <f t="shared" si="52"/>
        <v>0</v>
      </c>
      <c r="I432" s="35">
        <f t="shared" si="53"/>
        <v>0</v>
      </c>
      <c r="J432" s="35" t="e">
        <f t="shared" si="54"/>
        <v>#DIV/0!</v>
      </c>
      <c r="K432" s="35" t="str">
        <f t="shared" si="55"/>
        <v>overvalued</v>
      </c>
    </row>
    <row r="433" spans="1:11" x14ac:dyDescent="0.3">
      <c r="A433" s="6">
        <f>'Variables - daily'!A534</f>
        <v>0</v>
      </c>
      <c r="B433" s="35">
        <f>'Variables - daily (2)'!B534</f>
        <v>0</v>
      </c>
      <c r="C433" s="35">
        <f>'Variables - daily (2)'!C534</f>
        <v>0</v>
      </c>
      <c r="D433" s="35">
        <f>'Variables - daily (2)'!I534</f>
        <v>0</v>
      </c>
      <c r="E433" s="35">
        <f>'Variables - daily (2)'!G534</f>
        <v>0</v>
      </c>
      <c r="F433" s="35">
        <f t="shared" si="50"/>
        <v>1</v>
      </c>
      <c r="G433" s="35">
        <f t="shared" si="51"/>
        <v>1</v>
      </c>
      <c r="H433" s="35">
        <f t="shared" si="52"/>
        <v>0</v>
      </c>
      <c r="I433" s="35">
        <f t="shared" si="53"/>
        <v>0</v>
      </c>
      <c r="J433" s="35" t="e">
        <f t="shared" si="54"/>
        <v>#DIV/0!</v>
      </c>
      <c r="K433" s="35" t="str">
        <f t="shared" si="55"/>
        <v>overvalued</v>
      </c>
    </row>
    <row r="434" spans="1:11" x14ac:dyDescent="0.3">
      <c r="A434" s="6">
        <f>'Variables - daily'!A535</f>
        <v>0</v>
      </c>
      <c r="B434" s="35">
        <f>'Variables - daily (2)'!B535</f>
        <v>0</v>
      </c>
      <c r="C434" s="35">
        <f>'Variables - daily (2)'!C535</f>
        <v>0</v>
      </c>
      <c r="D434" s="35">
        <f>'Variables - daily (2)'!I535</f>
        <v>0</v>
      </c>
      <c r="E434" s="35">
        <f>'Variables - daily (2)'!G535</f>
        <v>0</v>
      </c>
      <c r="F434" s="35">
        <f t="shared" si="50"/>
        <v>1</v>
      </c>
      <c r="G434" s="35">
        <f t="shared" si="51"/>
        <v>1</v>
      </c>
      <c r="H434" s="35">
        <f t="shared" si="52"/>
        <v>0</v>
      </c>
      <c r="I434" s="35">
        <f t="shared" si="53"/>
        <v>0</v>
      </c>
      <c r="J434" s="35" t="e">
        <f t="shared" si="54"/>
        <v>#DIV/0!</v>
      </c>
      <c r="K434" s="35" t="str">
        <f t="shared" si="55"/>
        <v>overvalued</v>
      </c>
    </row>
    <row r="435" spans="1:11" x14ac:dyDescent="0.3">
      <c r="A435" s="6">
        <f>'Variables - daily'!A536</f>
        <v>0</v>
      </c>
      <c r="B435" s="35">
        <f>'Variables - daily (2)'!B536</f>
        <v>0</v>
      </c>
      <c r="C435" s="35">
        <f>'Variables - daily (2)'!C536</f>
        <v>0</v>
      </c>
      <c r="D435" s="35">
        <f>'Variables - daily (2)'!I536</f>
        <v>0</v>
      </c>
      <c r="E435" s="35">
        <f>'Variables - daily (2)'!G536</f>
        <v>0</v>
      </c>
      <c r="F435" s="35">
        <f t="shared" si="50"/>
        <v>1</v>
      </c>
      <c r="G435" s="35">
        <f t="shared" si="51"/>
        <v>1</v>
      </c>
      <c r="H435" s="35">
        <f t="shared" si="52"/>
        <v>0</v>
      </c>
      <c r="I435" s="35">
        <f t="shared" si="53"/>
        <v>0</v>
      </c>
      <c r="J435" s="35" t="e">
        <f t="shared" si="54"/>
        <v>#DIV/0!</v>
      </c>
      <c r="K435" s="35" t="str">
        <f t="shared" si="55"/>
        <v>overvalued</v>
      </c>
    </row>
    <row r="436" spans="1:11" x14ac:dyDescent="0.3">
      <c r="A436" s="6">
        <f>'Variables - daily'!A537</f>
        <v>0</v>
      </c>
      <c r="B436" s="35">
        <f>'Variables - daily (2)'!B537</f>
        <v>0</v>
      </c>
      <c r="C436" s="35">
        <f>'Variables - daily (2)'!C537</f>
        <v>0</v>
      </c>
      <c r="D436" s="35">
        <f>'Variables - daily (2)'!I537</f>
        <v>0</v>
      </c>
      <c r="E436" s="35">
        <f>'Variables - daily (2)'!G537</f>
        <v>0</v>
      </c>
      <c r="F436" s="35">
        <f t="shared" si="50"/>
        <v>1</v>
      </c>
      <c r="G436" s="35">
        <f t="shared" si="51"/>
        <v>1</v>
      </c>
      <c r="H436" s="35">
        <f t="shared" si="52"/>
        <v>0</v>
      </c>
      <c r="I436" s="35">
        <f t="shared" si="53"/>
        <v>0</v>
      </c>
      <c r="J436" s="35" t="e">
        <f t="shared" si="54"/>
        <v>#DIV/0!</v>
      </c>
      <c r="K436" s="35" t="str">
        <f t="shared" si="55"/>
        <v>overvalued</v>
      </c>
    </row>
    <row r="437" spans="1:11" x14ac:dyDescent="0.3">
      <c r="A437" s="6">
        <f>'Variables - daily'!A538</f>
        <v>0</v>
      </c>
      <c r="B437" s="35">
        <f>'Variables - daily (2)'!B538</f>
        <v>0</v>
      </c>
      <c r="C437" s="35">
        <f>'Variables - daily (2)'!C538</f>
        <v>0</v>
      </c>
      <c r="D437" s="35">
        <f>'Variables - daily (2)'!I538</f>
        <v>0</v>
      </c>
      <c r="E437" s="35">
        <f>'Variables - daily (2)'!G538</f>
        <v>0</v>
      </c>
      <c r="F437" s="35">
        <f t="shared" si="50"/>
        <v>1</v>
      </c>
      <c r="G437" s="35">
        <f t="shared" si="51"/>
        <v>1</v>
      </c>
      <c r="H437" s="35">
        <f t="shared" si="52"/>
        <v>0</v>
      </c>
      <c r="I437" s="35">
        <f t="shared" si="53"/>
        <v>0</v>
      </c>
      <c r="J437" s="35" t="e">
        <f t="shared" si="54"/>
        <v>#DIV/0!</v>
      </c>
      <c r="K437" s="35" t="str">
        <f t="shared" si="55"/>
        <v>overvalued</v>
      </c>
    </row>
    <row r="438" spans="1:11" x14ac:dyDescent="0.3">
      <c r="A438" s="6">
        <f>'Variables - daily'!A539</f>
        <v>0</v>
      </c>
      <c r="B438" s="35">
        <f>'Variables - daily (2)'!B539</f>
        <v>0</v>
      </c>
      <c r="C438" s="35">
        <f>'Variables - daily (2)'!C539</f>
        <v>0</v>
      </c>
      <c r="D438" s="35">
        <f>'Variables - daily (2)'!I539</f>
        <v>0</v>
      </c>
      <c r="E438" s="35">
        <f>'Variables - daily (2)'!G539</f>
        <v>0</v>
      </c>
      <c r="F438" s="35">
        <f t="shared" si="50"/>
        <v>1</v>
      </c>
      <c r="G438" s="35">
        <f t="shared" si="51"/>
        <v>1</v>
      </c>
      <c r="H438" s="35">
        <f t="shared" si="52"/>
        <v>0</v>
      </c>
      <c r="I438" s="35">
        <f t="shared" si="53"/>
        <v>0</v>
      </c>
      <c r="J438" s="35" t="e">
        <f t="shared" si="54"/>
        <v>#DIV/0!</v>
      </c>
      <c r="K438" s="35" t="str">
        <f t="shared" si="55"/>
        <v>overvalued</v>
      </c>
    </row>
    <row r="439" spans="1:11" x14ac:dyDescent="0.3">
      <c r="A439" s="6">
        <f>'Variables - daily'!A540</f>
        <v>0</v>
      </c>
      <c r="B439" s="35">
        <f>'Variables - daily (2)'!B540</f>
        <v>0</v>
      </c>
      <c r="C439" s="35">
        <f>'Variables - daily (2)'!C540</f>
        <v>0</v>
      </c>
      <c r="D439" s="35">
        <f>'Variables - daily (2)'!I540</f>
        <v>0</v>
      </c>
      <c r="E439" s="35">
        <f>'Variables - daily (2)'!G540</f>
        <v>0</v>
      </c>
      <c r="F439" s="35">
        <f t="shared" si="50"/>
        <v>1</v>
      </c>
      <c r="G439" s="35">
        <f t="shared" si="51"/>
        <v>1</v>
      </c>
      <c r="H439" s="35">
        <f t="shared" si="52"/>
        <v>0</v>
      </c>
      <c r="I439" s="35">
        <f t="shared" si="53"/>
        <v>0</v>
      </c>
      <c r="J439" s="35" t="e">
        <f t="shared" si="54"/>
        <v>#DIV/0!</v>
      </c>
      <c r="K439" s="35" t="str">
        <f t="shared" si="55"/>
        <v>overvalued</v>
      </c>
    </row>
    <row r="440" spans="1:11" x14ac:dyDescent="0.3">
      <c r="A440" s="6">
        <f>'Variables - daily'!A541</f>
        <v>0</v>
      </c>
      <c r="B440" s="35">
        <f>'Variables - daily (2)'!B541</f>
        <v>0</v>
      </c>
      <c r="C440" s="35">
        <f>'Variables - daily (2)'!C541</f>
        <v>0</v>
      </c>
      <c r="D440" s="35">
        <f>'Variables - daily (2)'!I541</f>
        <v>0</v>
      </c>
      <c r="E440" s="35">
        <f>'Variables - daily (2)'!G541</f>
        <v>0</v>
      </c>
      <c r="F440" s="35">
        <f t="shared" si="50"/>
        <v>1</v>
      </c>
      <c r="G440" s="35">
        <f t="shared" si="51"/>
        <v>1</v>
      </c>
      <c r="H440" s="35">
        <f t="shared" si="52"/>
        <v>0</v>
      </c>
      <c r="I440" s="35">
        <f t="shared" si="53"/>
        <v>0</v>
      </c>
      <c r="J440" s="35" t="e">
        <f t="shared" si="54"/>
        <v>#DIV/0!</v>
      </c>
      <c r="K440" s="35" t="str">
        <f t="shared" si="55"/>
        <v>overvalued</v>
      </c>
    </row>
    <row r="441" spans="1:11" x14ac:dyDescent="0.3">
      <c r="A441" s="6">
        <f>'Variables - daily'!A542</f>
        <v>0</v>
      </c>
      <c r="B441" s="35">
        <f>'Variables - daily (2)'!B542</f>
        <v>0</v>
      </c>
      <c r="C441" s="35">
        <f>'Variables - daily (2)'!C542</f>
        <v>0</v>
      </c>
      <c r="D441" s="35">
        <f>'Variables - daily (2)'!I542</f>
        <v>0</v>
      </c>
      <c r="E441" s="35">
        <f>'Variables - daily (2)'!G542</f>
        <v>0</v>
      </c>
      <c r="F441" s="35">
        <f t="shared" si="50"/>
        <v>1</v>
      </c>
      <c r="G441" s="35">
        <f t="shared" si="51"/>
        <v>1</v>
      </c>
      <c r="H441" s="35">
        <f t="shared" si="52"/>
        <v>0</v>
      </c>
      <c r="I441" s="35">
        <f t="shared" si="53"/>
        <v>0</v>
      </c>
      <c r="J441" s="35" t="e">
        <f t="shared" si="54"/>
        <v>#DIV/0!</v>
      </c>
      <c r="K441" s="35" t="str">
        <f t="shared" si="55"/>
        <v>overvalued</v>
      </c>
    </row>
    <row r="442" spans="1:11" x14ac:dyDescent="0.3">
      <c r="A442" s="6">
        <f>'Variables - daily'!A543</f>
        <v>0</v>
      </c>
      <c r="B442" s="35">
        <f>'Variables - daily (2)'!B543</f>
        <v>0</v>
      </c>
      <c r="C442" s="35">
        <f>'Variables - daily (2)'!C543</f>
        <v>0</v>
      </c>
      <c r="D442" s="35">
        <f>'Variables - daily (2)'!I543</f>
        <v>0</v>
      </c>
      <c r="E442" s="35">
        <f>'Variables - daily (2)'!G543</f>
        <v>0</v>
      </c>
      <c r="F442" s="35">
        <f t="shared" si="50"/>
        <v>1</v>
      </c>
      <c r="G442" s="35">
        <f t="shared" si="51"/>
        <v>1</v>
      </c>
      <c r="H442" s="35">
        <f t="shared" si="52"/>
        <v>0</v>
      </c>
      <c r="I442" s="35">
        <f t="shared" si="53"/>
        <v>0</v>
      </c>
      <c r="J442" s="35" t="e">
        <f t="shared" si="54"/>
        <v>#DIV/0!</v>
      </c>
      <c r="K442" s="35" t="str">
        <f t="shared" si="55"/>
        <v>overvalued</v>
      </c>
    </row>
    <row r="443" spans="1:11" x14ac:dyDescent="0.3">
      <c r="A443" s="6">
        <f>'Variables - daily'!A544</f>
        <v>0</v>
      </c>
      <c r="B443" s="35">
        <f>'Variables - daily (2)'!B544</f>
        <v>0</v>
      </c>
      <c r="C443" s="35">
        <f>'Variables - daily (2)'!C544</f>
        <v>0</v>
      </c>
      <c r="D443" s="35">
        <f>'Variables - daily (2)'!I544</f>
        <v>0</v>
      </c>
      <c r="E443" s="35">
        <f>'Variables - daily (2)'!G544</f>
        <v>0</v>
      </c>
      <c r="F443" s="35">
        <f t="shared" si="50"/>
        <v>1</v>
      </c>
      <c r="G443" s="35">
        <f t="shared" si="51"/>
        <v>1</v>
      </c>
      <c r="H443" s="35">
        <f t="shared" si="52"/>
        <v>0</v>
      </c>
      <c r="I443" s="35">
        <f t="shared" si="53"/>
        <v>0</v>
      </c>
      <c r="J443" s="35" t="e">
        <f t="shared" si="54"/>
        <v>#DIV/0!</v>
      </c>
      <c r="K443" s="35" t="str">
        <f t="shared" si="55"/>
        <v>overvalued</v>
      </c>
    </row>
    <row r="444" spans="1:11" x14ac:dyDescent="0.3">
      <c r="A444" s="6">
        <f>'Variables - daily'!A545</f>
        <v>0</v>
      </c>
      <c r="B444" s="35">
        <f>'Variables - daily (2)'!B545</f>
        <v>0</v>
      </c>
      <c r="C444" s="35">
        <f>'Variables - daily (2)'!C545</f>
        <v>0</v>
      </c>
      <c r="D444" s="35">
        <f>'Variables - daily (2)'!I545</f>
        <v>0</v>
      </c>
      <c r="E444" s="35">
        <f>'Variables - daily (2)'!G545</f>
        <v>0</v>
      </c>
      <c r="F444" s="35">
        <f t="shared" si="50"/>
        <v>1</v>
      </c>
      <c r="G444" s="35">
        <f t="shared" si="51"/>
        <v>1</v>
      </c>
      <c r="H444" s="35">
        <f t="shared" si="52"/>
        <v>0</v>
      </c>
      <c r="I444" s="35">
        <f t="shared" si="53"/>
        <v>0</v>
      </c>
      <c r="J444" s="35" t="e">
        <f t="shared" si="54"/>
        <v>#DIV/0!</v>
      </c>
      <c r="K444" s="35" t="str">
        <f t="shared" si="55"/>
        <v>overvalued</v>
      </c>
    </row>
    <row r="445" spans="1:11" x14ac:dyDescent="0.3">
      <c r="A445" s="6">
        <f>'Variables - daily'!A546</f>
        <v>0</v>
      </c>
      <c r="B445" s="35">
        <f>'Variables - daily (2)'!B546</f>
        <v>0</v>
      </c>
      <c r="C445" s="35">
        <f>'Variables - daily (2)'!C546</f>
        <v>0</v>
      </c>
      <c r="D445" s="35">
        <f>'Variables - daily (2)'!I546</f>
        <v>0</v>
      </c>
      <c r="E445" s="35">
        <f>'Variables - daily (2)'!G546</f>
        <v>0</v>
      </c>
      <c r="F445" s="35">
        <f t="shared" si="50"/>
        <v>1</v>
      </c>
      <c r="G445" s="35">
        <f t="shared" si="51"/>
        <v>1</v>
      </c>
      <c r="H445" s="35">
        <f t="shared" si="52"/>
        <v>0</v>
      </c>
      <c r="I445" s="35">
        <f t="shared" si="53"/>
        <v>0</v>
      </c>
      <c r="J445" s="35" t="e">
        <f t="shared" si="54"/>
        <v>#DIV/0!</v>
      </c>
      <c r="K445" s="35" t="str">
        <f t="shared" si="55"/>
        <v>overvalued</v>
      </c>
    </row>
    <row r="446" spans="1:11" x14ac:dyDescent="0.3">
      <c r="A446" s="6">
        <f>'Variables - daily'!A547</f>
        <v>0</v>
      </c>
      <c r="B446" s="35">
        <f>'Variables - daily (2)'!B547</f>
        <v>0</v>
      </c>
      <c r="C446" s="35">
        <f>'Variables - daily (2)'!C547</f>
        <v>0</v>
      </c>
      <c r="D446" s="35">
        <f>'Variables - daily (2)'!I547</f>
        <v>0</v>
      </c>
      <c r="E446" s="35">
        <f>'Variables - daily (2)'!G547</f>
        <v>0</v>
      </c>
      <c r="F446" s="35">
        <f t="shared" si="50"/>
        <v>1</v>
      </c>
      <c r="G446" s="35">
        <f t="shared" si="51"/>
        <v>1</v>
      </c>
      <c r="H446" s="35">
        <f t="shared" si="52"/>
        <v>0</v>
      </c>
      <c r="I446" s="35">
        <f t="shared" si="53"/>
        <v>0</v>
      </c>
      <c r="J446" s="35" t="e">
        <f t="shared" si="54"/>
        <v>#DIV/0!</v>
      </c>
      <c r="K446" s="35" t="str">
        <f t="shared" si="55"/>
        <v>overvalued</v>
      </c>
    </row>
    <row r="447" spans="1:11" x14ac:dyDescent="0.3">
      <c r="A447" s="6">
        <f>'Variables - daily'!A548</f>
        <v>0</v>
      </c>
      <c r="B447" s="35">
        <f>'Variables - daily (2)'!B548</f>
        <v>0</v>
      </c>
      <c r="C447" s="35">
        <f>'Variables - daily (2)'!C548</f>
        <v>0</v>
      </c>
      <c r="D447" s="35">
        <f>'Variables - daily (2)'!I548</f>
        <v>0</v>
      </c>
      <c r="E447" s="35">
        <f>'Variables - daily (2)'!G548</f>
        <v>0</v>
      </c>
      <c r="F447" s="35">
        <f t="shared" si="50"/>
        <v>1</v>
      </c>
      <c r="G447" s="35">
        <f t="shared" si="51"/>
        <v>1</v>
      </c>
      <c r="H447" s="35">
        <f t="shared" si="52"/>
        <v>0</v>
      </c>
      <c r="I447" s="35">
        <f t="shared" si="53"/>
        <v>0</v>
      </c>
      <c r="J447" s="35" t="e">
        <f t="shared" si="54"/>
        <v>#DIV/0!</v>
      </c>
      <c r="K447" s="35" t="str">
        <f t="shared" si="55"/>
        <v>overvalued</v>
      </c>
    </row>
    <row r="448" spans="1:11" x14ac:dyDescent="0.3">
      <c r="A448" s="6">
        <f>'Variables - daily'!A549</f>
        <v>0</v>
      </c>
      <c r="B448" s="35">
        <f>'Variables - daily (2)'!B549</f>
        <v>0</v>
      </c>
      <c r="C448" s="35">
        <f>'Variables - daily (2)'!C549</f>
        <v>0</v>
      </c>
      <c r="D448" s="35">
        <f>'Variables - daily (2)'!I549</f>
        <v>0</v>
      </c>
      <c r="E448" s="35">
        <f>'Variables - daily (2)'!G549</f>
        <v>0</v>
      </c>
      <c r="F448" s="35">
        <f t="shared" si="50"/>
        <v>1</v>
      </c>
      <c r="G448" s="35">
        <f t="shared" si="51"/>
        <v>1</v>
      </c>
      <c r="H448" s="35">
        <f t="shared" si="52"/>
        <v>0</v>
      </c>
      <c r="I448" s="35">
        <f t="shared" si="53"/>
        <v>0</v>
      </c>
      <c r="J448" s="35" t="e">
        <f t="shared" si="54"/>
        <v>#DIV/0!</v>
      </c>
      <c r="K448" s="35" t="str">
        <f t="shared" si="55"/>
        <v>overvalued</v>
      </c>
    </row>
    <row r="449" spans="1:11" x14ac:dyDescent="0.3">
      <c r="A449" s="6">
        <f>'Variables - daily'!A550</f>
        <v>0</v>
      </c>
      <c r="B449" s="35">
        <f>'Variables - daily (2)'!B550</f>
        <v>0</v>
      </c>
      <c r="C449" s="35">
        <f>'Variables - daily (2)'!C550</f>
        <v>0</v>
      </c>
      <c r="D449" s="35">
        <f>'Variables - daily (2)'!I550</f>
        <v>0</v>
      </c>
      <c r="E449" s="35">
        <f>'Variables - daily (2)'!G550</f>
        <v>0</v>
      </c>
      <c r="F449" s="35">
        <f t="shared" si="50"/>
        <v>1</v>
      </c>
      <c r="G449" s="35">
        <f t="shared" si="51"/>
        <v>1</v>
      </c>
      <c r="H449" s="35">
        <f t="shared" si="52"/>
        <v>0</v>
      </c>
      <c r="I449" s="35">
        <f t="shared" si="53"/>
        <v>0</v>
      </c>
      <c r="J449" s="35" t="e">
        <f t="shared" si="54"/>
        <v>#DIV/0!</v>
      </c>
      <c r="K449" s="35" t="str">
        <f t="shared" si="55"/>
        <v>overvalued</v>
      </c>
    </row>
    <row r="450" spans="1:11" x14ac:dyDescent="0.3">
      <c r="A450" s="6">
        <f>'Variables - daily'!A551</f>
        <v>0</v>
      </c>
      <c r="B450" s="35">
        <f>'Variables - daily (2)'!B551</f>
        <v>0</v>
      </c>
      <c r="C450" s="35">
        <f>'Variables - daily (2)'!C551</f>
        <v>0</v>
      </c>
      <c r="D450" s="35">
        <f>'Variables - daily (2)'!I551</f>
        <v>0</v>
      </c>
      <c r="E450" s="35">
        <f>'Variables - daily (2)'!G551</f>
        <v>0</v>
      </c>
      <c r="F450" s="35">
        <f t="shared" si="50"/>
        <v>1</v>
      </c>
      <c r="G450" s="35">
        <f t="shared" si="51"/>
        <v>1</v>
      </c>
      <c r="H450" s="35">
        <f t="shared" si="52"/>
        <v>0</v>
      </c>
      <c r="I450" s="35">
        <f t="shared" si="53"/>
        <v>0</v>
      </c>
      <c r="J450" s="35" t="e">
        <f t="shared" si="54"/>
        <v>#DIV/0!</v>
      </c>
      <c r="K450" s="35" t="str">
        <f t="shared" si="55"/>
        <v>overvalued</v>
      </c>
    </row>
    <row r="451" spans="1:11" x14ac:dyDescent="0.3">
      <c r="A451" s="6">
        <f>'Variables - daily'!A552</f>
        <v>0</v>
      </c>
      <c r="B451" s="35">
        <f>'Variables - daily (2)'!B552</f>
        <v>0</v>
      </c>
      <c r="C451" s="35">
        <f>'Variables - daily (2)'!C552</f>
        <v>0</v>
      </c>
      <c r="D451" s="35">
        <f>'Variables - daily (2)'!I552</f>
        <v>0</v>
      </c>
      <c r="E451" s="35">
        <f>'Variables - daily (2)'!G552</f>
        <v>0</v>
      </c>
      <c r="F451" s="35">
        <f t="shared" si="50"/>
        <v>1</v>
      </c>
      <c r="G451" s="35">
        <f t="shared" si="51"/>
        <v>1</v>
      </c>
      <c r="H451" s="35">
        <f t="shared" si="52"/>
        <v>0</v>
      </c>
      <c r="I451" s="35">
        <f t="shared" si="53"/>
        <v>0</v>
      </c>
      <c r="J451" s="35" t="e">
        <f t="shared" si="54"/>
        <v>#DIV/0!</v>
      </c>
      <c r="K451" s="35" t="str">
        <f t="shared" si="55"/>
        <v>overvalued</v>
      </c>
    </row>
    <row r="452" spans="1:11" x14ac:dyDescent="0.3">
      <c r="A452" s="6">
        <f>'Variables - daily'!A553</f>
        <v>0</v>
      </c>
      <c r="B452" s="35">
        <f>'Variables - daily (2)'!B553</f>
        <v>0</v>
      </c>
      <c r="C452" s="35">
        <f>'Variables - daily (2)'!C553</f>
        <v>0</v>
      </c>
      <c r="D452" s="35">
        <f>'Variables - daily (2)'!I553</f>
        <v>0</v>
      </c>
      <c r="E452" s="35">
        <f>'Variables - daily (2)'!G553</f>
        <v>0</v>
      </c>
      <c r="F452" s="35">
        <f t="shared" si="50"/>
        <v>1</v>
      </c>
      <c r="G452" s="35">
        <f t="shared" si="51"/>
        <v>1</v>
      </c>
      <c r="H452" s="35">
        <f t="shared" si="52"/>
        <v>0</v>
      </c>
      <c r="I452" s="35">
        <f t="shared" si="53"/>
        <v>0</v>
      </c>
      <c r="J452" s="35" t="e">
        <f t="shared" si="54"/>
        <v>#DIV/0!</v>
      </c>
      <c r="K452" s="35" t="str">
        <f t="shared" si="55"/>
        <v>overvalued</v>
      </c>
    </row>
    <row r="453" spans="1:11" x14ac:dyDescent="0.3">
      <c r="A453" s="6">
        <f>'Variables - daily'!A554</f>
        <v>0</v>
      </c>
      <c r="B453" s="35">
        <f>'Variables - daily (2)'!B554</f>
        <v>0</v>
      </c>
      <c r="C453" s="35">
        <f>'Variables - daily (2)'!C554</f>
        <v>0</v>
      </c>
      <c r="D453" s="35">
        <f>'Variables - daily (2)'!I554</f>
        <v>0</v>
      </c>
      <c r="E453" s="35">
        <f>'Variables - daily (2)'!G554</f>
        <v>0</v>
      </c>
      <c r="F453" s="35">
        <f t="shared" si="50"/>
        <v>1</v>
      </c>
      <c r="G453" s="35">
        <f t="shared" si="51"/>
        <v>1</v>
      </c>
      <c r="H453" s="35">
        <f t="shared" si="52"/>
        <v>0</v>
      </c>
      <c r="I453" s="35">
        <f t="shared" si="53"/>
        <v>0</v>
      </c>
      <c r="J453" s="35" t="e">
        <f t="shared" si="54"/>
        <v>#DIV/0!</v>
      </c>
      <c r="K453" s="35" t="str">
        <f t="shared" si="55"/>
        <v>overvalued</v>
      </c>
    </row>
    <row r="454" spans="1:11" x14ac:dyDescent="0.3">
      <c r="A454" s="6">
        <f>'Variables - daily'!A555</f>
        <v>0</v>
      </c>
      <c r="B454" s="35">
        <f>'Variables - daily (2)'!B555</f>
        <v>0</v>
      </c>
      <c r="C454" s="35">
        <f>'Variables - daily (2)'!C555</f>
        <v>0</v>
      </c>
      <c r="D454" s="35">
        <f>'Variables - daily (2)'!I555</f>
        <v>0</v>
      </c>
      <c r="E454" s="35">
        <f>'Variables - daily (2)'!G555</f>
        <v>0</v>
      </c>
      <c r="F454" s="35">
        <f t="shared" si="50"/>
        <v>1</v>
      </c>
      <c r="G454" s="35">
        <f t="shared" si="51"/>
        <v>1</v>
      </c>
      <c r="H454" s="35">
        <f t="shared" si="52"/>
        <v>0</v>
      </c>
      <c r="I454" s="35">
        <f t="shared" si="53"/>
        <v>0</v>
      </c>
      <c r="J454" s="35" t="e">
        <f t="shared" si="54"/>
        <v>#DIV/0!</v>
      </c>
      <c r="K454" s="35" t="str">
        <f t="shared" si="55"/>
        <v>overvalued</v>
      </c>
    </row>
    <row r="455" spans="1:11" x14ac:dyDescent="0.3">
      <c r="A455" s="6">
        <f>'Variables - daily'!A556</f>
        <v>0</v>
      </c>
      <c r="B455" s="35">
        <f>'Variables - daily (2)'!B556</f>
        <v>0</v>
      </c>
      <c r="C455" s="35">
        <f>'Variables - daily (2)'!C556</f>
        <v>0</v>
      </c>
      <c r="D455" s="35">
        <f>'Variables - daily (2)'!I556</f>
        <v>0</v>
      </c>
      <c r="E455" s="35">
        <f>'Variables - daily (2)'!G556</f>
        <v>0</v>
      </c>
      <c r="F455" s="35">
        <f t="shared" si="50"/>
        <v>1</v>
      </c>
      <c r="G455" s="35">
        <f t="shared" si="51"/>
        <v>1</v>
      </c>
      <c r="H455" s="35">
        <f t="shared" si="52"/>
        <v>0</v>
      </c>
      <c r="I455" s="35">
        <f t="shared" si="53"/>
        <v>0</v>
      </c>
      <c r="J455" s="35" t="e">
        <f t="shared" si="54"/>
        <v>#DIV/0!</v>
      </c>
      <c r="K455" s="35" t="str">
        <f t="shared" si="55"/>
        <v>overvalued</v>
      </c>
    </row>
    <row r="456" spans="1:11" x14ac:dyDescent="0.3">
      <c r="A456" s="6">
        <f>'Variables - daily'!A557</f>
        <v>0</v>
      </c>
      <c r="B456" s="35">
        <f>'Variables - daily (2)'!B557</f>
        <v>0</v>
      </c>
      <c r="C456" s="35">
        <f>'Variables - daily (2)'!C557</f>
        <v>0</v>
      </c>
      <c r="D456" s="35">
        <f>'Variables - daily (2)'!I557</f>
        <v>0</v>
      </c>
      <c r="E456" s="35">
        <f>'Variables - daily (2)'!G557</f>
        <v>0</v>
      </c>
      <c r="F456" s="35">
        <f t="shared" si="50"/>
        <v>1</v>
      </c>
      <c r="G456" s="35">
        <f t="shared" si="51"/>
        <v>1</v>
      </c>
      <c r="H456" s="35">
        <f t="shared" si="52"/>
        <v>0</v>
      </c>
      <c r="I456" s="35">
        <f t="shared" si="53"/>
        <v>0</v>
      </c>
      <c r="J456" s="35" t="e">
        <f t="shared" si="54"/>
        <v>#DIV/0!</v>
      </c>
      <c r="K456" s="35" t="str">
        <f t="shared" si="55"/>
        <v>overvalued</v>
      </c>
    </row>
    <row r="457" spans="1:11" x14ac:dyDescent="0.3">
      <c r="A457" s="6">
        <f>'Variables - daily'!A558</f>
        <v>0</v>
      </c>
      <c r="B457" s="35">
        <f>'Variables - daily (2)'!B558</f>
        <v>0</v>
      </c>
      <c r="C457" s="35">
        <f>'Variables - daily (2)'!C558</f>
        <v>0</v>
      </c>
      <c r="D457" s="35">
        <f>'Variables - daily (2)'!I558</f>
        <v>0</v>
      </c>
      <c r="E457" s="35">
        <f>'Variables - daily (2)'!G558</f>
        <v>0</v>
      </c>
      <c r="F457" s="35">
        <f t="shared" si="50"/>
        <v>1</v>
      </c>
      <c r="G457" s="35">
        <f t="shared" si="51"/>
        <v>1</v>
      </c>
      <c r="H457" s="35">
        <f t="shared" si="52"/>
        <v>0</v>
      </c>
      <c r="I457" s="35">
        <f t="shared" si="53"/>
        <v>0</v>
      </c>
      <c r="J457" s="35" t="e">
        <f t="shared" si="54"/>
        <v>#DIV/0!</v>
      </c>
      <c r="K457" s="35" t="str">
        <f t="shared" si="55"/>
        <v>overvalued</v>
      </c>
    </row>
    <row r="458" spans="1:11" x14ac:dyDescent="0.3">
      <c r="A458" s="6">
        <f>'Variables - daily'!A559</f>
        <v>0</v>
      </c>
      <c r="B458" s="35">
        <f>'Variables - daily (2)'!B559</f>
        <v>0</v>
      </c>
      <c r="C458" s="35">
        <f>'Variables - daily (2)'!C559</f>
        <v>0</v>
      </c>
      <c r="D458" s="35">
        <f>'Variables - daily (2)'!I559</f>
        <v>0</v>
      </c>
      <c r="E458" s="35">
        <f>'Variables - daily (2)'!G559</f>
        <v>0</v>
      </c>
      <c r="F458" s="35">
        <f t="shared" ref="F458:F480" si="56">1+B458/100</f>
        <v>1</v>
      </c>
      <c r="G458" s="35">
        <f t="shared" ref="G458:G480" si="57">1+C458/100</f>
        <v>1</v>
      </c>
      <c r="H458" s="35">
        <f t="shared" ref="H458:H480" si="58">(F458/G458)-1</f>
        <v>0</v>
      </c>
      <c r="I458" s="35">
        <f t="shared" ref="I458:I480" si="59">D458*(1+H458)</f>
        <v>0</v>
      </c>
      <c r="J458" s="35" t="e">
        <f t="shared" ref="J458:J480" si="60">((D458-I458)/I458)*100</f>
        <v>#DIV/0!</v>
      </c>
      <c r="K458" s="35" t="str">
        <f t="shared" ref="K458:K480" si="61">IF(D458&gt;I458,"undervalued", "overvalued")</f>
        <v>overvalued</v>
      </c>
    </row>
    <row r="459" spans="1:11" x14ac:dyDescent="0.3">
      <c r="A459" s="6">
        <f>'Variables - daily'!A560</f>
        <v>0</v>
      </c>
      <c r="B459" s="35">
        <f>'Variables - daily (2)'!B560</f>
        <v>0</v>
      </c>
      <c r="C459" s="35">
        <f>'Variables - daily (2)'!C560</f>
        <v>0</v>
      </c>
      <c r="D459" s="35">
        <f>'Variables - daily (2)'!I560</f>
        <v>0</v>
      </c>
      <c r="E459" s="35">
        <f>'Variables - daily (2)'!G560</f>
        <v>0</v>
      </c>
      <c r="F459" s="35">
        <f t="shared" si="56"/>
        <v>1</v>
      </c>
      <c r="G459" s="35">
        <f t="shared" si="57"/>
        <v>1</v>
      </c>
      <c r="H459" s="35">
        <f t="shared" si="58"/>
        <v>0</v>
      </c>
      <c r="I459" s="35">
        <f t="shared" si="59"/>
        <v>0</v>
      </c>
      <c r="J459" s="35" t="e">
        <f t="shared" si="60"/>
        <v>#DIV/0!</v>
      </c>
      <c r="K459" s="35" t="str">
        <f t="shared" si="61"/>
        <v>overvalued</v>
      </c>
    </row>
    <row r="460" spans="1:11" x14ac:dyDescent="0.3">
      <c r="A460" s="6">
        <f>'Variables - daily'!A561</f>
        <v>0</v>
      </c>
      <c r="B460" s="35">
        <f>'Variables - daily (2)'!B561</f>
        <v>0</v>
      </c>
      <c r="C460" s="35">
        <f>'Variables - daily (2)'!C561</f>
        <v>0</v>
      </c>
      <c r="D460" s="35">
        <f>'Variables - daily (2)'!I561</f>
        <v>0</v>
      </c>
      <c r="E460" s="35">
        <f>'Variables - daily (2)'!G561</f>
        <v>0</v>
      </c>
      <c r="F460" s="35">
        <f t="shared" si="56"/>
        <v>1</v>
      </c>
      <c r="G460" s="35">
        <f t="shared" si="57"/>
        <v>1</v>
      </c>
      <c r="H460" s="35">
        <f t="shared" si="58"/>
        <v>0</v>
      </c>
      <c r="I460" s="35">
        <f t="shared" si="59"/>
        <v>0</v>
      </c>
      <c r="J460" s="35" t="e">
        <f t="shared" si="60"/>
        <v>#DIV/0!</v>
      </c>
      <c r="K460" s="35" t="str">
        <f t="shared" si="61"/>
        <v>overvalued</v>
      </c>
    </row>
    <row r="461" spans="1:11" x14ac:dyDescent="0.3">
      <c r="A461" s="6">
        <f>'Variables - daily'!A562</f>
        <v>0</v>
      </c>
      <c r="B461" s="35">
        <f>'Variables - daily (2)'!B562</f>
        <v>0</v>
      </c>
      <c r="C461" s="35">
        <f>'Variables - daily (2)'!C562</f>
        <v>0</v>
      </c>
      <c r="D461" s="35">
        <f>'Variables - daily (2)'!I562</f>
        <v>0</v>
      </c>
      <c r="E461" s="35">
        <f>'Variables - daily (2)'!G562</f>
        <v>0</v>
      </c>
      <c r="F461" s="35">
        <f t="shared" si="56"/>
        <v>1</v>
      </c>
      <c r="G461" s="35">
        <f t="shared" si="57"/>
        <v>1</v>
      </c>
      <c r="H461" s="35">
        <f t="shared" si="58"/>
        <v>0</v>
      </c>
      <c r="I461" s="35">
        <f t="shared" si="59"/>
        <v>0</v>
      </c>
      <c r="J461" s="35" t="e">
        <f t="shared" si="60"/>
        <v>#DIV/0!</v>
      </c>
      <c r="K461" s="35" t="str">
        <f t="shared" si="61"/>
        <v>overvalued</v>
      </c>
    </row>
    <row r="462" spans="1:11" x14ac:dyDescent="0.3">
      <c r="A462" s="6">
        <f>'Variables - daily'!A563</f>
        <v>0</v>
      </c>
      <c r="B462" s="35">
        <f>'Variables - daily (2)'!B563</f>
        <v>0</v>
      </c>
      <c r="C462" s="35">
        <f>'Variables - daily (2)'!C563</f>
        <v>0</v>
      </c>
      <c r="D462" s="35">
        <f>'Variables - daily (2)'!I563</f>
        <v>0</v>
      </c>
      <c r="E462" s="35">
        <f>'Variables - daily (2)'!G563</f>
        <v>0</v>
      </c>
      <c r="F462" s="35">
        <f t="shared" si="56"/>
        <v>1</v>
      </c>
      <c r="G462" s="35">
        <f t="shared" si="57"/>
        <v>1</v>
      </c>
      <c r="H462" s="35">
        <f t="shared" si="58"/>
        <v>0</v>
      </c>
      <c r="I462" s="35">
        <f t="shared" si="59"/>
        <v>0</v>
      </c>
      <c r="J462" s="35" t="e">
        <f t="shared" si="60"/>
        <v>#DIV/0!</v>
      </c>
      <c r="K462" s="35" t="str">
        <f t="shared" si="61"/>
        <v>overvalued</v>
      </c>
    </row>
    <row r="463" spans="1:11" x14ac:dyDescent="0.3">
      <c r="A463" s="6">
        <f>'Variables - daily'!A564</f>
        <v>0</v>
      </c>
      <c r="B463" s="35">
        <f>'Variables - daily (2)'!B564</f>
        <v>0</v>
      </c>
      <c r="C463" s="35">
        <f>'Variables - daily (2)'!C564</f>
        <v>0</v>
      </c>
      <c r="D463" s="35">
        <f>'Variables - daily (2)'!I564</f>
        <v>0</v>
      </c>
      <c r="E463" s="35">
        <f>'Variables - daily (2)'!G564</f>
        <v>0</v>
      </c>
      <c r="F463" s="35">
        <f t="shared" si="56"/>
        <v>1</v>
      </c>
      <c r="G463" s="35">
        <f t="shared" si="57"/>
        <v>1</v>
      </c>
      <c r="H463" s="35">
        <f t="shared" si="58"/>
        <v>0</v>
      </c>
      <c r="I463" s="35">
        <f t="shared" si="59"/>
        <v>0</v>
      </c>
      <c r="J463" s="35" t="e">
        <f t="shared" si="60"/>
        <v>#DIV/0!</v>
      </c>
      <c r="K463" s="35" t="str">
        <f t="shared" si="61"/>
        <v>overvalued</v>
      </c>
    </row>
    <row r="464" spans="1:11" x14ac:dyDescent="0.3">
      <c r="A464" s="6">
        <f>'Variables - daily'!A565</f>
        <v>0</v>
      </c>
      <c r="B464" s="35">
        <f>'Variables - daily (2)'!B565</f>
        <v>0</v>
      </c>
      <c r="C464" s="35">
        <f>'Variables - daily (2)'!C565</f>
        <v>0</v>
      </c>
      <c r="D464" s="35">
        <f>'Variables - daily (2)'!I565</f>
        <v>0</v>
      </c>
      <c r="E464" s="35">
        <f>'Variables - daily (2)'!G565</f>
        <v>0</v>
      </c>
      <c r="F464" s="35">
        <f t="shared" si="56"/>
        <v>1</v>
      </c>
      <c r="G464" s="35">
        <f t="shared" si="57"/>
        <v>1</v>
      </c>
      <c r="H464" s="35">
        <f t="shared" si="58"/>
        <v>0</v>
      </c>
      <c r="I464" s="35">
        <f t="shared" si="59"/>
        <v>0</v>
      </c>
      <c r="J464" s="35" t="e">
        <f t="shared" si="60"/>
        <v>#DIV/0!</v>
      </c>
      <c r="K464" s="35" t="str">
        <f t="shared" si="61"/>
        <v>overvalued</v>
      </c>
    </row>
    <row r="465" spans="1:11" x14ac:dyDescent="0.3">
      <c r="A465" s="6">
        <f>'Variables - daily'!A566</f>
        <v>0</v>
      </c>
      <c r="B465" s="35">
        <f>'Variables - daily (2)'!B566</f>
        <v>0</v>
      </c>
      <c r="C465" s="35">
        <f>'Variables - daily (2)'!C566</f>
        <v>0</v>
      </c>
      <c r="D465" s="35">
        <f>'Variables - daily (2)'!I566</f>
        <v>0</v>
      </c>
      <c r="E465" s="35">
        <f>'Variables - daily (2)'!G566</f>
        <v>0</v>
      </c>
      <c r="F465" s="35">
        <f t="shared" si="56"/>
        <v>1</v>
      </c>
      <c r="G465" s="35">
        <f t="shared" si="57"/>
        <v>1</v>
      </c>
      <c r="H465" s="35">
        <f t="shared" si="58"/>
        <v>0</v>
      </c>
      <c r="I465" s="35">
        <f t="shared" si="59"/>
        <v>0</v>
      </c>
      <c r="J465" s="35" t="e">
        <f t="shared" si="60"/>
        <v>#DIV/0!</v>
      </c>
      <c r="K465" s="35" t="str">
        <f t="shared" si="61"/>
        <v>overvalued</v>
      </c>
    </row>
    <row r="466" spans="1:11" x14ac:dyDescent="0.3">
      <c r="A466" s="6">
        <f>'Variables - daily'!A567</f>
        <v>0</v>
      </c>
      <c r="B466" s="35">
        <f>'Variables - daily (2)'!B567</f>
        <v>0</v>
      </c>
      <c r="C466" s="35">
        <f>'Variables - daily (2)'!C567</f>
        <v>0</v>
      </c>
      <c r="D466" s="35">
        <f>'Variables - daily (2)'!I567</f>
        <v>0</v>
      </c>
      <c r="E466" s="35">
        <f>'Variables - daily (2)'!G567</f>
        <v>0</v>
      </c>
      <c r="F466" s="35">
        <f t="shared" si="56"/>
        <v>1</v>
      </c>
      <c r="G466" s="35">
        <f t="shared" si="57"/>
        <v>1</v>
      </c>
      <c r="H466" s="35">
        <f t="shared" si="58"/>
        <v>0</v>
      </c>
      <c r="I466" s="35">
        <f t="shared" si="59"/>
        <v>0</v>
      </c>
      <c r="J466" s="35" t="e">
        <f t="shared" si="60"/>
        <v>#DIV/0!</v>
      </c>
      <c r="K466" s="35" t="str">
        <f t="shared" si="61"/>
        <v>overvalued</v>
      </c>
    </row>
    <row r="467" spans="1:11" x14ac:dyDescent="0.3">
      <c r="A467" s="6">
        <f>'Variables - daily'!A568</f>
        <v>0</v>
      </c>
      <c r="B467" s="35">
        <f>'Variables - daily (2)'!B568</f>
        <v>0</v>
      </c>
      <c r="C467" s="35">
        <f>'Variables - daily (2)'!C568</f>
        <v>0</v>
      </c>
      <c r="D467" s="35">
        <f>'Variables - daily (2)'!I568</f>
        <v>0</v>
      </c>
      <c r="E467" s="35">
        <f>'Variables - daily (2)'!G568</f>
        <v>0</v>
      </c>
      <c r="F467" s="35">
        <f t="shared" si="56"/>
        <v>1</v>
      </c>
      <c r="G467" s="35">
        <f t="shared" si="57"/>
        <v>1</v>
      </c>
      <c r="H467" s="35">
        <f t="shared" si="58"/>
        <v>0</v>
      </c>
      <c r="I467" s="35">
        <f t="shared" si="59"/>
        <v>0</v>
      </c>
      <c r="J467" s="35" t="e">
        <f t="shared" si="60"/>
        <v>#DIV/0!</v>
      </c>
      <c r="K467" s="35" t="str">
        <f t="shared" si="61"/>
        <v>overvalued</v>
      </c>
    </row>
    <row r="468" spans="1:11" x14ac:dyDescent="0.3">
      <c r="A468" s="6">
        <f>'Variables - daily'!A569</f>
        <v>0</v>
      </c>
      <c r="B468" s="35">
        <f>'Variables - daily (2)'!B569</f>
        <v>0</v>
      </c>
      <c r="C468" s="35">
        <f>'Variables - daily (2)'!C569</f>
        <v>0</v>
      </c>
      <c r="D468" s="35">
        <f>'Variables - daily (2)'!I569</f>
        <v>0</v>
      </c>
      <c r="E468" s="35">
        <f>'Variables - daily (2)'!G569</f>
        <v>0</v>
      </c>
      <c r="F468" s="35">
        <f t="shared" si="56"/>
        <v>1</v>
      </c>
      <c r="G468" s="35">
        <f t="shared" si="57"/>
        <v>1</v>
      </c>
      <c r="H468" s="35">
        <f t="shared" si="58"/>
        <v>0</v>
      </c>
      <c r="I468" s="35">
        <f t="shared" si="59"/>
        <v>0</v>
      </c>
      <c r="J468" s="35" t="e">
        <f t="shared" si="60"/>
        <v>#DIV/0!</v>
      </c>
      <c r="K468" s="35" t="str">
        <f t="shared" si="61"/>
        <v>overvalued</v>
      </c>
    </row>
    <row r="469" spans="1:11" x14ac:dyDescent="0.3">
      <c r="A469" s="6">
        <f>'Variables - daily'!A570</f>
        <v>0</v>
      </c>
      <c r="B469" s="35">
        <f>'Variables - daily (2)'!B570</f>
        <v>0</v>
      </c>
      <c r="C469" s="35">
        <f>'Variables - daily (2)'!C570</f>
        <v>0</v>
      </c>
      <c r="D469" s="35">
        <f>'Variables - daily (2)'!I570</f>
        <v>0</v>
      </c>
      <c r="E469" s="35">
        <f>'Variables - daily (2)'!G570</f>
        <v>0</v>
      </c>
      <c r="F469" s="35">
        <f t="shared" si="56"/>
        <v>1</v>
      </c>
      <c r="G469" s="35">
        <f t="shared" si="57"/>
        <v>1</v>
      </c>
      <c r="H469" s="35">
        <f t="shared" si="58"/>
        <v>0</v>
      </c>
      <c r="I469" s="35">
        <f t="shared" si="59"/>
        <v>0</v>
      </c>
      <c r="J469" s="35" t="e">
        <f t="shared" si="60"/>
        <v>#DIV/0!</v>
      </c>
      <c r="K469" s="35" t="str">
        <f t="shared" si="61"/>
        <v>overvalued</v>
      </c>
    </row>
    <row r="470" spans="1:11" x14ac:dyDescent="0.3">
      <c r="A470" s="6">
        <f>'Variables - daily'!A571</f>
        <v>0</v>
      </c>
      <c r="B470" s="35">
        <f>'Variables - daily (2)'!B571</f>
        <v>0</v>
      </c>
      <c r="C470" s="35">
        <f>'Variables - daily (2)'!C571</f>
        <v>0</v>
      </c>
      <c r="D470" s="35">
        <f>'Variables - daily (2)'!I571</f>
        <v>0</v>
      </c>
      <c r="E470" s="35">
        <f>'Variables - daily (2)'!G571</f>
        <v>0</v>
      </c>
      <c r="F470" s="35">
        <f t="shared" si="56"/>
        <v>1</v>
      </c>
      <c r="G470" s="35">
        <f t="shared" si="57"/>
        <v>1</v>
      </c>
      <c r="H470" s="35">
        <f t="shared" si="58"/>
        <v>0</v>
      </c>
      <c r="I470" s="35">
        <f t="shared" si="59"/>
        <v>0</v>
      </c>
      <c r="J470" s="35" t="e">
        <f t="shared" si="60"/>
        <v>#DIV/0!</v>
      </c>
      <c r="K470" s="35" t="str">
        <f t="shared" si="61"/>
        <v>overvalued</v>
      </c>
    </row>
    <row r="471" spans="1:11" x14ac:dyDescent="0.3">
      <c r="A471" s="6">
        <f>'Variables - daily'!A572</f>
        <v>0</v>
      </c>
      <c r="B471" s="35">
        <f>'Variables - daily (2)'!B572</f>
        <v>0</v>
      </c>
      <c r="C471" s="35">
        <f>'Variables - daily (2)'!C572</f>
        <v>0</v>
      </c>
      <c r="D471" s="35">
        <f>'Variables - daily (2)'!I572</f>
        <v>0</v>
      </c>
      <c r="E471" s="35">
        <f>'Variables - daily (2)'!G572</f>
        <v>0</v>
      </c>
      <c r="F471" s="35">
        <f t="shared" si="56"/>
        <v>1</v>
      </c>
      <c r="G471" s="35">
        <f t="shared" si="57"/>
        <v>1</v>
      </c>
      <c r="H471" s="35">
        <f t="shared" si="58"/>
        <v>0</v>
      </c>
      <c r="I471" s="35">
        <f t="shared" si="59"/>
        <v>0</v>
      </c>
      <c r="J471" s="35" t="e">
        <f t="shared" si="60"/>
        <v>#DIV/0!</v>
      </c>
      <c r="K471" s="35" t="str">
        <f t="shared" si="61"/>
        <v>overvalued</v>
      </c>
    </row>
    <row r="472" spans="1:11" x14ac:dyDescent="0.3">
      <c r="A472" s="6">
        <f>'Variables - daily'!A573</f>
        <v>0</v>
      </c>
      <c r="B472" s="35">
        <f>'Variables - daily (2)'!B573</f>
        <v>0</v>
      </c>
      <c r="C472" s="35">
        <f>'Variables - daily (2)'!C573</f>
        <v>0</v>
      </c>
      <c r="D472" s="35">
        <f>'Variables - daily (2)'!I573</f>
        <v>0</v>
      </c>
      <c r="E472" s="35">
        <f>'Variables - daily (2)'!G573</f>
        <v>0</v>
      </c>
      <c r="F472" s="35">
        <f t="shared" si="56"/>
        <v>1</v>
      </c>
      <c r="G472" s="35">
        <f t="shared" si="57"/>
        <v>1</v>
      </c>
      <c r="H472" s="35">
        <f t="shared" si="58"/>
        <v>0</v>
      </c>
      <c r="I472" s="35">
        <f t="shared" si="59"/>
        <v>0</v>
      </c>
      <c r="J472" s="35" t="e">
        <f t="shared" si="60"/>
        <v>#DIV/0!</v>
      </c>
      <c r="K472" s="35" t="str">
        <f t="shared" si="61"/>
        <v>overvalued</v>
      </c>
    </row>
    <row r="473" spans="1:11" x14ac:dyDescent="0.3">
      <c r="A473" s="6">
        <f>'Variables - daily'!A574</f>
        <v>0</v>
      </c>
      <c r="B473" s="35">
        <f>'Variables - daily (2)'!B574</f>
        <v>0</v>
      </c>
      <c r="C473" s="35">
        <f>'Variables - daily (2)'!C574</f>
        <v>0</v>
      </c>
      <c r="D473" s="35">
        <f>'Variables - daily (2)'!I574</f>
        <v>0</v>
      </c>
      <c r="E473" s="35">
        <f>'Variables - daily (2)'!G574</f>
        <v>0</v>
      </c>
      <c r="F473" s="35">
        <f t="shared" si="56"/>
        <v>1</v>
      </c>
      <c r="G473" s="35">
        <f t="shared" si="57"/>
        <v>1</v>
      </c>
      <c r="H473" s="35">
        <f t="shared" si="58"/>
        <v>0</v>
      </c>
      <c r="I473" s="35">
        <f t="shared" si="59"/>
        <v>0</v>
      </c>
      <c r="J473" s="35" t="e">
        <f t="shared" si="60"/>
        <v>#DIV/0!</v>
      </c>
      <c r="K473" s="35" t="str">
        <f t="shared" si="61"/>
        <v>overvalued</v>
      </c>
    </row>
    <row r="474" spans="1:11" x14ac:dyDescent="0.3">
      <c r="A474" s="6">
        <f>'Variables - daily'!A575</f>
        <v>0</v>
      </c>
      <c r="B474" s="35">
        <f>'Variables - daily (2)'!B575</f>
        <v>0</v>
      </c>
      <c r="C474" s="35">
        <f>'Variables - daily (2)'!C575</f>
        <v>0</v>
      </c>
      <c r="D474" s="35">
        <f>'Variables - daily (2)'!I575</f>
        <v>0</v>
      </c>
      <c r="E474" s="35">
        <f>'Variables - daily (2)'!G575</f>
        <v>0</v>
      </c>
      <c r="F474" s="35">
        <f t="shared" si="56"/>
        <v>1</v>
      </c>
      <c r="G474" s="35">
        <f t="shared" si="57"/>
        <v>1</v>
      </c>
      <c r="H474" s="35">
        <f t="shared" si="58"/>
        <v>0</v>
      </c>
      <c r="I474" s="35">
        <f t="shared" si="59"/>
        <v>0</v>
      </c>
      <c r="J474" s="35" t="e">
        <f t="shared" si="60"/>
        <v>#DIV/0!</v>
      </c>
      <c r="K474" s="35" t="str">
        <f t="shared" si="61"/>
        <v>overvalued</v>
      </c>
    </row>
    <row r="475" spans="1:11" x14ac:dyDescent="0.3">
      <c r="A475" s="6">
        <f>'Variables - daily'!A576</f>
        <v>0</v>
      </c>
      <c r="B475" s="35">
        <f>'Variables - daily (2)'!B576</f>
        <v>0</v>
      </c>
      <c r="C475" s="35">
        <f>'Variables - daily (2)'!C576</f>
        <v>0</v>
      </c>
      <c r="D475" s="35">
        <f>'Variables - daily (2)'!I576</f>
        <v>0</v>
      </c>
      <c r="E475" s="35">
        <f>'Variables - daily (2)'!G576</f>
        <v>0</v>
      </c>
      <c r="F475" s="35">
        <f t="shared" si="56"/>
        <v>1</v>
      </c>
      <c r="G475" s="35">
        <f t="shared" si="57"/>
        <v>1</v>
      </c>
      <c r="H475" s="35">
        <f t="shared" si="58"/>
        <v>0</v>
      </c>
      <c r="I475" s="35">
        <f t="shared" si="59"/>
        <v>0</v>
      </c>
      <c r="J475" s="35" t="e">
        <f t="shared" si="60"/>
        <v>#DIV/0!</v>
      </c>
      <c r="K475" s="35" t="str">
        <f t="shared" si="61"/>
        <v>overvalued</v>
      </c>
    </row>
    <row r="476" spans="1:11" x14ac:dyDescent="0.3">
      <c r="A476" s="6">
        <f>'Variables - daily'!A577</f>
        <v>0</v>
      </c>
      <c r="B476" s="35">
        <f>'Variables - daily (2)'!B577</f>
        <v>0</v>
      </c>
      <c r="C476" s="35">
        <f>'Variables - daily (2)'!C577</f>
        <v>0</v>
      </c>
      <c r="D476" s="35">
        <f>'Variables - daily (2)'!I577</f>
        <v>0</v>
      </c>
      <c r="E476" s="35">
        <f>'Variables - daily (2)'!G577</f>
        <v>0</v>
      </c>
      <c r="F476" s="35">
        <f t="shared" si="56"/>
        <v>1</v>
      </c>
      <c r="G476" s="35">
        <f t="shared" si="57"/>
        <v>1</v>
      </c>
      <c r="H476" s="35">
        <f t="shared" si="58"/>
        <v>0</v>
      </c>
      <c r="I476" s="35">
        <f t="shared" si="59"/>
        <v>0</v>
      </c>
      <c r="J476" s="35" t="e">
        <f t="shared" si="60"/>
        <v>#DIV/0!</v>
      </c>
      <c r="K476" s="35" t="str">
        <f t="shared" si="61"/>
        <v>overvalued</v>
      </c>
    </row>
    <row r="477" spans="1:11" x14ac:dyDescent="0.3">
      <c r="A477" s="6">
        <f>'Variables - daily'!A578</f>
        <v>0</v>
      </c>
      <c r="B477" s="35">
        <f>'Variables - daily (2)'!B578</f>
        <v>0</v>
      </c>
      <c r="C477" s="35">
        <f>'Variables - daily (2)'!C578</f>
        <v>0</v>
      </c>
      <c r="D477" s="35">
        <f>'Variables - daily (2)'!I578</f>
        <v>0</v>
      </c>
      <c r="E477" s="35">
        <f>'Variables - daily (2)'!G578</f>
        <v>0</v>
      </c>
      <c r="F477" s="35">
        <f t="shared" si="56"/>
        <v>1</v>
      </c>
      <c r="G477" s="35">
        <f t="shared" si="57"/>
        <v>1</v>
      </c>
      <c r="H477" s="35">
        <f t="shared" si="58"/>
        <v>0</v>
      </c>
      <c r="I477" s="35">
        <f t="shared" si="59"/>
        <v>0</v>
      </c>
      <c r="J477" s="35" t="e">
        <f t="shared" si="60"/>
        <v>#DIV/0!</v>
      </c>
      <c r="K477" s="35" t="str">
        <f t="shared" si="61"/>
        <v>overvalued</v>
      </c>
    </row>
    <row r="478" spans="1:11" x14ac:dyDescent="0.3">
      <c r="A478" s="6">
        <f>'Variables - daily'!A579</f>
        <v>0</v>
      </c>
      <c r="B478" s="35">
        <f>'Variables - daily (2)'!B579</f>
        <v>0</v>
      </c>
      <c r="C478" s="35">
        <f>'Variables - daily (2)'!C579</f>
        <v>0</v>
      </c>
      <c r="D478" s="35">
        <f>'Variables - daily (2)'!I579</f>
        <v>0</v>
      </c>
      <c r="E478" s="35">
        <f>'Variables - daily (2)'!G579</f>
        <v>0</v>
      </c>
      <c r="F478" s="35">
        <f t="shared" si="56"/>
        <v>1</v>
      </c>
      <c r="G478" s="35">
        <f t="shared" si="57"/>
        <v>1</v>
      </c>
      <c r="H478" s="35">
        <f t="shared" si="58"/>
        <v>0</v>
      </c>
      <c r="I478" s="35">
        <f t="shared" si="59"/>
        <v>0</v>
      </c>
      <c r="J478" s="35" t="e">
        <f t="shared" si="60"/>
        <v>#DIV/0!</v>
      </c>
      <c r="K478" s="35" t="str">
        <f t="shared" si="61"/>
        <v>overvalued</v>
      </c>
    </row>
    <row r="479" spans="1:11" x14ac:dyDescent="0.3">
      <c r="A479" s="6">
        <f>'Variables - daily'!A580</f>
        <v>0</v>
      </c>
      <c r="B479" s="35">
        <f>'Variables - daily (2)'!B580</f>
        <v>0</v>
      </c>
      <c r="C479" s="35">
        <f>'Variables - daily (2)'!C580</f>
        <v>0</v>
      </c>
      <c r="D479" s="35">
        <f>'Variables - daily (2)'!I580</f>
        <v>0</v>
      </c>
      <c r="E479" s="35">
        <f>'Variables - daily (2)'!G580</f>
        <v>0</v>
      </c>
      <c r="F479" s="35">
        <f t="shared" si="56"/>
        <v>1</v>
      </c>
      <c r="G479" s="35">
        <f t="shared" si="57"/>
        <v>1</v>
      </c>
      <c r="H479" s="35">
        <f t="shared" si="58"/>
        <v>0</v>
      </c>
      <c r="I479" s="35">
        <f t="shared" si="59"/>
        <v>0</v>
      </c>
      <c r="J479" s="35" t="e">
        <f t="shared" si="60"/>
        <v>#DIV/0!</v>
      </c>
      <c r="K479" s="35" t="str">
        <f t="shared" si="61"/>
        <v>overvalued</v>
      </c>
    </row>
    <row r="480" spans="1:11" x14ac:dyDescent="0.3">
      <c r="A480" s="6">
        <f>'Variables - daily'!A581</f>
        <v>0</v>
      </c>
      <c r="B480" s="35">
        <f>'Variables - daily (2)'!B581</f>
        <v>0</v>
      </c>
      <c r="C480" s="35">
        <f>'Variables - daily (2)'!C581</f>
        <v>0</v>
      </c>
      <c r="D480" s="35">
        <f>'Variables - daily (2)'!I581</f>
        <v>0</v>
      </c>
      <c r="E480" s="35">
        <f>'Variables - daily (2)'!G581</f>
        <v>0</v>
      </c>
      <c r="F480" s="35">
        <f t="shared" si="56"/>
        <v>1</v>
      </c>
      <c r="G480" s="35">
        <f t="shared" si="57"/>
        <v>1</v>
      </c>
      <c r="H480" s="35">
        <f t="shared" si="58"/>
        <v>0</v>
      </c>
      <c r="I480" s="35">
        <f t="shared" si="59"/>
        <v>0</v>
      </c>
      <c r="J480" s="35" t="e">
        <f t="shared" si="60"/>
        <v>#DIV/0!</v>
      </c>
      <c r="K480" s="35" t="str">
        <f t="shared" si="61"/>
        <v>overvalued</v>
      </c>
    </row>
    <row r="481" spans="1:5" x14ac:dyDescent="0.3">
      <c r="A481" s="6">
        <f>'Variables - daily'!A582</f>
        <v>0</v>
      </c>
      <c r="B481" s="35">
        <f>'Variables - daily (2)'!B582</f>
        <v>0</v>
      </c>
      <c r="C481" s="35">
        <f>'Variables - daily (2)'!C582</f>
        <v>0</v>
      </c>
      <c r="D481" s="35">
        <f>'Variables - daily (2)'!I582</f>
        <v>0</v>
      </c>
      <c r="E481" s="35">
        <f>'Variables - daily (2)'!G582</f>
        <v>0</v>
      </c>
    </row>
    <row r="482" spans="1:5" x14ac:dyDescent="0.3">
      <c r="A482" s="6">
        <f>'Variables - daily'!A583</f>
        <v>0</v>
      </c>
      <c r="B482" s="35">
        <f>'Variables - daily (2)'!B583</f>
        <v>0</v>
      </c>
      <c r="C482" s="35">
        <f>'Variables - daily (2)'!C583</f>
        <v>0</v>
      </c>
      <c r="D482" s="35">
        <f>'Variables - daily (2)'!I583</f>
        <v>0</v>
      </c>
      <c r="E482" s="35">
        <f>'Variables - daily (2)'!G583</f>
        <v>0</v>
      </c>
    </row>
    <row r="483" spans="1:5" x14ac:dyDescent="0.3">
      <c r="A483" s="6">
        <f>'Variables - daily'!A584</f>
        <v>0</v>
      </c>
      <c r="B483" s="35">
        <f>'Variables - daily (2)'!B584</f>
        <v>0</v>
      </c>
      <c r="C483" s="35">
        <f>'Variables - daily (2)'!C584</f>
        <v>0</v>
      </c>
      <c r="D483" s="35">
        <f>'Variables - daily (2)'!I584</f>
        <v>0</v>
      </c>
      <c r="E483" s="35">
        <f>'Variables - daily (2)'!G584</f>
        <v>0</v>
      </c>
    </row>
    <row r="484" spans="1:5" x14ac:dyDescent="0.3">
      <c r="A484" s="6">
        <f>'Variables - daily'!A585</f>
        <v>0</v>
      </c>
      <c r="B484" s="35">
        <f>'Variables - daily (2)'!B585</f>
        <v>0</v>
      </c>
      <c r="C484" s="35">
        <f>'Variables - daily (2)'!C585</f>
        <v>0</v>
      </c>
      <c r="D484" s="35">
        <f>'Variables - daily (2)'!I585</f>
        <v>0</v>
      </c>
      <c r="E484" s="35">
        <f>'Variables - daily (2)'!G585</f>
        <v>0</v>
      </c>
    </row>
    <row r="485" spans="1:5" x14ac:dyDescent="0.3">
      <c r="A485" s="6">
        <f>'Variables - daily'!A586</f>
        <v>0</v>
      </c>
      <c r="B485" s="35">
        <f>'Variables - daily (2)'!B586</f>
        <v>0</v>
      </c>
      <c r="C485" s="35">
        <f>'Variables - daily (2)'!C586</f>
        <v>0</v>
      </c>
      <c r="D485" s="35">
        <f>'Variables - daily (2)'!I586</f>
        <v>0</v>
      </c>
      <c r="E485" s="35">
        <f>'Variables - daily (2)'!G586</f>
        <v>0</v>
      </c>
    </row>
    <row r="486" spans="1:5" x14ac:dyDescent="0.3">
      <c r="A486" s="6">
        <f>'Variables - daily'!A587</f>
        <v>0</v>
      </c>
    </row>
  </sheetData>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E86E-3E25-4AB5-B82E-2E42088CA4CC}">
  <dimension ref="A1:AI266"/>
  <sheetViews>
    <sheetView topLeftCell="C1" workbookViewId="0">
      <pane ySplit="1" topLeftCell="A176" activePane="bottomLeft" state="frozen"/>
      <selection pane="bottomLeft" activeCell="J176" sqref="J176:J187"/>
    </sheetView>
  </sheetViews>
  <sheetFormatPr defaultColWidth="8.77734375" defaultRowHeight="13.8" x14ac:dyDescent="0.3"/>
  <cols>
    <col min="1" max="1" width="8.77734375" style="3"/>
    <col min="2" max="2" width="8.77734375" style="3" bestFit="1" customWidth="1"/>
    <col min="3" max="3" width="12.77734375" style="3" bestFit="1" customWidth="1"/>
    <col min="4" max="9" width="8.77734375" style="3" bestFit="1" customWidth="1"/>
    <col min="10" max="16" width="8.77734375" style="3"/>
    <col min="17" max="17" width="11.21875" style="3" bestFit="1" customWidth="1"/>
    <col min="18" max="18" width="9.77734375" style="3" bestFit="1" customWidth="1"/>
    <col min="19" max="19" width="12.5546875" style="3" bestFit="1" customWidth="1"/>
    <col min="20" max="22" width="9.77734375" style="3" bestFit="1" customWidth="1"/>
    <col min="23" max="23" width="11.77734375" style="3" bestFit="1" customWidth="1"/>
    <col min="24" max="24" width="11.21875" style="3" bestFit="1" customWidth="1"/>
    <col min="25" max="26" width="8.77734375" style="3"/>
    <col min="27" max="27" width="8.109375" style="3" customWidth="1"/>
    <col min="28" max="28" width="11.21875" style="3" bestFit="1" customWidth="1"/>
    <col min="29" max="29" width="10.6640625" style="3" customWidth="1"/>
    <col min="30" max="30" width="12.5546875" style="3" bestFit="1" customWidth="1"/>
    <col min="31" max="33" width="9.77734375" style="3" bestFit="1" customWidth="1"/>
    <col min="34" max="34" width="11.77734375" style="3" bestFit="1" customWidth="1"/>
    <col min="35" max="35" width="10.77734375" style="3" bestFit="1" customWidth="1"/>
    <col min="36" max="16384" width="8.77734375" style="3"/>
  </cols>
  <sheetData>
    <row r="1" spans="1:28" ht="13.05" x14ac:dyDescent="0.3">
      <c r="A1" s="28" t="s">
        <v>0</v>
      </c>
      <c r="B1" s="28" t="s">
        <v>424</v>
      </c>
      <c r="C1" s="28" t="s">
        <v>21</v>
      </c>
      <c r="D1" s="28" t="s">
        <v>1</v>
      </c>
      <c r="E1" s="28" t="s">
        <v>2</v>
      </c>
      <c r="F1" s="28" t="s">
        <v>3</v>
      </c>
      <c r="G1" s="28" t="s">
        <v>4</v>
      </c>
      <c r="H1" s="28" t="s">
        <v>5</v>
      </c>
      <c r="I1" s="28" t="s">
        <v>22</v>
      </c>
      <c r="J1" s="28" t="s">
        <v>23</v>
      </c>
      <c r="K1" s="28"/>
      <c r="L1" s="28"/>
      <c r="M1" s="28"/>
      <c r="N1" s="28"/>
      <c r="O1" s="28"/>
      <c r="P1" s="28"/>
      <c r="Q1" s="28"/>
      <c r="R1" s="28"/>
      <c r="S1" s="28"/>
      <c r="T1" s="28"/>
      <c r="U1" s="28"/>
      <c r="V1" s="28"/>
      <c r="W1" s="28"/>
      <c r="X1" s="28"/>
      <c r="Y1" s="28"/>
      <c r="Z1" s="28"/>
      <c r="AA1" s="28"/>
      <c r="AB1" s="28"/>
    </row>
    <row r="2" spans="1:28" ht="13.05" x14ac:dyDescent="0.3">
      <c r="A2" s="51" t="s">
        <v>94</v>
      </c>
      <c r="B2" s="35">
        <v>14.034157832744398</v>
      </c>
      <c r="C2" s="35">
        <v>-0.11358601902212717</v>
      </c>
      <c r="D2" s="35">
        <v>146.5855</v>
      </c>
      <c r="E2" s="35">
        <f>1+B2/100</f>
        <v>1.140341578327444</v>
      </c>
      <c r="F2" s="35">
        <f>1+C2/100</f>
        <v>0.99886413980977873</v>
      </c>
      <c r="G2" s="35">
        <f>(E2/F2)-1</f>
        <v>0.14163831984658892</v>
      </c>
      <c r="H2" s="35">
        <f>D2*(1+G2)</f>
        <v>167.34762393387214</v>
      </c>
      <c r="I2" s="35">
        <f>((D2-H2)/H2)*100</f>
        <v>-12.406584238134361</v>
      </c>
      <c r="J2" s="35" t="str">
        <f>IF(D2&gt;H2,"undervalued", "overvalued")</f>
        <v>overvalued</v>
      </c>
    </row>
    <row r="3" spans="1:28" ht="13.05" x14ac:dyDescent="0.3">
      <c r="A3" s="51" t="s">
        <v>95</v>
      </c>
      <c r="B3" s="35">
        <v>14.584434654919249</v>
      </c>
      <c r="C3" s="35">
        <v>8.4631406715107715E-3</v>
      </c>
      <c r="D3" s="35">
        <v>149.11699999999999</v>
      </c>
      <c r="E3" s="35">
        <f t="shared" ref="E3:E66" si="0">1+B3/100</f>
        <v>1.1458443465491925</v>
      </c>
      <c r="F3" s="35">
        <f t="shared" ref="F3:F66" si="1">1+C3/100</f>
        <v>1.0000846314067151</v>
      </c>
      <c r="G3" s="35">
        <f t="shared" ref="G3:G66" si="2">(E3/F3)-1</f>
        <v>0.14574738033665446</v>
      </c>
      <c r="H3" s="35">
        <f t="shared" ref="H3:H66" si="3">D3*(1+G3)</f>
        <v>170.85041211366089</v>
      </c>
      <c r="I3" s="35">
        <f t="shared" ref="I3:I66" si="4">((D3-H3)/H3)*100</f>
        <v>-12.720725601295252</v>
      </c>
      <c r="J3" s="35" t="str">
        <f t="shared" ref="J3:J66" si="5">IF(D3&gt;H3,"undervalued", "overvalued")</f>
        <v>overvalued</v>
      </c>
    </row>
    <row r="4" spans="1:28" ht="13.05" x14ac:dyDescent="0.3">
      <c r="A4" s="51" t="s">
        <v>96</v>
      </c>
      <c r="B4" s="35">
        <v>14.366476279286616</v>
      </c>
      <c r="C4" s="35">
        <v>-0.44647876766238381</v>
      </c>
      <c r="D4" s="35">
        <v>143.34286666666665</v>
      </c>
      <c r="E4" s="35">
        <f t="shared" si="0"/>
        <v>1.1436647627928662</v>
      </c>
      <c r="F4" s="35">
        <f t="shared" si="1"/>
        <v>0.99553521232337616</v>
      </c>
      <c r="G4" s="35">
        <f t="shared" si="2"/>
        <v>0.1487938835671978</v>
      </c>
      <c r="H4" s="35">
        <f t="shared" si="3"/>
        <v>164.67140847965501</v>
      </c>
      <c r="I4" s="35">
        <f t="shared" si="4"/>
        <v>-12.952182780184017</v>
      </c>
      <c r="J4" s="35" t="str">
        <f t="shared" si="5"/>
        <v>overvalued</v>
      </c>
    </row>
    <row r="5" spans="1:28" ht="13.05" x14ac:dyDescent="0.3">
      <c r="A5" s="51" t="s">
        <v>97</v>
      </c>
      <c r="B5" s="35">
        <v>13.267531275106165</v>
      </c>
      <c r="C5" s="35">
        <v>-0.57632442437670628</v>
      </c>
      <c r="D5" s="35">
        <v>146.34845555555555</v>
      </c>
      <c r="E5" s="35">
        <f t="shared" si="0"/>
        <v>1.1326753127510616</v>
      </c>
      <c r="F5" s="35">
        <f t="shared" si="1"/>
        <v>0.99423675575623294</v>
      </c>
      <c r="G5" s="35">
        <f t="shared" si="2"/>
        <v>0.13924103710039359</v>
      </c>
      <c r="H5" s="35">
        <f t="shared" si="3"/>
        <v>166.72616628515195</v>
      </c>
      <c r="I5" s="35">
        <f t="shared" si="4"/>
        <v>-12.222263117802624</v>
      </c>
      <c r="J5" s="35" t="str">
        <f t="shared" si="5"/>
        <v>overvalued</v>
      </c>
    </row>
    <row r="6" spans="1:28" ht="13.05" x14ac:dyDescent="0.3">
      <c r="A6" s="51" t="s">
        <v>98</v>
      </c>
      <c r="B6" s="35">
        <v>13.212435233160619</v>
      </c>
      <c r="C6" s="35">
        <v>-1.0157614958551719</v>
      </c>
      <c r="D6" s="35">
        <v>146.26944074074072</v>
      </c>
      <c r="E6" s="35">
        <f t="shared" si="0"/>
        <v>1.1321243523316062</v>
      </c>
      <c r="F6" s="35">
        <f t="shared" si="1"/>
        <v>0.98984238504144828</v>
      </c>
      <c r="G6" s="35">
        <f t="shared" si="2"/>
        <v>0.14374204362263199</v>
      </c>
      <c r="H6" s="35">
        <f t="shared" si="3"/>
        <v>167.29450907235426</v>
      </c>
      <c r="I6" s="35">
        <f t="shared" si="4"/>
        <v>-12.567697797254226</v>
      </c>
      <c r="J6" s="35" t="str">
        <f t="shared" si="5"/>
        <v>overvalued</v>
      </c>
      <c r="K6" s="11"/>
    </row>
    <row r="7" spans="1:28" ht="13.05" x14ac:dyDescent="0.3">
      <c r="A7" s="51" t="s">
        <v>99</v>
      </c>
      <c r="B7" s="35">
        <v>11.193786660873315</v>
      </c>
      <c r="C7" s="35">
        <v>-1.2291746182109153</v>
      </c>
      <c r="D7" s="35">
        <v>148.5368</v>
      </c>
      <c r="E7" s="35">
        <f t="shared" si="0"/>
        <v>1.1119378666087332</v>
      </c>
      <c r="F7" s="35">
        <f t="shared" si="1"/>
        <v>0.98770825381789085</v>
      </c>
      <c r="G7" s="35">
        <f t="shared" si="2"/>
        <v>0.12577561472291521</v>
      </c>
      <c r="H7" s="35">
        <f t="shared" si="3"/>
        <v>167.2191073289747</v>
      </c>
      <c r="I7" s="35">
        <f t="shared" si="4"/>
        <v>-11.172352028061297</v>
      </c>
      <c r="J7" s="35" t="str">
        <f t="shared" si="5"/>
        <v>overvalued</v>
      </c>
      <c r="K7" s="11"/>
      <c r="L7" s="11"/>
    </row>
    <row r="8" spans="1:28" ht="13.05" x14ac:dyDescent="0.3">
      <c r="A8" s="51" t="s">
        <v>100</v>
      </c>
      <c r="B8" s="35">
        <v>11.089845826687949</v>
      </c>
      <c r="C8" s="35">
        <v>-1.9587610037622771</v>
      </c>
      <c r="D8" s="35">
        <v>149.87569999999999</v>
      </c>
      <c r="E8" s="35">
        <f t="shared" si="0"/>
        <v>1.1108984582668795</v>
      </c>
      <c r="F8" s="35">
        <f t="shared" si="1"/>
        <v>0.98041238996237723</v>
      </c>
      <c r="G8" s="35">
        <f t="shared" si="2"/>
        <v>0.13309304292809854</v>
      </c>
      <c r="H8" s="35">
        <f t="shared" si="3"/>
        <v>169.82311297397882</v>
      </c>
      <c r="I8" s="35">
        <f t="shared" si="4"/>
        <v>-11.745994184569726</v>
      </c>
      <c r="J8" s="35" t="str">
        <f t="shared" si="5"/>
        <v>overvalued</v>
      </c>
      <c r="K8" s="11"/>
      <c r="L8" s="11"/>
    </row>
    <row r="9" spans="1:28" ht="13.05" x14ac:dyDescent="0.3">
      <c r="A9" s="51" t="s">
        <v>101</v>
      </c>
      <c r="B9" s="35">
        <v>11.045717288491844</v>
      </c>
      <c r="C9" s="35">
        <v>-1.4838355663267633</v>
      </c>
      <c r="D9" s="35">
        <v>155.2295</v>
      </c>
      <c r="E9" s="35">
        <f t="shared" si="0"/>
        <v>1.1104571728849184</v>
      </c>
      <c r="F9" s="35">
        <f t="shared" si="1"/>
        <v>0.98516164433673237</v>
      </c>
      <c r="G9" s="35">
        <f t="shared" si="2"/>
        <v>0.12718271084593646</v>
      </c>
      <c r="H9" s="35">
        <f t="shared" si="3"/>
        <v>174.97200861325931</v>
      </c>
      <c r="I9" s="35">
        <f t="shared" si="4"/>
        <v>-11.283238256066532</v>
      </c>
      <c r="J9" s="35" t="str">
        <f t="shared" si="5"/>
        <v>overvalued</v>
      </c>
      <c r="K9" s="11"/>
      <c r="L9" s="11"/>
    </row>
    <row r="10" spans="1:28" ht="13.05" x14ac:dyDescent="0.3">
      <c r="A10" s="51" t="s">
        <v>102</v>
      </c>
      <c r="B10" s="35">
        <v>10.390352928946427</v>
      </c>
      <c r="C10" s="35">
        <v>-1.3779428628864721</v>
      </c>
      <c r="D10" s="35">
        <v>153.25229999999999</v>
      </c>
      <c r="E10" s="35">
        <f t="shared" si="0"/>
        <v>1.1039035292894643</v>
      </c>
      <c r="F10" s="35">
        <f t="shared" si="1"/>
        <v>0.98622057137113528</v>
      </c>
      <c r="G10" s="35">
        <f t="shared" si="2"/>
        <v>0.11932721881344999</v>
      </c>
      <c r="H10" s="35">
        <f t="shared" si="3"/>
        <v>171.53947073576447</v>
      </c>
      <c r="I10" s="35">
        <f t="shared" si="4"/>
        <v>-10.660619773004676</v>
      </c>
      <c r="J10" s="35" t="str">
        <f t="shared" si="5"/>
        <v>overvalued</v>
      </c>
    </row>
    <row r="11" spans="1:28" ht="13.05" x14ac:dyDescent="0.3">
      <c r="A11" s="51" t="s">
        <v>103</v>
      </c>
      <c r="B11" s="35">
        <v>11.588139936202467</v>
      </c>
      <c r="C11" s="35">
        <v>-0.22396829420033848</v>
      </c>
      <c r="D11" s="35">
        <v>150.22290000000001</v>
      </c>
      <c r="E11" s="35">
        <f t="shared" si="0"/>
        <v>1.1158813993620247</v>
      </c>
      <c r="F11" s="35">
        <f t="shared" si="1"/>
        <v>0.99776031705799662</v>
      </c>
      <c r="G11" s="35">
        <f t="shared" si="2"/>
        <v>0.11838622992375636</v>
      </c>
      <c r="H11" s="35">
        <f t="shared" si="3"/>
        <v>168.00722277921346</v>
      </c>
      <c r="I11" s="35">
        <f t="shared" si="4"/>
        <v>-10.585451318711877</v>
      </c>
      <c r="J11" s="35" t="str">
        <f t="shared" si="5"/>
        <v>overvalued</v>
      </c>
    </row>
    <row r="12" spans="1:28" ht="13.05" x14ac:dyDescent="0.3">
      <c r="A12" s="51" t="s">
        <v>104</v>
      </c>
      <c r="B12" s="35">
        <v>12.367897875902486</v>
      </c>
      <c r="C12" s="35">
        <v>1.9145871744709275</v>
      </c>
      <c r="D12" s="35">
        <v>151.02619999999999</v>
      </c>
      <c r="E12" s="35">
        <f t="shared" si="0"/>
        <v>1.1236789787590249</v>
      </c>
      <c r="F12" s="35">
        <f t="shared" si="1"/>
        <v>1.0191458717447093</v>
      </c>
      <c r="G12" s="35">
        <f t="shared" si="2"/>
        <v>0.102569327818953</v>
      </c>
      <c r="H12" s="35">
        <f t="shared" si="3"/>
        <v>166.51685581705075</v>
      </c>
      <c r="I12" s="35">
        <f t="shared" si="4"/>
        <v>-9.302755412383048</v>
      </c>
      <c r="J12" s="35" t="str">
        <f t="shared" si="5"/>
        <v>overvalued</v>
      </c>
    </row>
    <row r="13" spans="1:28" ht="13.05" x14ac:dyDescent="0.3">
      <c r="A13" s="51" t="s">
        <v>105</v>
      </c>
      <c r="B13" s="35">
        <v>13.929560368192952</v>
      </c>
      <c r="C13" s="35">
        <v>2.8141231232083674</v>
      </c>
      <c r="D13" s="35">
        <v>149.79669999999999</v>
      </c>
      <c r="E13" s="35">
        <f t="shared" si="0"/>
        <v>1.1392956036819295</v>
      </c>
      <c r="F13" s="35">
        <f t="shared" si="1"/>
        <v>1.0281412312320837</v>
      </c>
      <c r="G13" s="35">
        <f t="shared" si="2"/>
        <v>0.10811196854409078</v>
      </c>
      <c r="H13" s="35">
        <f t="shared" si="3"/>
        <v>165.99151611840858</v>
      </c>
      <c r="I13" s="35">
        <f t="shared" si="4"/>
        <v>-9.7564119523169879</v>
      </c>
      <c r="J13" s="35" t="str">
        <f t="shared" si="5"/>
        <v>overvalued</v>
      </c>
    </row>
    <row r="14" spans="1:28" ht="13.05" x14ac:dyDescent="0.3">
      <c r="A14" s="51" t="s">
        <v>80</v>
      </c>
      <c r="B14" s="35">
        <v>14.397660965173259</v>
      </c>
      <c r="C14" s="35">
        <v>2.6211113889767157</v>
      </c>
      <c r="D14" s="35">
        <v>150.84</v>
      </c>
      <c r="E14" s="35">
        <f t="shared" si="0"/>
        <v>1.1439766096517325</v>
      </c>
      <c r="F14" s="35">
        <f t="shared" si="1"/>
        <v>1.0262111138897672</v>
      </c>
      <c r="G14" s="35">
        <f t="shared" si="2"/>
        <v>0.11475757197326097</v>
      </c>
      <c r="H14" s="35">
        <f t="shared" si="3"/>
        <v>168.15003215644668</v>
      </c>
      <c r="I14" s="35">
        <f t="shared" si="4"/>
        <v>-10.294397172842309</v>
      </c>
      <c r="J14" s="35" t="str">
        <f t="shared" si="5"/>
        <v>overvalued</v>
      </c>
    </row>
    <row r="15" spans="1:28" ht="13.05" x14ac:dyDescent="0.3">
      <c r="A15" s="51" t="s">
        <v>81</v>
      </c>
      <c r="B15" s="35">
        <v>15.648717607066857</v>
      </c>
      <c r="C15" s="35">
        <v>2.151336357866529</v>
      </c>
      <c r="D15" s="35">
        <v>150.36000000000001</v>
      </c>
      <c r="E15" s="35">
        <f t="shared" si="0"/>
        <v>1.1564871760706685</v>
      </c>
      <c r="F15" s="35">
        <f t="shared" si="1"/>
        <v>1.0215133635786653</v>
      </c>
      <c r="G15" s="35">
        <f t="shared" si="2"/>
        <v>0.13213122539988098</v>
      </c>
      <c r="H15" s="35">
        <f t="shared" si="3"/>
        <v>170.22725105112613</v>
      </c>
      <c r="I15" s="35">
        <f t="shared" si="4"/>
        <v>-11.671016789878831</v>
      </c>
      <c r="J15" s="35" t="str">
        <f t="shared" si="5"/>
        <v>overvalued</v>
      </c>
    </row>
    <row r="16" spans="1:28" ht="13.05" x14ac:dyDescent="0.3">
      <c r="A16" s="51" t="s">
        <v>82</v>
      </c>
      <c r="B16" s="35">
        <v>14.811751408649855</v>
      </c>
      <c r="C16" s="35">
        <v>2.2861714393279886</v>
      </c>
      <c r="D16" s="35">
        <v>150.05000000000001</v>
      </c>
      <c r="E16" s="35">
        <f t="shared" si="0"/>
        <v>1.1481175140864985</v>
      </c>
      <c r="F16" s="35">
        <f t="shared" si="1"/>
        <v>1.0228617143932799</v>
      </c>
      <c r="G16" s="35">
        <f t="shared" si="2"/>
        <v>0.12245624010623501</v>
      </c>
      <c r="H16" s="35">
        <f t="shared" si="3"/>
        <v>168.42455882794059</v>
      </c>
      <c r="I16" s="35">
        <f t="shared" si="4"/>
        <v>-10.90966718619206</v>
      </c>
      <c r="J16" s="35" t="str">
        <f t="shared" si="5"/>
        <v>overvalued</v>
      </c>
    </row>
    <row r="17" spans="1:10" ht="13.05" x14ac:dyDescent="0.3">
      <c r="A17" s="51" t="s">
        <v>83</v>
      </c>
      <c r="B17" s="35">
        <v>15.043808828902499</v>
      </c>
      <c r="C17" s="35">
        <v>2.2067707525304403</v>
      </c>
      <c r="D17" s="35">
        <v>151.09</v>
      </c>
      <c r="E17" s="35">
        <f t="shared" si="0"/>
        <v>1.1504380882890251</v>
      </c>
      <c r="F17" s="35">
        <f t="shared" si="1"/>
        <v>1.0220677075253044</v>
      </c>
      <c r="G17" s="35">
        <f t="shared" si="2"/>
        <v>0.12559870527025963</v>
      </c>
      <c r="H17" s="35">
        <f t="shared" si="3"/>
        <v>170.06670837928354</v>
      </c>
      <c r="I17" s="35">
        <f t="shared" si="4"/>
        <v>-11.158391057326513</v>
      </c>
      <c r="J17" s="35" t="str">
        <f t="shared" si="5"/>
        <v>overvalued</v>
      </c>
    </row>
    <row r="18" spans="1:10" ht="13.05" x14ac:dyDescent="0.3">
      <c r="A18" s="51" t="s">
        <v>84</v>
      </c>
      <c r="B18" s="35">
        <v>12.914966793396118</v>
      </c>
      <c r="C18" s="35">
        <v>2.0035489292185682</v>
      </c>
      <c r="D18" s="35">
        <v>151.47</v>
      </c>
      <c r="E18" s="35">
        <f t="shared" si="0"/>
        <v>1.1291496679339612</v>
      </c>
      <c r="F18" s="35">
        <f t="shared" si="1"/>
        <v>1.0200354892921857</v>
      </c>
      <c r="G18" s="35">
        <f t="shared" si="2"/>
        <v>0.1069709630568747</v>
      </c>
      <c r="H18" s="35">
        <f t="shared" si="3"/>
        <v>167.67289177422481</v>
      </c>
      <c r="I18" s="35">
        <f t="shared" si="4"/>
        <v>-9.6633937679337905</v>
      </c>
      <c r="J18" s="35" t="str">
        <f t="shared" si="5"/>
        <v>overvalued</v>
      </c>
    </row>
    <row r="19" spans="1:10" ht="13.05" x14ac:dyDescent="0.3">
      <c r="A19" s="51" t="s">
        <v>85</v>
      </c>
      <c r="B19" s="35">
        <v>14.098924437063459</v>
      </c>
      <c r="C19" s="35">
        <v>1.1215605940686268</v>
      </c>
      <c r="D19" s="35">
        <v>150</v>
      </c>
      <c r="E19" s="35">
        <f t="shared" si="0"/>
        <v>1.1409892443706346</v>
      </c>
      <c r="F19" s="35">
        <f t="shared" si="1"/>
        <v>1.0112156059406863</v>
      </c>
      <c r="G19" s="35">
        <f t="shared" si="2"/>
        <v>0.12833429158683329</v>
      </c>
      <c r="H19" s="35">
        <f t="shared" si="3"/>
        <v>169.250143738025</v>
      </c>
      <c r="I19" s="35">
        <f t="shared" si="4"/>
        <v>-11.373782800339285</v>
      </c>
      <c r="J19" s="35" t="str">
        <f t="shared" si="5"/>
        <v>overvalued</v>
      </c>
    </row>
    <row r="20" spans="1:10" ht="13.05" x14ac:dyDescent="0.3">
      <c r="A20" s="51" t="s">
        <v>86</v>
      </c>
      <c r="B20" s="35">
        <v>13.002073124042866</v>
      </c>
      <c r="C20" s="35">
        <v>1.3407784804821077</v>
      </c>
      <c r="D20" s="35">
        <v>150</v>
      </c>
      <c r="E20" s="35">
        <f t="shared" si="0"/>
        <v>1.1300207312404287</v>
      </c>
      <c r="F20" s="35">
        <f t="shared" si="1"/>
        <v>1.0134077848048211</v>
      </c>
      <c r="G20" s="35">
        <f t="shared" si="2"/>
        <v>0.11507011114787002</v>
      </c>
      <c r="H20" s="35">
        <f t="shared" si="3"/>
        <v>167.2605166721805</v>
      </c>
      <c r="I20" s="35">
        <f t="shared" si="4"/>
        <v>-10.319540448395221</v>
      </c>
      <c r="J20" s="35" t="str">
        <f t="shared" si="5"/>
        <v>overvalued</v>
      </c>
    </row>
    <row r="21" spans="1:10" ht="13.05" x14ac:dyDescent="0.3">
      <c r="A21" s="51" t="s">
        <v>87</v>
      </c>
      <c r="B21" s="35">
        <v>13.701678023850093</v>
      </c>
      <c r="C21" s="35">
        <v>1.1501775395112546</v>
      </c>
      <c r="D21" s="35">
        <v>151.85</v>
      </c>
      <c r="E21" s="35">
        <f t="shared" si="0"/>
        <v>1.1370167802385009</v>
      </c>
      <c r="F21" s="35">
        <f t="shared" si="1"/>
        <v>1.0115017753951125</v>
      </c>
      <c r="G21" s="35">
        <f t="shared" si="2"/>
        <v>0.12408777512462565</v>
      </c>
      <c r="H21" s="35">
        <f t="shared" si="3"/>
        <v>170.69272865267439</v>
      </c>
      <c r="I21" s="35">
        <f t="shared" si="4"/>
        <v>-11.038975591640805</v>
      </c>
      <c r="J21" s="35" t="str">
        <f t="shared" si="5"/>
        <v>overvalued</v>
      </c>
    </row>
    <row r="22" spans="1:10" ht="13.05" x14ac:dyDescent="0.3">
      <c r="A22" s="51" t="s">
        <v>88</v>
      </c>
      <c r="B22" s="35">
        <v>13.64995008946228</v>
      </c>
      <c r="C22" s="35">
        <v>1.1183122472331775</v>
      </c>
      <c r="D22" s="35">
        <v>154.5</v>
      </c>
      <c r="E22" s="35">
        <f t="shared" si="0"/>
        <v>1.1364995008946228</v>
      </c>
      <c r="F22" s="35">
        <f t="shared" si="1"/>
        <v>1.0111831224723318</v>
      </c>
      <c r="G22" s="35">
        <f t="shared" si="2"/>
        <v>0.12393044903270711</v>
      </c>
      <c r="H22" s="35">
        <f t="shared" si="3"/>
        <v>173.64725437555325</v>
      </c>
      <c r="I22" s="35">
        <f t="shared" si="4"/>
        <v>-11.026522961395509</v>
      </c>
      <c r="J22" s="35" t="str">
        <f t="shared" si="5"/>
        <v>overvalued</v>
      </c>
    </row>
    <row r="23" spans="1:10" ht="13.05" x14ac:dyDescent="0.3">
      <c r="A23" s="51" t="s">
        <v>89</v>
      </c>
      <c r="B23" s="35">
        <v>13.449653851821395</v>
      </c>
      <c r="C23" s="35">
        <v>1.1666951489314625</v>
      </c>
      <c r="D23" s="35">
        <v>150.85</v>
      </c>
      <c r="E23" s="35">
        <f t="shared" si="0"/>
        <v>1.134496538518214</v>
      </c>
      <c r="F23" s="35">
        <f t="shared" si="1"/>
        <v>1.0116669514893146</v>
      </c>
      <c r="G23" s="35">
        <f t="shared" si="2"/>
        <v>0.12141306666989271</v>
      </c>
      <c r="H23" s="35">
        <f t="shared" si="3"/>
        <v>169.1651611071533</v>
      </c>
      <c r="I23" s="35">
        <f t="shared" si="4"/>
        <v>-10.826792577906769</v>
      </c>
      <c r="J23" s="35" t="str">
        <f t="shared" si="5"/>
        <v>overvalued</v>
      </c>
    </row>
    <row r="24" spans="1:10" ht="13.05" x14ac:dyDescent="0.3">
      <c r="A24" s="51" t="s">
        <v>90</v>
      </c>
      <c r="B24" s="35">
        <v>12.766003734997582</v>
      </c>
      <c r="C24" s="35">
        <v>1.084544776600338</v>
      </c>
      <c r="D24" s="35">
        <v>150.9</v>
      </c>
      <c r="E24" s="35">
        <f t="shared" si="0"/>
        <v>1.1276600373499759</v>
      </c>
      <c r="F24" s="35">
        <f t="shared" si="1"/>
        <v>1.0108454477660034</v>
      </c>
      <c r="G24" s="35">
        <f t="shared" si="2"/>
        <v>0.1155612758034732</v>
      </c>
      <c r="H24" s="35">
        <f t="shared" si="3"/>
        <v>168.3381965187441</v>
      </c>
      <c r="I24" s="35">
        <f t="shared" si="4"/>
        <v>-10.359025390177793</v>
      </c>
      <c r="J24" s="35" t="str">
        <f t="shared" si="5"/>
        <v>overvalued</v>
      </c>
    </row>
    <row r="25" spans="1:10" ht="13.05" x14ac:dyDescent="0.3">
      <c r="A25" s="51" t="s">
        <v>91</v>
      </c>
      <c r="B25" s="35">
        <v>11.815323308413326</v>
      </c>
      <c r="C25" s="35">
        <v>1.4377930222179369</v>
      </c>
      <c r="D25" s="35">
        <v>152</v>
      </c>
      <c r="E25" s="35">
        <f t="shared" si="0"/>
        <v>1.1181532330841333</v>
      </c>
      <c r="F25" s="35">
        <f t="shared" si="1"/>
        <v>1.0143779302221794</v>
      </c>
      <c r="G25" s="35">
        <f t="shared" si="2"/>
        <v>0.10230437765855571</v>
      </c>
      <c r="H25" s="35">
        <f t="shared" si="3"/>
        <v>167.55026540410046</v>
      </c>
      <c r="I25" s="35">
        <f t="shared" si="4"/>
        <v>-9.28095539962057</v>
      </c>
      <c r="J25" s="35" t="str">
        <f t="shared" si="5"/>
        <v>overvalued</v>
      </c>
    </row>
    <row r="26" spans="1:10" ht="13.05" x14ac:dyDescent="0.3">
      <c r="A26" s="51" t="s">
        <v>92</v>
      </c>
      <c r="B26" s="35">
        <v>12.079665458508785</v>
      </c>
      <c r="C26" s="35">
        <v>1.7007834915029774</v>
      </c>
      <c r="D26" s="35">
        <v>152.19999999999999</v>
      </c>
      <c r="E26" s="35">
        <f t="shared" si="0"/>
        <v>1.1207966545850878</v>
      </c>
      <c r="F26" s="35">
        <f t="shared" si="1"/>
        <v>1.0170078349150298</v>
      </c>
      <c r="G26" s="35">
        <f t="shared" si="2"/>
        <v>0.10205311710182596</v>
      </c>
      <c r="H26" s="35">
        <f t="shared" si="3"/>
        <v>167.7324844228979</v>
      </c>
      <c r="I26" s="35">
        <f t="shared" si="4"/>
        <v>-9.2602720792809645</v>
      </c>
      <c r="J26" s="35" t="str">
        <f t="shared" si="5"/>
        <v>overvalued</v>
      </c>
    </row>
    <row r="27" spans="1:10" ht="13.05" x14ac:dyDescent="0.3">
      <c r="A27" s="51" t="s">
        <v>93</v>
      </c>
      <c r="B27" s="35">
        <v>11.099836633777144</v>
      </c>
      <c r="C27" s="35">
        <v>2.1248981733331451</v>
      </c>
      <c r="D27" s="35">
        <v>153.35</v>
      </c>
      <c r="E27" s="35">
        <f t="shared" si="0"/>
        <v>1.1109983663377714</v>
      </c>
      <c r="F27" s="35">
        <f t="shared" si="1"/>
        <v>1.0212489817333315</v>
      </c>
      <c r="G27" s="35">
        <f t="shared" si="2"/>
        <v>8.7881981974769152E-2</v>
      </c>
      <c r="H27" s="35">
        <f t="shared" si="3"/>
        <v>166.82670193583084</v>
      </c>
      <c r="I27" s="35">
        <f t="shared" si="4"/>
        <v>-8.0782643182711844</v>
      </c>
      <c r="J27" s="35" t="str">
        <f t="shared" si="5"/>
        <v>overvalued</v>
      </c>
    </row>
    <row r="28" spans="1:10" ht="13.05" x14ac:dyDescent="0.3">
      <c r="A28" s="51" t="s">
        <v>106</v>
      </c>
      <c r="B28" s="35">
        <v>12.779128371737784</v>
      </c>
      <c r="C28" s="35">
        <v>2.6192415103541089</v>
      </c>
      <c r="D28" s="35">
        <v>155.44999999999999</v>
      </c>
      <c r="E28" s="35">
        <f t="shared" si="0"/>
        <v>1.1277912837173778</v>
      </c>
      <c r="F28" s="35">
        <f t="shared" si="1"/>
        <v>1.0261924151035411</v>
      </c>
      <c r="G28" s="35">
        <f t="shared" si="2"/>
        <v>9.9005670981874738E-2</v>
      </c>
      <c r="H28" s="35">
        <f t="shared" si="3"/>
        <v>170.84043155413241</v>
      </c>
      <c r="I28" s="35">
        <f t="shared" si="4"/>
        <v>-9.0086587900334436</v>
      </c>
      <c r="J28" s="35" t="str">
        <f t="shared" si="5"/>
        <v>overvalued</v>
      </c>
    </row>
    <row r="29" spans="1:10" ht="13.05" x14ac:dyDescent="0.3">
      <c r="A29" s="51" t="s">
        <v>107</v>
      </c>
      <c r="B29" s="35">
        <v>11.291281636673915</v>
      </c>
      <c r="C29" s="35">
        <v>3.0772344447868694</v>
      </c>
      <c r="D29" s="35">
        <v>154.80000000000001</v>
      </c>
      <c r="E29" s="35">
        <f t="shared" si="0"/>
        <v>1.1129128163667392</v>
      </c>
      <c r="F29" s="35">
        <f t="shared" si="1"/>
        <v>1.0307723444478687</v>
      </c>
      <c r="G29" s="35">
        <f t="shared" si="2"/>
        <v>7.968827681622459E-2</v>
      </c>
      <c r="H29" s="35">
        <f t="shared" si="3"/>
        <v>167.13574525115158</v>
      </c>
      <c r="I29" s="35">
        <f t="shared" si="4"/>
        <v>-7.380674452741923</v>
      </c>
      <c r="J29" s="35" t="str">
        <f t="shared" si="5"/>
        <v>overvalued</v>
      </c>
    </row>
    <row r="30" spans="1:10" ht="13.05" x14ac:dyDescent="0.3">
      <c r="A30" s="51" t="s">
        <v>108</v>
      </c>
      <c r="B30" s="35">
        <v>12.352127836387666</v>
      </c>
      <c r="C30" s="35">
        <v>3.4589718808964998</v>
      </c>
      <c r="D30" s="35">
        <v>156.69999999999999</v>
      </c>
      <c r="E30" s="35">
        <f t="shared" si="0"/>
        <v>1.1235212783638766</v>
      </c>
      <c r="F30" s="35">
        <f t="shared" si="1"/>
        <v>1.034589718808965</v>
      </c>
      <c r="G30" s="35">
        <f t="shared" si="2"/>
        <v>8.5958286592380695E-2</v>
      </c>
      <c r="H30" s="35">
        <f t="shared" si="3"/>
        <v>170.16966350902604</v>
      </c>
      <c r="I30" s="35">
        <f t="shared" si="4"/>
        <v>-7.9154317116643984</v>
      </c>
      <c r="J30" s="35" t="str">
        <f t="shared" si="5"/>
        <v>overvalued</v>
      </c>
    </row>
    <row r="31" spans="1:10" ht="13.05" x14ac:dyDescent="0.3">
      <c r="A31" s="51" t="s">
        <v>109</v>
      </c>
      <c r="B31" s="35">
        <v>10.230182645073739</v>
      </c>
      <c r="C31" s="35">
        <v>3.5023181506360412</v>
      </c>
      <c r="D31" s="35">
        <v>153.69999999999999</v>
      </c>
      <c r="E31" s="35">
        <f t="shared" si="0"/>
        <v>1.1023018264507374</v>
      </c>
      <c r="F31" s="35">
        <f t="shared" si="1"/>
        <v>1.0350231815063604</v>
      </c>
      <c r="G31" s="35">
        <f t="shared" si="2"/>
        <v>6.5002065795724873E-2</v>
      </c>
      <c r="H31" s="35">
        <f t="shared" si="3"/>
        <v>163.69081751280291</v>
      </c>
      <c r="I31" s="35">
        <f t="shared" si="4"/>
        <v>-6.1034685174209597</v>
      </c>
      <c r="J31" s="35" t="str">
        <f t="shared" si="5"/>
        <v>overvalued</v>
      </c>
    </row>
    <row r="32" spans="1:10" ht="13.05" x14ac:dyDescent="0.3">
      <c r="A32" s="51" t="s">
        <v>110</v>
      </c>
      <c r="B32" s="35">
        <v>9.3973833929964457</v>
      </c>
      <c r="C32" s="35">
        <v>3.5798809769996165</v>
      </c>
      <c r="D32" s="35">
        <v>153</v>
      </c>
      <c r="E32" s="35">
        <f t="shared" si="0"/>
        <v>1.0939738339299645</v>
      </c>
      <c r="F32" s="35">
        <f t="shared" si="1"/>
        <v>1.0357988097699962</v>
      </c>
      <c r="G32" s="35">
        <f t="shared" si="2"/>
        <v>5.61644052988306E-2</v>
      </c>
      <c r="H32" s="35">
        <f t="shared" si="3"/>
        <v>161.59315401072109</v>
      </c>
      <c r="I32" s="35">
        <f t="shared" si="4"/>
        <v>-5.3177710796776516</v>
      </c>
      <c r="J32" s="35" t="str">
        <f t="shared" si="5"/>
        <v>overvalued</v>
      </c>
    </row>
    <row r="33" spans="1:10" ht="13.05" x14ac:dyDescent="0.3">
      <c r="A33" s="51" t="s">
        <v>111</v>
      </c>
      <c r="B33" s="35">
        <v>9.3007227953171139</v>
      </c>
      <c r="C33" s="35">
        <v>3.7549960307080799</v>
      </c>
      <c r="D33" s="35">
        <v>155</v>
      </c>
      <c r="E33" s="35">
        <f t="shared" si="0"/>
        <v>1.0930072279531711</v>
      </c>
      <c r="F33" s="35">
        <f t="shared" si="1"/>
        <v>1.0375499603070808</v>
      </c>
      <c r="G33" s="35">
        <f t="shared" si="2"/>
        <v>5.3450214223589532E-2</v>
      </c>
      <c r="H33" s="35">
        <f t="shared" si="3"/>
        <v>163.28478320465638</v>
      </c>
      <c r="I33" s="35">
        <f t="shared" si="4"/>
        <v>-5.0738244201680898</v>
      </c>
      <c r="J33" s="35" t="str">
        <f t="shared" si="5"/>
        <v>overvalued</v>
      </c>
    </row>
    <row r="34" spans="1:10" ht="13.05" x14ac:dyDescent="0.3">
      <c r="A34" s="51" t="s">
        <v>112</v>
      </c>
      <c r="B34" s="35">
        <v>10.339031848420888</v>
      </c>
      <c r="C34" s="35">
        <v>3.8126216928186851</v>
      </c>
      <c r="D34" s="35">
        <v>159.6</v>
      </c>
      <c r="E34" s="35">
        <f t="shared" si="0"/>
        <v>1.1033903184842089</v>
      </c>
      <c r="F34" s="35">
        <f t="shared" si="1"/>
        <v>1.0381262169281869</v>
      </c>
      <c r="G34" s="35">
        <f t="shared" si="2"/>
        <v>6.2867212571837694E-2</v>
      </c>
      <c r="H34" s="35">
        <f t="shared" si="3"/>
        <v>169.63360712646528</v>
      </c>
      <c r="I34" s="35">
        <f t="shared" si="4"/>
        <v>-5.9148698753926912</v>
      </c>
      <c r="J34" s="35" t="str">
        <f t="shared" si="5"/>
        <v>overvalued</v>
      </c>
    </row>
    <row r="35" spans="1:10" ht="13.05" x14ac:dyDescent="0.3">
      <c r="A35" s="51" t="s">
        <v>113</v>
      </c>
      <c r="B35" s="35">
        <v>10.544448402559453</v>
      </c>
      <c r="C35" s="35">
        <v>3.5222681306640524</v>
      </c>
      <c r="D35" s="35">
        <v>159.35</v>
      </c>
      <c r="E35" s="35">
        <f t="shared" si="0"/>
        <v>1.1054444840255946</v>
      </c>
      <c r="F35" s="35">
        <f t="shared" si="1"/>
        <v>1.0352226813066405</v>
      </c>
      <c r="G35" s="35">
        <f t="shared" si="2"/>
        <v>6.7832558141327937E-2</v>
      </c>
      <c r="H35" s="35">
        <f t="shared" si="3"/>
        <v>170.15911813982061</v>
      </c>
      <c r="I35" s="35">
        <f t="shared" si="4"/>
        <v>-6.3523590495683608</v>
      </c>
      <c r="J35" s="35" t="str">
        <f t="shared" si="5"/>
        <v>overvalued</v>
      </c>
    </row>
    <row r="36" spans="1:10" ht="13.05" x14ac:dyDescent="0.3">
      <c r="A36" s="51" t="s">
        <v>114</v>
      </c>
      <c r="B36" s="35">
        <v>10.540005105306477</v>
      </c>
      <c r="C36" s="35">
        <v>3.4514322145817289</v>
      </c>
      <c r="D36" s="35">
        <v>161.19999999999999</v>
      </c>
      <c r="E36" s="35">
        <f t="shared" si="0"/>
        <v>1.1054000510530648</v>
      </c>
      <c r="F36" s="35">
        <f t="shared" si="1"/>
        <v>1.0345143221458173</v>
      </c>
      <c r="G36" s="35">
        <f t="shared" si="2"/>
        <v>6.852078061153799E-2</v>
      </c>
      <c r="H36" s="35">
        <f t="shared" si="3"/>
        <v>172.24554983457992</v>
      </c>
      <c r="I36" s="35">
        <f t="shared" si="4"/>
        <v>-6.4126764640292793</v>
      </c>
      <c r="J36" s="35" t="str">
        <f t="shared" si="5"/>
        <v>overvalued</v>
      </c>
    </row>
    <row r="37" spans="1:10" ht="13.05" x14ac:dyDescent="0.3">
      <c r="A37" s="51" t="s">
        <v>115</v>
      </c>
      <c r="B37" s="35">
        <v>10.283025958087478</v>
      </c>
      <c r="C37" s="35">
        <v>3.0620668384193861</v>
      </c>
      <c r="D37" s="35">
        <v>159.69999999999999</v>
      </c>
      <c r="E37" s="35">
        <f t="shared" si="0"/>
        <v>1.1028302595808748</v>
      </c>
      <c r="F37" s="35">
        <f t="shared" si="1"/>
        <v>1.0306206683841939</v>
      </c>
      <c r="G37" s="35">
        <f t="shared" si="2"/>
        <v>7.0064179199793353E-2</v>
      </c>
      <c r="H37" s="35">
        <f t="shared" si="3"/>
        <v>170.88924941820699</v>
      </c>
      <c r="I37" s="35">
        <f t="shared" si="4"/>
        <v>-6.5476613984208107</v>
      </c>
      <c r="J37" s="35" t="str">
        <f t="shared" si="5"/>
        <v>overvalued</v>
      </c>
    </row>
    <row r="38" spans="1:10" ht="13.05" x14ac:dyDescent="0.3">
      <c r="A38" s="51" t="s">
        <v>116</v>
      </c>
      <c r="B38" s="35">
        <v>12.62596924006003</v>
      </c>
      <c r="C38" s="35">
        <v>3.0087663379855023</v>
      </c>
      <c r="D38" s="35">
        <v>161.16</v>
      </c>
      <c r="E38" s="35">
        <f t="shared" si="0"/>
        <v>1.1262596924006003</v>
      </c>
      <c r="F38" s="35">
        <f t="shared" si="1"/>
        <v>1.030087663379855</v>
      </c>
      <c r="G38" s="35">
        <f t="shared" si="2"/>
        <v>9.33629558334792E-2</v>
      </c>
      <c r="H38" s="35">
        <f t="shared" si="3"/>
        <v>176.20637396212351</v>
      </c>
      <c r="I38" s="35">
        <f t="shared" si="4"/>
        <v>-8.5390633856172578</v>
      </c>
      <c r="J38" s="35" t="str">
        <f t="shared" si="5"/>
        <v>overvalued</v>
      </c>
    </row>
    <row r="39" spans="1:10" ht="13.05" x14ac:dyDescent="0.3">
      <c r="A39" s="51" t="s">
        <v>117</v>
      </c>
      <c r="B39" s="35">
        <v>11.865685986505454</v>
      </c>
      <c r="C39" s="35">
        <v>2.8981784423473878</v>
      </c>
      <c r="D39" s="35">
        <v>157.75</v>
      </c>
      <c r="E39" s="35">
        <f t="shared" si="0"/>
        <v>1.1186568598650546</v>
      </c>
      <c r="F39" s="35">
        <f t="shared" si="1"/>
        <v>1.0289817844234739</v>
      </c>
      <c r="G39" s="35">
        <f t="shared" si="2"/>
        <v>8.7149332280769709E-2</v>
      </c>
      <c r="H39" s="35">
        <f t="shared" si="3"/>
        <v>171.49780716729143</v>
      </c>
      <c r="I39" s="35">
        <f t="shared" si="4"/>
        <v>-8.0163165899146538</v>
      </c>
      <c r="J39" s="35" t="str">
        <f t="shared" si="5"/>
        <v>overvalued</v>
      </c>
    </row>
    <row r="40" spans="1:10" ht="13.05" x14ac:dyDescent="0.3">
      <c r="A40" s="51" t="s">
        <v>118</v>
      </c>
      <c r="B40" s="35">
        <v>12.110898601245552</v>
      </c>
      <c r="C40" s="35">
        <v>2.5828752813320977</v>
      </c>
      <c r="D40" s="35">
        <v>157.72</v>
      </c>
      <c r="E40" s="35">
        <f t="shared" si="0"/>
        <v>1.1211089860124555</v>
      </c>
      <c r="F40" s="35">
        <f t="shared" si="1"/>
        <v>1.025828752813321</v>
      </c>
      <c r="G40" s="35">
        <f t="shared" si="2"/>
        <v>9.2881226947314266E-2</v>
      </c>
      <c r="H40" s="35">
        <f t="shared" si="3"/>
        <v>172.36922711413041</v>
      </c>
      <c r="I40" s="35">
        <f t="shared" si="4"/>
        <v>-8.4987485059794086</v>
      </c>
      <c r="J40" s="35" t="str">
        <f t="shared" si="5"/>
        <v>overvalued</v>
      </c>
    </row>
    <row r="41" spans="1:10" ht="13.05" x14ac:dyDescent="0.3">
      <c r="A41" s="51" t="s">
        <v>119</v>
      </c>
      <c r="B41" s="35">
        <v>12.865661611339689</v>
      </c>
      <c r="C41" s="35">
        <v>2.2731633741348567</v>
      </c>
      <c r="D41" s="35">
        <v>157.4</v>
      </c>
      <c r="E41" s="35">
        <f t="shared" si="0"/>
        <v>1.1286566161133968</v>
      </c>
      <c r="F41" s="35">
        <f t="shared" si="1"/>
        <v>1.0227316337413486</v>
      </c>
      <c r="G41" s="35">
        <f t="shared" si="2"/>
        <v>0.10357065223899875</v>
      </c>
      <c r="H41" s="35">
        <f t="shared" si="3"/>
        <v>173.70202066241842</v>
      </c>
      <c r="I41" s="35">
        <f t="shared" si="4"/>
        <v>-9.3850495234598394</v>
      </c>
      <c r="J41" s="35" t="str">
        <f t="shared" si="5"/>
        <v>overvalued</v>
      </c>
    </row>
    <row r="42" spans="1:10" ht="13.05" x14ac:dyDescent="0.3">
      <c r="A42" s="51" t="s">
        <v>120</v>
      </c>
      <c r="B42" s="35">
        <v>12.688297513444653</v>
      </c>
      <c r="C42" s="35">
        <v>1.7379429374660749</v>
      </c>
      <c r="D42" s="35">
        <v>159.85</v>
      </c>
      <c r="E42" s="35">
        <f t="shared" si="0"/>
        <v>1.1268829751344465</v>
      </c>
      <c r="F42" s="35">
        <f t="shared" si="1"/>
        <v>1.0173794293746607</v>
      </c>
      <c r="G42" s="35">
        <f t="shared" si="2"/>
        <v>0.10763294656654576</v>
      </c>
      <c r="H42" s="35">
        <f t="shared" si="3"/>
        <v>177.05512650866234</v>
      </c>
      <c r="I42" s="35">
        <f t="shared" si="4"/>
        <v>-9.7173839853886381</v>
      </c>
      <c r="J42" s="35" t="str">
        <f t="shared" si="5"/>
        <v>overvalued</v>
      </c>
    </row>
    <row r="43" spans="1:10" ht="13.05" x14ac:dyDescent="0.3">
      <c r="A43" s="51" t="s">
        <v>121</v>
      </c>
      <c r="B43" s="35">
        <v>12.891980921908797</v>
      </c>
      <c r="C43" s="35">
        <v>1.6538704482976341</v>
      </c>
      <c r="D43" s="35">
        <v>162.85</v>
      </c>
      <c r="E43" s="35">
        <f t="shared" si="0"/>
        <v>1.128919809219088</v>
      </c>
      <c r="F43" s="35">
        <f t="shared" si="1"/>
        <v>1.0165387044829763</v>
      </c>
      <c r="G43" s="35">
        <f t="shared" si="2"/>
        <v>0.11055270619850122</v>
      </c>
      <c r="H43" s="35">
        <f t="shared" si="3"/>
        <v>180.85350820442591</v>
      </c>
      <c r="I43" s="35">
        <f t="shared" si="4"/>
        <v>-9.9547464592590771</v>
      </c>
      <c r="J43" s="35" t="str">
        <f t="shared" si="5"/>
        <v>overvalued</v>
      </c>
    </row>
    <row r="44" spans="1:10" ht="13.05" x14ac:dyDescent="0.3">
      <c r="A44" s="51" t="s">
        <v>122</v>
      </c>
      <c r="B44" s="35">
        <v>12.796876731112206</v>
      </c>
      <c r="C44" s="35">
        <v>1.4175114798464783</v>
      </c>
      <c r="D44" s="35">
        <v>160.75</v>
      </c>
      <c r="E44" s="35">
        <f t="shared" si="0"/>
        <v>1.1279687673111221</v>
      </c>
      <c r="F44" s="35">
        <f t="shared" si="1"/>
        <v>1.0141751147984648</v>
      </c>
      <c r="G44" s="35">
        <f t="shared" si="2"/>
        <v>0.11220315984115836</v>
      </c>
      <c r="H44" s="35">
        <f t="shared" si="3"/>
        <v>178.78665794446621</v>
      </c>
      <c r="I44" s="35">
        <f t="shared" si="4"/>
        <v>-10.088369094112529</v>
      </c>
      <c r="J44" s="35" t="str">
        <f t="shared" si="5"/>
        <v>overvalued</v>
      </c>
    </row>
    <row r="45" spans="1:10" ht="13.05" x14ac:dyDescent="0.3">
      <c r="A45" s="51" t="s">
        <v>123</v>
      </c>
      <c r="B45" s="35">
        <v>11.689272346301578</v>
      </c>
      <c r="C45" s="35">
        <v>1.6859349154821235</v>
      </c>
      <c r="D45" s="35">
        <v>158.96899999999999</v>
      </c>
      <c r="E45" s="35">
        <f t="shared" si="0"/>
        <v>1.1168927234630157</v>
      </c>
      <c r="F45" s="35">
        <f t="shared" si="1"/>
        <v>1.0168593491548212</v>
      </c>
      <c r="G45" s="35">
        <f t="shared" si="2"/>
        <v>9.8374838556914312E-2</v>
      </c>
      <c r="H45" s="35">
        <f t="shared" si="3"/>
        <v>174.60754971055411</v>
      </c>
      <c r="I45" s="35">
        <f t="shared" si="4"/>
        <v>-8.9563995007535748</v>
      </c>
      <c r="J45" s="35" t="str">
        <f t="shared" si="5"/>
        <v>overvalued</v>
      </c>
    </row>
    <row r="46" spans="1:10" ht="13.05" x14ac:dyDescent="0.3">
      <c r="A46" s="51" t="s">
        <v>124</v>
      </c>
      <c r="B46" s="35">
        <v>11.252990731920832</v>
      </c>
      <c r="C46" s="35">
        <v>1.9497168982819613</v>
      </c>
      <c r="D46" s="35">
        <v>157.24</v>
      </c>
      <c r="E46" s="35">
        <f t="shared" si="0"/>
        <v>1.1125299073192083</v>
      </c>
      <c r="F46" s="35">
        <f t="shared" si="1"/>
        <v>1.0194971689828196</v>
      </c>
      <c r="G46" s="35">
        <f t="shared" si="2"/>
        <v>9.1253552404868321E-2</v>
      </c>
      <c r="H46" s="35">
        <f t="shared" si="3"/>
        <v>171.58870858014151</v>
      </c>
      <c r="I46" s="35">
        <f t="shared" si="4"/>
        <v>-8.3622685308805487</v>
      </c>
      <c r="J46" s="35" t="str">
        <f t="shared" si="5"/>
        <v>overvalued</v>
      </c>
    </row>
    <row r="47" spans="1:10" ht="13.05" x14ac:dyDescent="0.3">
      <c r="A47" s="51" t="s">
        <v>125</v>
      </c>
      <c r="B47" s="35">
        <v>11.693376762200899</v>
      </c>
      <c r="C47" s="35">
        <v>2.1556780595369363</v>
      </c>
      <c r="D47" s="35">
        <v>157.06</v>
      </c>
      <c r="E47" s="35">
        <f t="shared" si="0"/>
        <v>1.116933767622009</v>
      </c>
      <c r="F47" s="35">
        <f t="shared" si="1"/>
        <v>1.0215567805953694</v>
      </c>
      <c r="G47" s="35">
        <f t="shared" si="2"/>
        <v>9.3364352171450893E-2</v>
      </c>
      <c r="H47" s="35">
        <f t="shared" si="3"/>
        <v>171.72380515204807</v>
      </c>
      <c r="I47" s="35">
        <f t="shared" si="4"/>
        <v>-8.539180190576614</v>
      </c>
      <c r="J47" s="35" t="str">
        <f t="shared" si="5"/>
        <v>overvalued</v>
      </c>
    </row>
    <row r="48" spans="1:10" ht="13.05" x14ac:dyDescent="0.3">
      <c r="A48" s="51" t="s">
        <v>126</v>
      </c>
      <c r="B48" s="35">
        <v>12.320069420943057</v>
      </c>
      <c r="C48" s="35">
        <v>1.7960197033926262</v>
      </c>
      <c r="D48" s="35">
        <v>157.4</v>
      </c>
      <c r="E48" s="35">
        <f t="shared" si="0"/>
        <v>1.1232006942094306</v>
      </c>
      <c r="F48" s="35">
        <f t="shared" si="1"/>
        <v>1.0179601970339263</v>
      </c>
      <c r="G48" s="35">
        <f t="shared" si="2"/>
        <v>0.10338370545542741</v>
      </c>
      <c r="H48" s="35">
        <f t="shared" si="3"/>
        <v>173.67259523868429</v>
      </c>
      <c r="I48" s="35">
        <f t="shared" si="4"/>
        <v>-9.3696965927873048</v>
      </c>
      <c r="J48" s="35" t="str">
        <f t="shared" si="5"/>
        <v>overvalued</v>
      </c>
    </row>
    <row r="49" spans="1:10" ht="13.05" x14ac:dyDescent="0.3">
      <c r="A49" s="51" t="s">
        <v>127</v>
      </c>
      <c r="B49" s="35">
        <v>11.981084477377024</v>
      </c>
      <c r="C49" s="35">
        <v>1.7595049796895523</v>
      </c>
      <c r="D49" s="35">
        <v>156.25</v>
      </c>
      <c r="E49" s="35">
        <f t="shared" si="0"/>
        <v>1.1198108447737702</v>
      </c>
      <c r="F49" s="35">
        <f t="shared" si="1"/>
        <v>1.0175950497968955</v>
      </c>
      <c r="G49" s="35">
        <f t="shared" si="2"/>
        <v>0.10044840037034009</v>
      </c>
      <c r="H49" s="35">
        <f t="shared" si="3"/>
        <v>171.94506255786564</v>
      </c>
      <c r="I49" s="35">
        <f t="shared" si="4"/>
        <v>-9.1279518727580164</v>
      </c>
      <c r="J49" s="35" t="str">
        <f t="shared" si="5"/>
        <v>overvalued</v>
      </c>
    </row>
    <row r="50" spans="1:10" ht="13.05" x14ac:dyDescent="0.3">
      <c r="A50" s="51" t="s">
        <v>128</v>
      </c>
      <c r="B50" s="35">
        <v>9.0312280967846306</v>
      </c>
      <c r="C50" s="35">
        <v>1.6840617620982989</v>
      </c>
      <c r="D50" s="35">
        <v>157.19999999999999</v>
      </c>
      <c r="E50" s="35">
        <f t="shared" si="0"/>
        <v>1.0903122809678463</v>
      </c>
      <c r="F50" s="35">
        <f t="shared" si="1"/>
        <v>1.016840617620983</v>
      </c>
      <c r="G50" s="35">
        <f t="shared" si="2"/>
        <v>7.2254847095662544E-2</v>
      </c>
      <c r="H50" s="35">
        <f t="shared" si="3"/>
        <v>168.55846196343813</v>
      </c>
      <c r="I50" s="35">
        <f t="shared" si="4"/>
        <v>-6.7385889922879691</v>
      </c>
      <c r="J50" s="35" t="str">
        <f t="shared" si="5"/>
        <v>overvalued</v>
      </c>
    </row>
    <row r="51" spans="1:10" ht="13.05" x14ac:dyDescent="0.3">
      <c r="A51" s="51" t="s">
        <v>129</v>
      </c>
      <c r="B51" s="35">
        <v>9.5419690324354889</v>
      </c>
      <c r="C51" s="35">
        <v>2.0181404902574807</v>
      </c>
      <c r="D51" s="35">
        <v>157.35</v>
      </c>
      <c r="E51" s="35">
        <f t="shared" si="0"/>
        <v>1.0954196903243549</v>
      </c>
      <c r="F51" s="35">
        <f t="shared" si="1"/>
        <v>1.0201814049025748</v>
      </c>
      <c r="G51" s="35">
        <f t="shared" si="2"/>
        <v>7.3749908653711671E-2</v>
      </c>
      <c r="H51" s="35">
        <f t="shared" si="3"/>
        <v>168.95454812666154</v>
      </c>
      <c r="I51" s="35">
        <f t="shared" si="4"/>
        <v>-6.8684437651017634</v>
      </c>
      <c r="J51" s="35" t="str">
        <f t="shared" si="5"/>
        <v>overvalued</v>
      </c>
    </row>
    <row r="52" spans="1:10" ht="13.05" x14ac:dyDescent="0.3">
      <c r="A52" s="51" t="s">
        <v>130</v>
      </c>
      <c r="B52" s="35">
        <v>8.5932798883678601</v>
      </c>
      <c r="C52" s="35">
        <v>1.5187472411246183</v>
      </c>
      <c r="D52" s="35">
        <v>158.63</v>
      </c>
      <c r="E52" s="35">
        <f t="shared" si="0"/>
        <v>1.0859327988836787</v>
      </c>
      <c r="F52" s="35">
        <f t="shared" si="1"/>
        <v>1.0151874724112462</v>
      </c>
      <c r="G52" s="35">
        <f t="shared" si="2"/>
        <v>6.96869577245669E-2</v>
      </c>
      <c r="H52" s="35">
        <f t="shared" si="3"/>
        <v>169.68444210384806</v>
      </c>
      <c r="I52" s="35">
        <f t="shared" si="4"/>
        <v>-6.5147057483812594</v>
      </c>
      <c r="J52" s="35" t="str">
        <f t="shared" si="5"/>
        <v>overvalued</v>
      </c>
    </row>
    <row r="53" spans="1:10" ht="13.05" x14ac:dyDescent="0.3">
      <c r="A53" s="51" t="s">
        <v>131</v>
      </c>
      <c r="B53" s="35">
        <v>9.051524170137057</v>
      </c>
      <c r="C53" s="35">
        <v>1.1388080475768669</v>
      </c>
      <c r="D53" s="35">
        <v>157.9</v>
      </c>
      <c r="E53" s="35">
        <f t="shared" si="0"/>
        <v>1.0905152417013706</v>
      </c>
      <c r="F53" s="35">
        <f t="shared" si="1"/>
        <v>1.0113880804757687</v>
      </c>
      <c r="G53" s="35">
        <f t="shared" si="2"/>
        <v>7.8236201071679279E-2</v>
      </c>
      <c r="H53" s="35">
        <f t="shared" si="3"/>
        <v>170.25349614921817</v>
      </c>
      <c r="I53" s="35">
        <f t="shared" si="4"/>
        <v>-7.2559427140285999</v>
      </c>
      <c r="J53" s="35" t="str">
        <f t="shared" si="5"/>
        <v>overvalued</v>
      </c>
    </row>
    <row r="54" spans="1:10" ht="13.05" x14ac:dyDescent="0.3">
      <c r="A54" s="51" t="s">
        <v>132</v>
      </c>
      <c r="B54" s="35">
        <v>8.9638922103050049</v>
      </c>
      <c r="C54" s="35">
        <v>1.3903888279197085</v>
      </c>
      <c r="D54" s="35">
        <v>158.28</v>
      </c>
      <c r="E54" s="35">
        <f t="shared" si="0"/>
        <v>1.08963892210305</v>
      </c>
      <c r="F54" s="35">
        <f t="shared" si="1"/>
        <v>1.0139038882791971</v>
      </c>
      <c r="G54" s="35">
        <f t="shared" si="2"/>
        <v>7.4696462553655696E-2</v>
      </c>
      <c r="H54" s="35">
        <f t="shared" si="3"/>
        <v>170.10295609299263</v>
      </c>
      <c r="I54" s="35">
        <f t="shared" si="4"/>
        <v>-6.9504706823138349</v>
      </c>
      <c r="J54" s="35" t="str">
        <f t="shared" si="5"/>
        <v>overvalued</v>
      </c>
    </row>
    <row r="55" spans="1:10" ht="13.05" x14ac:dyDescent="0.3">
      <c r="A55" s="51" t="s">
        <v>133</v>
      </c>
      <c r="B55" s="35">
        <v>8.353156270755477</v>
      </c>
      <c r="C55" s="35">
        <v>1.7157935271568725</v>
      </c>
      <c r="D55" s="35">
        <v>162.6</v>
      </c>
      <c r="E55" s="35">
        <f t="shared" si="0"/>
        <v>1.0835315627075548</v>
      </c>
      <c r="F55" s="35">
        <f t="shared" si="1"/>
        <v>1.0171579352715687</v>
      </c>
      <c r="G55" s="35">
        <f t="shared" si="2"/>
        <v>6.525400346826693E-2</v>
      </c>
      <c r="H55" s="35">
        <f t="shared" si="3"/>
        <v>173.2103009639402</v>
      </c>
      <c r="I55" s="35">
        <f t="shared" si="4"/>
        <v>-6.1256754967183564</v>
      </c>
      <c r="J55" s="35" t="str">
        <f t="shared" si="5"/>
        <v>overvalued</v>
      </c>
    </row>
    <row r="56" spans="1:10" ht="13.05" x14ac:dyDescent="0.3">
      <c r="A56" s="51" t="s">
        <v>134</v>
      </c>
      <c r="B56" s="35">
        <v>8.6822611862757952</v>
      </c>
      <c r="C56" s="35">
        <v>1.8854718054158059</v>
      </c>
      <c r="D56" s="35">
        <v>160.55000000000001</v>
      </c>
      <c r="E56" s="35">
        <f t="shared" si="0"/>
        <v>1.086822611862758</v>
      </c>
      <c r="F56" s="35">
        <f t="shared" si="1"/>
        <v>1.0188547180541581</v>
      </c>
      <c r="G56" s="35">
        <f t="shared" si="2"/>
        <v>6.6710093798659775E-2</v>
      </c>
      <c r="H56" s="35">
        <f t="shared" si="3"/>
        <v>171.26030555937484</v>
      </c>
      <c r="I56" s="35">
        <f t="shared" si="4"/>
        <v>-6.2538166823844872</v>
      </c>
      <c r="J56" s="35" t="str">
        <f t="shared" si="5"/>
        <v>overvalued</v>
      </c>
    </row>
    <row r="57" spans="1:10" ht="13.05" x14ac:dyDescent="0.3">
      <c r="A57" s="51" t="s">
        <v>135</v>
      </c>
      <c r="B57" s="35">
        <v>8.2308157783014479</v>
      </c>
      <c r="C57" s="35">
        <v>1.538809488600279</v>
      </c>
      <c r="D57" s="35">
        <v>161.9</v>
      </c>
      <c r="E57" s="35">
        <f t="shared" si="0"/>
        <v>1.0823081577830145</v>
      </c>
      <c r="F57" s="35">
        <f t="shared" si="1"/>
        <v>1.0153880948860028</v>
      </c>
      <c r="G57" s="35">
        <f t="shared" si="2"/>
        <v>6.5905896704968603E-2</v>
      </c>
      <c r="H57" s="35">
        <f t="shared" si="3"/>
        <v>172.57016467653443</v>
      </c>
      <c r="I57" s="35">
        <f t="shared" si="4"/>
        <v>-6.1830877292923647</v>
      </c>
      <c r="J57" s="35" t="str">
        <f t="shared" si="5"/>
        <v>overvalued</v>
      </c>
    </row>
    <row r="58" spans="1:10" ht="13.05" x14ac:dyDescent="0.3">
      <c r="A58" s="51" t="s">
        <v>136</v>
      </c>
      <c r="B58" s="35">
        <v>7.951913585277822</v>
      </c>
      <c r="C58" s="35">
        <v>1.0947341081747997</v>
      </c>
      <c r="D58" s="35">
        <v>161.6</v>
      </c>
      <c r="E58" s="35">
        <f t="shared" si="0"/>
        <v>1.0795191358527783</v>
      </c>
      <c r="F58" s="35">
        <f t="shared" si="1"/>
        <v>1.010947341081748</v>
      </c>
      <c r="G58" s="35">
        <f t="shared" si="2"/>
        <v>6.7829244891881357E-2</v>
      </c>
      <c r="H58" s="35">
        <f t="shared" si="3"/>
        <v>172.56120597452801</v>
      </c>
      <c r="I58" s="35">
        <f t="shared" si="4"/>
        <v>-6.3520684806444923</v>
      </c>
      <c r="J58" s="35" t="str">
        <f t="shared" si="5"/>
        <v>overvalued</v>
      </c>
    </row>
    <row r="59" spans="1:10" ht="13.05" x14ac:dyDescent="0.3">
      <c r="A59" s="51" t="s">
        <v>137</v>
      </c>
      <c r="B59" s="35">
        <v>7.8072485215443947</v>
      </c>
      <c r="C59" s="35">
        <v>0.87679914349114707</v>
      </c>
      <c r="D59" s="35">
        <v>158.85</v>
      </c>
      <c r="E59" s="35">
        <f t="shared" si="0"/>
        <v>1.078072485215444</v>
      </c>
      <c r="F59" s="35">
        <f t="shared" si="1"/>
        <v>1.0087679914349115</v>
      </c>
      <c r="G59" s="35">
        <f t="shared" si="2"/>
        <v>6.8702114231391276E-2</v>
      </c>
      <c r="H59" s="35">
        <f t="shared" si="3"/>
        <v>169.7633308456565</v>
      </c>
      <c r="I59" s="35">
        <f t="shared" si="4"/>
        <v>-6.4285560322673936</v>
      </c>
      <c r="J59" s="35" t="str">
        <f t="shared" si="5"/>
        <v>overvalued</v>
      </c>
    </row>
    <row r="60" spans="1:10" ht="13.05" x14ac:dyDescent="0.3">
      <c r="A60" s="51" t="s">
        <v>138</v>
      </c>
      <c r="B60" s="35">
        <v>7.9313972675466147</v>
      </c>
      <c r="C60" s="35">
        <v>1.2328701961954458</v>
      </c>
      <c r="D60" s="35">
        <v>158.4</v>
      </c>
      <c r="E60" s="35">
        <f t="shared" si="0"/>
        <v>1.0793139726754661</v>
      </c>
      <c r="F60" s="35">
        <f t="shared" si="1"/>
        <v>1.0123287019619545</v>
      </c>
      <c r="G60" s="35">
        <f t="shared" si="2"/>
        <v>6.616948683139201E-2</v>
      </c>
      <c r="H60" s="35">
        <f t="shared" si="3"/>
        <v>168.8812467140925</v>
      </c>
      <c r="I60" s="35">
        <f t="shared" si="4"/>
        <v>-6.206282176396245</v>
      </c>
      <c r="J60" s="35" t="str">
        <f t="shared" si="5"/>
        <v>overvalued</v>
      </c>
    </row>
    <row r="61" spans="1:10" ht="13.05" x14ac:dyDescent="0.3">
      <c r="A61" s="51" t="s">
        <v>139</v>
      </c>
      <c r="B61" s="35">
        <v>7.9568807847335847</v>
      </c>
      <c r="C61" s="35">
        <v>1.5128383667573297</v>
      </c>
      <c r="D61" s="35">
        <v>159.9</v>
      </c>
      <c r="E61" s="35">
        <f t="shared" si="0"/>
        <v>1.0795688078473358</v>
      </c>
      <c r="F61" s="35">
        <f t="shared" si="1"/>
        <v>1.0151283836675733</v>
      </c>
      <c r="G61" s="35">
        <f t="shared" si="2"/>
        <v>6.3480073275997473E-2</v>
      </c>
      <c r="H61" s="35">
        <f t="shared" si="3"/>
        <v>170.05046371683201</v>
      </c>
      <c r="I61" s="35">
        <f t="shared" si="4"/>
        <v>-5.9690891132967199</v>
      </c>
      <c r="J61" s="35" t="str">
        <f t="shared" si="5"/>
        <v>overvalued</v>
      </c>
    </row>
    <row r="62" spans="1:10" ht="13.05" x14ac:dyDescent="0.3">
      <c r="A62" s="51" t="s">
        <v>140</v>
      </c>
      <c r="B62" s="35">
        <v>7.9765450950349361</v>
      </c>
      <c r="C62" s="35">
        <v>1.557758795574915</v>
      </c>
      <c r="D62" s="35">
        <v>162.5</v>
      </c>
      <c r="E62" s="35">
        <f t="shared" si="0"/>
        <v>1.0797654509503494</v>
      </c>
      <c r="F62" s="35">
        <f t="shared" si="1"/>
        <v>1.0155775879557492</v>
      </c>
      <c r="G62" s="35">
        <f t="shared" si="2"/>
        <v>6.3203307906591011E-2</v>
      </c>
      <c r="H62" s="35">
        <f t="shared" si="3"/>
        <v>172.77053753482105</v>
      </c>
      <c r="I62" s="35">
        <f t="shared" si="4"/>
        <v>-5.9446116689606692</v>
      </c>
      <c r="J62" s="35" t="str">
        <f t="shared" si="5"/>
        <v>overvalued</v>
      </c>
    </row>
    <row r="63" spans="1:10" ht="13.05" x14ac:dyDescent="0.3">
      <c r="A63" s="51" t="s">
        <v>141</v>
      </c>
      <c r="B63" s="35">
        <v>7.707050814205175</v>
      </c>
      <c r="C63" s="35">
        <v>1.1204746347724948</v>
      </c>
      <c r="D63" s="35">
        <v>164.6</v>
      </c>
      <c r="E63" s="35">
        <f t="shared" si="0"/>
        <v>1.0770705081420517</v>
      </c>
      <c r="F63" s="35">
        <f t="shared" si="1"/>
        <v>1.0112047463477249</v>
      </c>
      <c r="G63" s="35">
        <f t="shared" si="2"/>
        <v>6.5135930218109817E-2</v>
      </c>
      <c r="H63" s="35">
        <f t="shared" si="3"/>
        <v>175.32137411390087</v>
      </c>
      <c r="I63" s="35">
        <f t="shared" si="4"/>
        <v>-6.1152692694135133</v>
      </c>
      <c r="J63" s="35" t="str">
        <f t="shared" si="5"/>
        <v>overvalued</v>
      </c>
    </row>
    <row r="64" spans="1:10" ht="13.05" x14ac:dyDescent="0.3">
      <c r="A64" s="51" t="s">
        <v>142</v>
      </c>
      <c r="B64" s="35">
        <v>7.7833736632669996</v>
      </c>
      <c r="C64" s="35">
        <v>1.6126949139408042</v>
      </c>
      <c r="D64" s="35">
        <v>164.9</v>
      </c>
      <c r="E64" s="35">
        <f t="shared" si="0"/>
        <v>1.07783373663267</v>
      </c>
      <c r="F64" s="35">
        <f t="shared" si="1"/>
        <v>1.016126949139408</v>
      </c>
      <c r="G64" s="35">
        <f t="shared" si="2"/>
        <v>6.072743917039447E-2</v>
      </c>
      <c r="H64" s="35">
        <f t="shared" si="3"/>
        <v>174.91395471919805</v>
      </c>
      <c r="I64" s="35">
        <f t="shared" si="4"/>
        <v>-5.7250747862136908</v>
      </c>
      <c r="J64" s="35" t="str">
        <f t="shared" si="5"/>
        <v>overvalued</v>
      </c>
    </row>
    <row r="65" spans="1:10" ht="13.05" x14ac:dyDescent="0.3">
      <c r="A65" s="51" t="s">
        <v>143</v>
      </c>
      <c r="B65" s="35">
        <v>7.8512351175359356</v>
      </c>
      <c r="C65" s="35">
        <v>2.0151253036061689</v>
      </c>
      <c r="D65" s="35">
        <v>160.63</v>
      </c>
      <c r="E65" s="35">
        <f t="shared" si="0"/>
        <v>1.0785123511753594</v>
      </c>
      <c r="F65" s="35">
        <f t="shared" si="1"/>
        <v>1.0201512530360617</v>
      </c>
      <c r="G65" s="35">
        <f t="shared" si="2"/>
        <v>5.7208279620899249E-2</v>
      </c>
      <c r="H65" s="35">
        <f t="shared" si="3"/>
        <v>169.81936595550505</v>
      </c>
      <c r="I65" s="35">
        <f t="shared" si="4"/>
        <v>-5.4112591363182867</v>
      </c>
      <c r="J65" s="35" t="str">
        <f t="shared" si="5"/>
        <v>overvalued</v>
      </c>
    </row>
    <row r="66" spans="1:10" ht="13.05" x14ac:dyDescent="0.3">
      <c r="A66" s="51" t="s">
        <v>144</v>
      </c>
      <c r="B66" s="35">
        <v>7.9645877813976824</v>
      </c>
      <c r="C66" s="35">
        <v>2.1669476870798121</v>
      </c>
      <c r="D66" s="35">
        <v>162.72999999999999</v>
      </c>
      <c r="E66" s="35">
        <f t="shared" si="0"/>
        <v>1.0796458778139768</v>
      </c>
      <c r="F66" s="35">
        <f t="shared" si="1"/>
        <v>1.0216694768707981</v>
      </c>
      <c r="G66" s="35">
        <f t="shared" si="2"/>
        <v>5.6746729011373231E-2</v>
      </c>
      <c r="H66" s="35">
        <f t="shared" si="3"/>
        <v>171.96439521202075</v>
      </c>
      <c r="I66" s="35">
        <f t="shared" si="4"/>
        <v>-5.3699460290226693</v>
      </c>
      <c r="J66" s="35" t="str">
        <f t="shared" si="5"/>
        <v>overvalued</v>
      </c>
    </row>
    <row r="67" spans="1:10" ht="13.05" x14ac:dyDescent="0.3">
      <c r="A67" s="51" t="s">
        <v>145</v>
      </c>
      <c r="B67" s="35">
        <v>8.1666705518737643</v>
      </c>
      <c r="C67" s="35">
        <v>2.0589816945944195</v>
      </c>
      <c r="D67" s="35">
        <v>162.94999999999999</v>
      </c>
      <c r="E67" s="35">
        <f t="shared" ref="E67:E130" si="6">1+B67/100</f>
        <v>1.0816667055187377</v>
      </c>
      <c r="F67" s="35">
        <f t="shared" ref="F67:F130" si="7">1+C67/100</f>
        <v>1.0205898169459442</v>
      </c>
      <c r="G67" s="35">
        <f t="shared" ref="G67:G130" si="8">(E67/F67)-1</f>
        <v>5.9844697212012576E-2</v>
      </c>
      <c r="H67" s="35">
        <f t="shared" ref="H67:H130" si="9">D67*(1+G67)</f>
        <v>172.70169341069743</v>
      </c>
      <c r="I67" s="35">
        <f t="shared" ref="I67:I130" si="10">((D67-H67)/H67)*100</f>
        <v>-5.6465534402764614</v>
      </c>
      <c r="J67" s="35" t="str">
        <f t="shared" ref="J67:J130" si="11">IF(D67&gt;H67,"undervalued", "overvalued")</f>
        <v>overvalued</v>
      </c>
    </row>
    <row r="68" spans="1:10" ht="13.05" x14ac:dyDescent="0.3">
      <c r="A68" s="51" t="s">
        <v>146</v>
      </c>
      <c r="B68" s="35">
        <v>8.2811839207383287</v>
      </c>
      <c r="C68" s="35">
        <v>1.9742378703305974</v>
      </c>
      <c r="D68" s="35">
        <v>161.9</v>
      </c>
      <c r="E68" s="35">
        <f t="shared" si="6"/>
        <v>1.0828118392073833</v>
      </c>
      <c r="F68" s="35">
        <f t="shared" si="7"/>
        <v>1.019742378703306</v>
      </c>
      <c r="G68" s="35">
        <f t="shared" si="8"/>
        <v>6.184842546631808E-2</v>
      </c>
      <c r="H68" s="35">
        <f t="shared" si="9"/>
        <v>171.91326008299691</v>
      </c>
      <c r="I68" s="35">
        <f t="shared" si="10"/>
        <v>-5.8246001955652922</v>
      </c>
      <c r="J68" s="35" t="str">
        <f t="shared" si="11"/>
        <v>overvalued</v>
      </c>
    </row>
    <row r="69" spans="1:10" ht="13.05" x14ac:dyDescent="0.3">
      <c r="A69" s="51" t="s">
        <v>147</v>
      </c>
      <c r="B69" s="35">
        <v>8.53433023109082</v>
      </c>
      <c r="C69" s="35">
        <v>1.7150983482969062</v>
      </c>
      <c r="D69" s="35">
        <v>162.4</v>
      </c>
      <c r="E69" s="35">
        <f t="shared" si="6"/>
        <v>1.0853433023109083</v>
      </c>
      <c r="F69" s="35">
        <f t="shared" si="7"/>
        <v>1.0171509834829691</v>
      </c>
      <c r="G69" s="35">
        <f t="shared" si="8"/>
        <v>6.7042474455888845E-2</v>
      </c>
      <c r="H69" s="35">
        <f t="shared" si="9"/>
        <v>173.28769785163635</v>
      </c>
      <c r="I69" s="35">
        <f t="shared" si="10"/>
        <v>-6.2830183484566007</v>
      </c>
      <c r="J69" s="35" t="str">
        <f t="shared" si="11"/>
        <v>overvalued</v>
      </c>
    </row>
    <row r="70" spans="1:10" ht="13.05" x14ac:dyDescent="0.3">
      <c r="A70" s="51" t="s">
        <v>148</v>
      </c>
      <c r="B70" s="35">
        <v>8.3167200554472771</v>
      </c>
      <c r="C70" s="35">
        <v>1.6840509711232077</v>
      </c>
      <c r="D70" s="35">
        <v>163.69999999999999</v>
      </c>
      <c r="E70" s="35">
        <f t="shared" si="6"/>
        <v>1.0831672005544728</v>
      </c>
      <c r="F70" s="35">
        <f t="shared" si="7"/>
        <v>1.0168405097112321</v>
      </c>
      <c r="G70" s="35">
        <f t="shared" si="8"/>
        <v>6.5228214464111423E-2</v>
      </c>
      <c r="H70" s="35">
        <f t="shared" si="9"/>
        <v>174.37785870777503</v>
      </c>
      <c r="I70" s="35">
        <f t="shared" si="10"/>
        <v>-6.12340281438434</v>
      </c>
      <c r="J70" s="35" t="str">
        <f t="shared" si="11"/>
        <v>overvalued</v>
      </c>
    </row>
    <row r="71" spans="1:10" ht="13.05" x14ac:dyDescent="0.3">
      <c r="A71" s="51" t="s">
        <v>149</v>
      </c>
      <c r="B71" s="35">
        <v>8.0602621797656298</v>
      </c>
      <c r="C71" s="35">
        <v>1.6095417021513292</v>
      </c>
      <c r="D71" s="35">
        <v>165.55</v>
      </c>
      <c r="E71" s="35">
        <f t="shared" si="6"/>
        <v>1.0806026217976563</v>
      </c>
      <c r="F71" s="35">
        <f t="shared" si="7"/>
        <v>1.0160954170215133</v>
      </c>
      <c r="G71" s="35">
        <f t="shared" si="8"/>
        <v>6.3485381092686533E-2</v>
      </c>
      <c r="H71" s="35">
        <f t="shared" si="9"/>
        <v>176.06000483989428</v>
      </c>
      <c r="I71" s="35">
        <f t="shared" si="10"/>
        <v>-5.9695584181381056</v>
      </c>
      <c r="J71" s="35" t="str">
        <f t="shared" si="11"/>
        <v>overvalued</v>
      </c>
    </row>
    <row r="72" spans="1:10" ht="13.05" x14ac:dyDescent="0.3">
      <c r="A72" s="51" t="s">
        <v>150</v>
      </c>
      <c r="B72" s="35">
        <v>7.9270255526747206</v>
      </c>
      <c r="C72" s="35">
        <v>1.231524989320798</v>
      </c>
      <c r="D72" s="35">
        <v>176.8</v>
      </c>
      <c r="E72" s="35">
        <f t="shared" si="6"/>
        <v>1.0792702555267473</v>
      </c>
      <c r="F72" s="35">
        <f t="shared" si="7"/>
        <v>1.012315249893208</v>
      </c>
      <c r="G72" s="35">
        <f t="shared" si="8"/>
        <v>6.6140469226955378E-2</v>
      </c>
      <c r="H72" s="35">
        <f t="shared" si="9"/>
        <v>188.49363495932573</v>
      </c>
      <c r="I72" s="35">
        <f t="shared" si="10"/>
        <v>-6.2037293523725845</v>
      </c>
      <c r="J72" s="35" t="str">
        <f t="shared" si="11"/>
        <v>overvalued</v>
      </c>
    </row>
    <row r="73" spans="1:10" ht="13.05" x14ac:dyDescent="0.3">
      <c r="A73" s="51" t="s">
        <v>151</v>
      </c>
      <c r="B73" s="35">
        <v>7.9782970487276117</v>
      </c>
      <c r="C73" s="35">
        <v>0.65312139196231911</v>
      </c>
      <c r="D73" s="35">
        <v>180</v>
      </c>
      <c r="E73" s="35">
        <f t="shared" si="6"/>
        <v>1.0797829704872761</v>
      </c>
      <c r="F73" s="35">
        <f t="shared" si="7"/>
        <v>1.0065312139196232</v>
      </c>
      <c r="G73" s="35">
        <f t="shared" si="8"/>
        <v>7.2776438082229777E-2</v>
      </c>
      <c r="H73" s="35">
        <f t="shared" si="9"/>
        <v>193.09975885480137</v>
      </c>
      <c r="I73" s="35">
        <f t="shared" si="10"/>
        <v>-6.7839333060232061</v>
      </c>
      <c r="J73" s="35" t="str">
        <f t="shared" si="11"/>
        <v>overvalued</v>
      </c>
    </row>
    <row r="74" spans="1:10" ht="13.05" x14ac:dyDescent="0.3">
      <c r="A74" s="51" t="s">
        <v>152</v>
      </c>
      <c r="B74" s="35">
        <v>8.157056235020562</v>
      </c>
      <c r="C74" s="35">
        <v>-0.22993097820542818</v>
      </c>
      <c r="D74" s="35">
        <v>182.2</v>
      </c>
      <c r="E74" s="35">
        <f t="shared" si="6"/>
        <v>1.0815705623502057</v>
      </c>
      <c r="F74" s="35">
        <f t="shared" si="7"/>
        <v>0.99770069021794572</v>
      </c>
      <c r="G74" s="35">
        <f t="shared" si="8"/>
        <v>8.4063159376925656E-2</v>
      </c>
      <c r="H74" s="35">
        <f t="shared" si="9"/>
        <v>197.51630763847584</v>
      </c>
      <c r="I74" s="35">
        <f t="shared" si="10"/>
        <v>-7.7544521875682628</v>
      </c>
      <c r="J74" s="35" t="str">
        <f t="shared" si="11"/>
        <v>overvalued</v>
      </c>
    </row>
    <row r="75" spans="1:10" ht="13.05" x14ac:dyDescent="0.3">
      <c r="A75" s="51" t="s">
        <v>153</v>
      </c>
      <c r="B75" s="35">
        <v>8.3588921878830575</v>
      </c>
      <c r="C75" s="35">
        <v>-8.7031462935205361E-2</v>
      </c>
      <c r="D75" s="35">
        <v>198</v>
      </c>
      <c r="E75" s="35">
        <f t="shared" si="6"/>
        <v>1.0835889218788306</v>
      </c>
      <c r="F75" s="35">
        <f t="shared" si="7"/>
        <v>0.99912968537064795</v>
      </c>
      <c r="G75" s="35">
        <f t="shared" si="8"/>
        <v>8.4532806646467229E-2</v>
      </c>
      <c r="H75" s="35">
        <f t="shared" si="9"/>
        <v>214.73749571600052</v>
      </c>
      <c r="I75" s="35">
        <f t="shared" si="10"/>
        <v>-7.7943983002095614</v>
      </c>
      <c r="J75" s="35" t="str">
        <f t="shared" si="11"/>
        <v>overvalued</v>
      </c>
    </row>
    <row r="76" spans="1:10" ht="13.05" x14ac:dyDescent="0.3">
      <c r="A76" s="51" t="s">
        <v>154</v>
      </c>
      <c r="B76" s="35">
        <v>8.493597302511759</v>
      </c>
      <c r="C76" s="35">
        <v>-2.2031284423873476E-2</v>
      </c>
      <c r="D76" s="35">
        <v>197</v>
      </c>
      <c r="E76" s="35">
        <f t="shared" si="6"/>
        <v>1.0849359730251176</v>
      </c>
      <c r="F76" s="35">
        <f t="shared" si="7"/>
        <v>0.99977968715576127</v>
      </c>
      <c r="G76" s="35">
        <f t="shared" si="8"/>
        <v>8.5175051027106319E-2</v>
      </c>
      <c r="H76" s="35">
        <f t="shared" si="9"/>
        <v>213.77948505233994</v>
      </c>
      <c r="I76" s="35">
        <f t="shared" si="10"/>
        <v>-7.8489687858644572</v>
      </c>
      <c r="J76" s="35" t="str">
        <f t="shared" si="11"/>
        <v>overvalued</v>
      </c>
    </row>
    <row r="77" spans="1:10" ht="13.05" x14ac:dyDescent="0.3">
      <c r="A77" s="51" t="s">
        <v>155</v>
      </c>
      <c r="B77" s="35">
        <v>8.655168684418129</v>
      </c>
      <c r="C77" s="35">
        <v>-0.10403098939391064</v>
      </c>
      <c r="D77" s="35">
        <v>197</v>
      </c>
      <c r="E77" s="35">
        <f t="shared" si="6"/>
        <v>1.0865516868441814</v>
      </c>
      <c r="F77" s="35">
        <f t="shared" si="7"/>
        <v>0.99895969010606089</v>
      </c>
      <c r="G77" s="35">
        <f t="shared" si="8"/>
        <v>8.7683214453649017E-2</v>
      </c>
      <c r="H77" s="35">
        <f t="shared" si="9"/>
        <v>214.27359324736886</v>
      </c>
      <c r="I77" s="35">
        <f t="shared" si="10"/>
        <v>-8.0614661776952179</v>
      </c>
      <c r="J77" s="35" t="str">
        <f t="shared" si="11"/>
        <v>overvalued</v>
      </c>
    </row>
    <row r="78" spans="1:10" ht="13.05" x14ac:dyDescent="0.3">
      <c r="A78" s="51" t="s">
        <v>156</v>
      </c>
      <c r="B78" s="35">
        <v>9.0031303120330648</v>
      </c>
      <c r="C78" s="35">
        <v>3.5033218244295838E-2</v>
      </c>
      <c r="D78" s="35">
        <v>197</v>
      </c>
      <c r="E78" s="35">
        <f t="shared" si="6"/>
        <v>1.0900313031203306</v>
      </c>
      <c r="F78" s="35">
        <f t="shared" si="7"/>
        <v>1.000350332182443</v>
      </c>
      <c r="G78" s="35">
        <f t="shared" si="8"/>
        <v>8.9649563810542787E-2</v>
      </c>
      <c r="H78" s="35">
        <f t="shared" si="9"/>
        <v>214.66096407067693</v>
      </c>
      <c r="I78" s="35">
        <f t="shared" si="10"/>
        <v>-8.2273757350973558</v>
      </c>
      <c r="J78" s="35" t="str">
        <f t="shared" si="11"/>
        <v>overvalued</v>
      </c>
    </row>
    <row r="79" spans="1:10" ht="13.05" x14ac:dyDescent="0.3">
      <c r="A79" s="51" t="s">
        <v>157</v>
      </c>
      <c r="B79" s="35">
        <v>9.1677192165000747</v>
      </c>
      <c r="C79" s="35">
        <v>0.17957180975505249</v>
      </c>
      <c r="D79" s="35">
        <v>196.95</v>
      </c>
      <c r="E79" s="35">
        <f t="shared" si="6"/>
        <v>1.0916771921650008</v>
      </c>
      <c r="F79" s="35">
        <f t="shared" si="7"/>
        <v>1.0017957180975505</v>
      </c>
      <c r="G79" s="35">
        <f t="shared" si="8"/>
        <v>8.9720361590423625E-2</v>
      </c>
      <c r="H79" s="35">
        <f t="shared" si="9"/>
        <v>214.62042521523392</v>
      </c>
      <c r="I79" s="35">
        <f t="shared" si="10"/>
        <v>-8.2333380886339214</v>
      </c>
      <c r="J79" s="35" t="str">
        <f t="shared" si="11"/>
        <v>overvalued</v>
      </c>
    </row>
    <row r="80" spans="1:10" ht="13.05" x14ac:dyDescent="0.3">
      <c r="A80" s="51" t="s">
        <v>158</v>
      </c>
      <c r="B80" s="35">
        <v>9.2179236124928678</v>
      </c>
      <c r="C80" s="35">
        <v>0.22568611104094582</v>
      </c>
      <c r="D80" s="35">
        <v>197</v>
      </c>
      <c r="E80" s="35">
        <f t="shared" si="6"/>
        <v>1.0921792361249287</v>
      </c>
      <c r="F80" s="35">
        <f t="shared" si="7"/>
        <v>1.0022568611104095</v>
      </c>
      <c r="G80" s="35">
        <f t="shared" si="8"/>
        <v>8.9719889684659826E-2</v>
      </c>
      <c r="H80" s="35">
        <f t="shared" si="9"/>
        <v>214.67481826787798</v>
      </c>
      <c r="I80" s="35">
        <f t="shared" si="10"/>
        <v>-8.2332983488649276</v>
      </c>
      <c r="J80" s="35" t="str">
        <f t="shared" si="11"/>
        <v>overvalued</v>
      </c>
    </row>
    <row r="81" spans="1:10" ht="13.05" x14ac:dyDescent="0.3">
      <c r="A81" s="51" t="s">
        <v>159</v>
      </c>
      <c r="B81" s="35">
        <v>9.3356511569736824</v>
      </c>
      <c r="C81" s="35">
        <v>0.2413037985344868</v>
      </c>
      <c r="D81" s="35">
        <v>197</v>
      </c>
      <c r="E81" s="35">
        <f t="shared" si="6"/>
        <v>1.0933565115697368</v>
      </c>
      <c r="F81" s="35">
        <f t="shared" si="7"/>
        <v>1.0024130379853449</v>
      </c>
      <c r="G81" s="35">
        <f t="shared" si="8"/>
        <v>9.0724551794707953E-2</v>
      </c>
      <c r="H81" s="35">
        <f t="shared" si="9"/>
        <v>214.87273670355748</v>
      </c>
      <c r="I81" s="35">
        <f t="shared" si="10"/>
        <v>-8.3178242981170047</v>
      </c>
      <c r="J81" s="35" t="str">
        <f t="shared" si="11"/>
        <v>overvalued</v>
      </c>
    </row>
    <row r="82" spans="1:10" ht="13.05" x14ac:dyDescent="0.3">
      <c r="A82" s="51" t="s">
        <v>160</v>
      </c>
      <c r="B82" s="35">
        <v>9.394053325296241</v>
      </c>
      <c r="C82" s="35">
        <v>8.8429616341700878E-3</v>
      </c>
      <c r="D82" s="35">
        <v>196.95</v>
      </c>
      <c r="E82" s="35">
        <f t="shared" si="6"/>
        <v>1.0939405332529624</v>
      </c>
      <c r="F82" s="35">
        <f t="shared" si="7"/>
        <v>1.0000884296163417</v>
      </c>
      <c r="G82" s="35">
        <f t="shared" si="8"/>
        <v>9.3843805064942831E-2</v>
      </c>
      <c r="H82" s="35">
        <f t="shared" si="9"/>
        <v>215.43253740754048</v>
      </c>
      <c r="I82" s="35">
        <f t="shared" si="10"/>
        <v>-8.5792692366504024</v>
      </c>
      <c r="J82" s="35" t="str">
        <f t="shared" si="11"/>
        <v>overvalued</v>
      </c>
    </row>
    <row r="83" spans="1:10" ht="13.05" x14ac:dyDescent="0.3">
      <c r="A83" s="51" t="s">
        <v>161</v>
      </c>
      <c r="B83" s="35">
        <v>9.2958602272760373</v>
      </c>
      <c r="C83" s="35">
        <v>0.12761656067050708</v>
      </c>
      <c r="D83" s="35">
        <v>197</v>
      </c>
      <c r="E83" s="35">
        <f t="shared" si="6"/>
        <v>1.0929586022727604</v>
      </c>
      <c r="F83" s="35">
        <f t="shared" si="7"/>
        <v>1.0012761656067051</v>
      </c>
      <c r="G83" s="35">
        <f t="shared" si="8"/>
        <v>9.1565583817230012E-2</v>
      </c>
      <c r="H83" s="35">
        <f t="shared" si="9"/>
        <v>215.0384200119943</v>
      </c>
      <c r="I83" s="35">
        <f t="shared" si="10"/>
        <v>-8.3884637968360103</v>
      </c>
      <c r="J83" s="35" t="str">
        <f t="shared" si="11"/>
        <v>overvalued</v>
      </c>
    </row>
    <row r="84" spans="1:10" ht="13.05" x14ac:dyDescent="0.3">
      <c r="A84" s="51" t="s">
        <v>162</v>
      </c>
      <c r="B84" s="35">
        <v>9.3681620972500923</v>
      </c>
      <c r="C84" s="35">
        <v>0.43631821691851869</v>
      </c>
      <c r="D84" s="35">
        <v>197</v>
      </c>
      <c r="E84" s="35">
        <f t="shared" si="6"/>
        <v>1.0936816209725009</v>
      </c>
      <c r="F84" s="35">
        <f t="shared" si="7"/>
        <v>1.0043631821691852</v>
      </c>
      <c r="G84" s="35">
        <f t="shared" si="8"/>
        <v>8.893041918403366E-2</v>
      </c>
      <c r="H84" s="35">
        <f t="shared" si="9"/>
        <v>214.51929257925462</v>
      </c>
      <c r="I84" s="35">
        <f t="shared" si="10"/>
        <v>-8.1667678317473857</v>
      </c>
      <c r="J84" s="35" t="str">
        <f t="shared" si="11"/>
        <v>overvalued</v>
      </c>
    </row>
    <row r="85" spans="1:10" ht="13.05" x14ac:dyDescent="0.3">
      <c r="A85" s="51" t="s">
        <v>163</v>
      </c>
      <c r="B85" s="35">
        <v>9.5539051117446121</v>
      </c>
      <c r="C85" s="35">
        <v>0.63872475153647912</v>
      </c>
      <c r="D85" s="35">
        <v>197</v>
      </c>
      <c r="E85" s="35">
        <f t="shared" si="6"/>
        <v>1.0955390511174461</v>
      </c>
      <c r="F85" s="35">
        <f t="shared" si="7"/>
        <v>1.0063872475153648</v>
      </c>
      <c r="G85" s="35">
        <f t="shared" si="8"/>
        <v>8.8585983002253954E-2</v>
      </c>
      <c r="H85" s="35">
        <f t="shared" si="9"/>
        <v>214.45143865144402</v>
      </c>
      <c r="I85" s="35">
        <f t="shared" si="10"/>
        <v>-8.1377111579132375</v>
      </c>
      <c r="J85" s="35" t="str">
        <f t="shared" si="11"/>
        <v>overvalued</v>
      </c>
    </row>
    <row r="86" spans="1:10" ht="13.05" x14ac:dyDescent="0.3">
      <c r="A86" s="51" t="s">
        <v>164</v>
      </c>
      <c r="B86" s="35">
        <v>9.6167044853022787</v>
      </c>
      <c r="C86" s="35">
        <v>1.2375025026943876</v>
      </c>
      <c r="D86" s="35">
        <v>197</v>
      </c>
      <c r="E86" s="35">
        <f t="shared" si="6"/>
        <v>1.0961670448530227</v>
      </c>
      <c r="F86" s="35">
        <f t="shared" si="7"/>
        <v>1.0123750250269439</v>
      </c>
      <c r="G86" s="35">
        <f t="shared" si="8"/>
        <v>8.2767766642454221E-2</v>
      </c>
      <c r="H86" s="35">
        <f t="shared" si="9"/>
        <v>213.30525002856348</v>
      </c>
      <c r="I86" s="35">
        <f t="shared" si="10"/>
        <v>-7.6440922229434385</v>
      </c>
      <c r="J86" s="35" t="str">
        <f t="shared" si="11"/>
        <v>overvalued</v>
      </c>
    </row>
    <row r="87" spans="1:10" ht="13.05" x14ac:dyDescent="0.3">
      <c r="A87" s="51" t="s">
        <v>165</v>
      </c>
      <c r="B87" s="35">
        <v>11.379040910338944</v>
      </c>
      <c r="C87" s="35">
        <v>0.84727757901266187</v>
      </c>
      <c r="D87" s="35">
        <v>197</v>
      </c>
      <c r="E87" s="35">
        <f t="shared" si="6"/>
        <v>1.1137904091033894</v>
      </c>
      <c r="F87" s="35">
        <f t="shared" si="7"/>
        <v>1.0084727757901266</v>
      </c>
      <c r="G87" s="35">
        <f t="shared" si="8"/>
        <v>0.10443279763377622</v>
      </c>
      <c r="H87" s="35">
        <f t="shared" si="9"/>
        <v>217.57326113385392</v>
      </c>
      <c r="I87" s="35">
        <f t="shared" si="10"/>
        <v>-9.4557856175152786</v>
      </c>
      <c r="J87" s="35" t="str">
        <f t="shared" si="11"/>
        <v>overvalued</v>
      </c>
    </row>
    <row r="88" spans="1:10" ht="13.05" x14ac:dyDescent="0.3">
      <c r="A88" s="51" t="s">
        <v>166</v>
      </c>
      <c r="B88" s="35">
        <v>12.774709778940192</v>
      </c>
      <c r="C88" s="35">
        <v>0.89161609655219465</v>
      </c>
      <c r="D88" s="35">
        <v>197</v>
      </c>
      <c r="E88" s="35">
        <f t="shared" si="6"/>
        <v>1.127747097789402</v>
      </c>
      <c r="F88" s="35">
        <f t="shared" si="7"/>
        <v>1.0089161609655219</v>
      </c>
      <c r="G88" s="35">
        <f t="shared" si="8"/>
        <v>0.117780784391599</v>
      </c>
      <c r="H88" s="35">
        <f t="shared" si="9"/>
        <v>220.20281452514502</v>
      </c>
      <c r="I88" s="35">
        <f t="shared" si="10"/>
        <v>-10.537019962792291</v>
      </c>
      <c r="J88" s="35" t="str">
        <f t="shared" si="11"/>
        <v>overvalued</v>
      </c>
    </row>
    <row r="89" spans="1:10" ht="13.05" x14ac:dyDescent="0.3">
      <c r="A89" s="51" t="s">
        <v>167</v>
      </c>
      <c r="B89" s="35">
        <v>13.721044447092439</v>
      </c>
      <c r="C89" s="35">
        <v>1.1726257503534843</v>
      </c>
      <c r="D89" s="35">
        <v>197</v>
      </c>
      <c r="E89" s="35">
        <f t="shared" si="6"/>
        <v>1.1372104444709243</v>
      </c>
      <c r="F89" s="35">
        <f t="shared" si="7"/>
        <v>1.0117262575035348</v>
      </c>
      <c r="G89" s="35">
        <f t="shared" si="8"/>
        <v>0.124029781807804</v>
      </c>
      <c r="H89" s="35">
        <f t="shared" si="9"/>
        <v>221.43386701613738</v>
      </c>
      <c r="I89" s="35">
        <f t="shared" si="10"/>
        <v>-11.034385726713033</v>
      </c>
      <c r="J89" s="35" t="str">
        <f t="shared" si="11"/>
        <v>overvalued</v>
      </c>
    </row>
    <row r="90" spans="1:10" ht="13.05" x14ac:dyDescent="0.3">
      <c r="A90" s="51" t="s">
        <v>168</v>
      </c>
      <c r="B90" s="35">
        <v>15.577265107689016</v>
      </c>
      <c r="C90" s="35">
        <v>1.0784764621246223</v>
      </c>
      <c r="D90" s="35">
        <v>197</v>
      </c>
      <c r="E90" s="35">
        <f t="shared" si="6"/>
        <v>1.1557726510768902</v>
      </c>
      <c r="F90" s="35">
        <f t="shared" si="7"/>
        <v>1.0107847646212462</v>
      </c>
      <c r="G90" s="35">
        <f t="shared" si="8"/>
        <v>0.14344091000419135</v>
      </c>
      <c r="H90" s="35">
        <f t="shared" si="9"/>
        <v>225.25785927082569</v>
      </c>
      <c r="I90" s="35">
        <f t="shared" si="10"/>
        <v>-12.54467185398024</v>
      </c>
      <c r="J90" s="35" t="str">
        <f t="shared" si="11"/>
        <v>overvalued</v>
      </c>
    </row>
    <row r="91" spans="1:10" ht="13.05" x14ac:dyDescent="0.3">
      <c r="A91" s="51" t="s">
        <v>169</v>
      </c>
      <c r="B91" s="35">
        <v>16.480162512928985</v>
      </c>
      <c r="C91" s="35">
        <v>1.0792865347959424</v>
      </c>
      <c r="D91" s="35">
        <v>283</v>
      </c>
      <c r="E91" s="35">
        <f t="shared" si="6"/>
        <v>1.1648016251292899</v>
      </c>
      <c r="F91" s="35">
        <f t="shared" si="7"/>
        <v>1.0107928653479594</v>
      </c>
      <c r="G91" s="35">
        <f t="shared" si="8"/>
        <v>0.15236431227511082</v>
      </c>
      <c r="H91" s="35">
        <f t="shared" si="9"/>
        <v>326.11910037385638</v>
      </c>
      <c r="I91" s="35">
        <f t="shared" si="10"/>
        <v>-13.221887440639177</v>
      </c>
      <c r="J91" s="35" t="str">
        <f t="shared" si="11"/>
        <v>overvalued</v>
      </c>
    </row>
    <row r="92" spans="1:10" ht="13.05" x14ac:dyDescent="0.3">
      <c r="A92" s="51" t="s">
        <v>170</v>
      </c>
      <c r="B92" s="35">
        <v>17.126662840540561</v>
      </c>
      <c r="C92" s="35">
        <v>0.86836334305182561</v>
      </c>
      <c r="D92" s="35">
        <v>313</v>
      </c>
      <c r="E92" s="35">
        <f t="shared" si="6"/>
        <v>1.1712666284054056</v>
      </c>
      <c r="F92" s="35">
        <f t="shared" si="7"/>
        <v>1.0086836334305183</v>
      </c>
      <c r="G92" s="35">
        <f t="shared" si="8"/>
        <v>0.16118333795299611</v>
      </c>
      <c r="H92" s="35">
        <f t="shared" si="9"/>
        <v>363.45038477928779</v>
      </c>
      <c r="I92" s="35">
        <f t="shared" si="10"/>
        <v>-13.880955115764907</v>
      </c>
      <c r="J92" s="35" t="str">
        <f t="shared" si="11"/>
        <v>overvalued</v>
      </c>
    </row>
    <row r="93" spans="1:10" ht="13.05" x14ac:dyDescent="0.3">
      <c r="A93" s="51" t="s">
        <v>171</v>
      </c>
      <c r="B93" s="35">
        <v>17.609320172402377</v>
      </c>
      <c r="C93" s="35">
        <v>1.0553158595656864</v>
      </c>
      <c r="D93" s="35">
        <v>306</v>
      </c>
      <c r="E93" s="35">
        <f t="shared" si="6"/>
        <v>1.1760932017240238</v>
      </c>
      <c r="F93" s="35">
        <f t="shared" si="7"/>
        <v>1.0105531585956569</v>
      </c>
      <c r="G93" s="35">
        <f t="shared" si="8"/>
        <v>0.16381131632740042</v>
      </c>
      <c r="H93" s="35">
        <f t="shared" si="9"/>
        <v>356.12626279618451</v>
      </c>
      <c r="I93" s="35">
        <f t="shared" si="10"/>
        <v>-14.075418758113997</v>
      </c>
      <c r="J93" s="35" t="str">
        <f t="shared" si="11"/>
        <v>overvalued</v>
      </c>
    </row>
    <row r="94" spans="1:10" ht="13.05" x14ac:dyDescent="0.3">
      <c r="A94" s="51" t="s">
        <v>172</v>
      </c>
      <c r="B94" s="35">
        <v>17.852038545348648</v>
      </c>
      <c r="C94" s="35">
        <v>1.5486446201652182</v>
      </c>
      <c r="D94" s="35">
        <v>305.25</v>
      </c>
      <c r="E94" s="35">
        <f t="shared" si="6"/>
        <v>1.1785203854534865</v>
      </c>
      <c r="F94" s="35">
        <f t="shared" si="7"/>
        <v>1.0154864462016522</v>
      </c>
      <c r="G94" s="35">
        <f t="shared" si="8"/>
        <v>0.16054762706252745</v>
      </c>
      <c r="H94" s="35">
        <f t="shared" si="9"/>
        <v>354.25716316083651</v>
      </c>
      <c r="I94" s="35">
        <f t="shared" si="10"/>
        <v>-13.833781855975271</v>
      </c>
      <c r="J94" s="35" t="str">
        <f t="shared" si="11"/>
        <v>overvalued</v>
      </c>
    </row>
    <row r="95" spans="1:10" ht="13.05" x14ac:dyDescent="0.3">
      <c r="A95" s="51" t="s">
        <v>173</v>
      </c>
      <c r="B95" s="35">
        <v>18.329659144766808</v>
      </c>
      <c r="C95" s="35">
        <v>1.685924966243646</v>
      </c>
      <c r="D95" s="35">
        <v>305</v>
      </c>
      <c r="E95" s="35">
        <f t="shared" si="6"/>
        <v>1.1832965914476681</v>
      </c>
      <c r="F95" s="35">
        <f t="shared" si="7"/>
        <v>1.0168592496624365</v>
      </c>
      <c r="G95" s="35">
        <f t="shared" si="8"/>
        <v>0.16367785594759865</v>
      </c>
      <c r="H95" s="35">
        <f t="shared" si="9"/>
        <v>354.92174606401761</v>
      </c>
      <c r="I95" s="35">
        <f t="shared" si="10"/>
        <v>-14.065564203274592</v>
      </c>
      <c r="J95" s="35" t="str">
        <f t="shared" si="11"/>
        <v>overvalued</v>
      </c>
    </row>
    <row r="96" spans="1:10" ht="13.05" x14ac:dyDescent="0.3">
      <c r="A96" s="51" t="s">
        <v>174</v>
      </c>
      <c r="B96" s="35">
        <v>18.476164721699433</v>
      </c>
      <c r="C96" s="35">
        <v>1.6843334719788938</v>
      </c>
      <c r="D96" s="35">
        <v>305</v>
      </c>
      <c r="E96" s="35">
        <f t="shared" si="6"/>
        <v>1.1847616472169944</v>
      </c>
      <c r="F96" s="35">
        <f t="shared" si="7"/>
        <v>1.0168433347197889</v>
      </c>
      <c r="G96" s="35">
        <f t="shared" si="8"/>
        <v>0.16513685713785864</v>
      </c>
      <c r="H96" s="35">
        <f t="shared" si="9"/>
        <v>355.36674142704686</v>
      </c>
      <c r="I96" s="35">
        <f t="shared" si="10"/>
        <v>-14.173172544169171</v>
      </c>
      <c r="J96" s="35" t="str">
        <f t="shared" si="11"/>
        <v>overvalued</v>
      </c>
    </row>
    <row r="97" spans="1:10" ht="13.05" x14ac:dyDescent="0.3">
      <c r="A97" s="51" t="s">
        <v>175</v>
      </c>
      <c r="B97" s="35">
        <v>18.546963778122375</v>
      </c>
      <c r="C97" s="35">
        <v>2.0507989115119862</v>
      </c>
      <c r="D97" s="35">
        <v>305</v>
      </c>
      <c r="E97" s="35">
        <f t="shared" si="6"/>
        <v>1.1854696377812237</v>
      </c>
      <c r="F97" s="35">
        <f t="shared" si="7"/>
        <v>1.0205079891151199</v>
      </c>
      <c r="G97" s="35">
        <f t="shared" si="8"/>
        <v>0.16164660191356428</v>
      </c>
      <c r="H97" s="35">
        <f t="shared" si="9"/>
        <v>354.30221358363713</v>
      </c>
      <c r="I97" s="35">
        <f t="shared" si="10"/>
        <v>-13.915299338653092</v>
      </c>
      <c r="J97" s="35" t="str">
        <f t="shared" si="11"/>
        <v>overvalued</v>
      </c>
    </row>
    <row r="98" spans="1:10" ht="13.05" x14ac:dyDescent="0.3">
      <c r="A98" s="51" t="s">
        <v>176</v>
      </c>
      <c r="B98" s="35">
        <v>18.71884076901749</v>
      </c>
      <c r="C98" s="35">
        <v>2.5103933482571117</v>
      </c>
      <c r="D98" s="35">
        <v>305.25</v>
      </c>
      <c r="E98" s="35">
        <f t="shared" si="6"/>
        <v>1.1871884076901749</v>
      </c>
      <c r="F98" s="35">
        <f t="shared" si="7"/>
        <v>1.0251039334825711</v>
      </c>
      <c r="G98" s="35">
        <f t="shared" si="8"/>
        <v>0.15811516170556139</v>
      </c>
      <c r="H98" s="35">
        <f t="shared" si="9"/>
        <v>353.51465311062259</v>
      </c>
      <c r="I98" s="35">
        <f t="shared" si="10"/>
        <v>-13.652801287283417</v>
      </c>
      <c r="J98" s="35" t="str">
        <f t="shared" si="11"/>
        <v>overvalued</v>
      </c>
    </row>
    <row r="99" spans="1:10" ht="13.05" x14ac:dyDescent="0.3">
      <c r="A99" s="51" t="s">
        <v>177</v>
      </c>
      <c r="B99" s="35">
        <v>17.780402228515086</v>
      </c>
      <c r="C99" s="35">
        <v>2.8103616813294208</v>
      </c>
      <c r="D99" s="35">
        <v>305.5</v>
      </c>
      <c r="E99" s="35">
        <f t="shared" si="6"/>
        <v>1.1778040222851509</v>
      </c>
      <c r="F99" s="35">
        <f t="shared" si="7"/>
        <v>1.0281036168132942</v>
      </c>
      <c r="G99" s="35">
        <f t="shared" si="8"/>
        <v>0.14560828599734665</v>
      </c>
      <c r="H99" s="35">
        <f t="shared" si="9"/>
        <v>349.98333137218941</v>
      </c>
      <c r="I99" s="35">
        <f t="shared" si="10"/>
        <v>-12.710128564632599</v>
      </c>
      <c r="J99" s="35" t="str">
        <f t="shared" si="11"/>
        <v>overvalued</v>
      </c>
    </row>
    <row r="100" spans="1:10" ht="13.05" x14ac:dyDescent="0.3">
      <c r="A100" s="51" t="s">
        <v>178</v>
      </c>
      <c r="B100" s="35">
        <v>17.255544434665239</v>
      </c>
      <c r="C100" s="35">
        <v>2.44119623655914</v>
      </c>
      <c r="D100" s="35">
        <v>306.35000000000002</v>
      </c>
      <c r="E100" s="35">
        <f t="shared" si="6"/>
        <v>1.1725554443466524</v>
      </c>
      <c r="F100" s="35">
        <f t="shared" si="7"/>
        <v>1.0244119623655914</v>
      </c>
      <c r="G100" s="35">
        <f t="shared" si="8"/>
        <v>0.14461319022375063</v>
      </c>
      <c r="H100" s="35">
        <f t="shared" si="9"/>
        <v>350.65225082504605</v>
      </c>
      <c r="I100" s="35">
        <f t="shared" si="10"/>
        <v>-12.634241109477474</v>
      </c>
      <c r="J100" s="35" t="str">
        <f t="shared" si="11"/>
        <v>overvalued</v>
      </c>
    </row>
    <row r="101" spans="1:10" ht="13.05" x14ac:dyDescent="0.3">
      <c r="A101" s="51" t="s">
        <v>179</v>
      </c>
      <c r="B101" s="35">
        <v>17.244418823425292</v>
      </c>
      <c r="C101" s="35">
        <v>2.176223471915395</v>
      </c>
      <c r="D101" s="35">
        <v>378.108</v>
      </c>
      <c r="E101" s="35">
        <f t="shared" si="6"/>
        <v>1.1724441882342529</v>
      </c>
      <c r="F101" s="35">
        <f t="shared" si="7"/>
        <v>1.021762234719154</v>
      </c>
      <c r="G101" s="35">
        <f t="shared" si="8"/>
        <v>0.14747261974946269</v>
      </c>
      <c r="H101" s="35">
        <f t="shared" si="9"/>
        <v>433.86857730822982</v>
      </c>
      <c r="I101" s="35">
        <f t="shared" si="10"/>
        <v>-12.851951080249876</v>
      </c>
      <c r="J101" s="35" t="str">
        <f t="shared" si="11"/>
        <v>overvalued</v>
      </c>
    </row>
    <row r="102" spans="1:10" ht="13.05" x14ac:dyDescent="0.3">
      <c r="A102" s="51" t="s">
        <v>180</v>
      </c>
      <c r="B102" s="35">
        <v>16.251383902676125</v>
      </c>
      <c r="C102" s="35">
        <v>1.8563431667619756</v>
      </c>
      <c r="D102" s="35">
        <v>381.86239999999998</v>
      </c>
      <c r="E102" s="35">
        <f t="shared" si="6"/>
        <v>1.1625138390267613</v>
      </c>
      <c r="F102" s="35">
        <f t="shared" si="7"/>
        <v>1.0185634316676198</v>
      </c>
      <c r="G102" s="35">
        <f t="shared" si="8"/>
        <v>0.14132689519734876</v>
      </c>
      <c r="H102" s="35">
        <f t="shared" si="9"/>
        <v>435.82982738460805</v>
      </c>
      <c r="I102" s="35">
        <f t="shared" si="10"/>
        <v>-12.382683330432839</v>
      </c>
      <c r="J102" s="35" t="str">
        <f t="shared" si="11"/>
        <v>overvalued</v>
      </c>
    </row>
    <row r="103" spans="1:10" ht="13.05" x14ac:dyDescent="0.3">
      <c r="A103" s="51" t="s">
        <v>181</v>
      </c>
      <c r="B103" s="35">
        <v>16.098397575320561</v>
      </c>
      <c r="C103" s="35">
        <v>1.6405658099591269</v>
      </c>
      <c r="D103" s="35">
        <v>370.46</v>
      </c>
      <c r="E103" s="35">
        <f t="shared" si="6"/>
        <v>1.1609839757532057</v>
      </c>
      <c r="F103" s="35">
        <f t="shared" si="7"/>
        <v>1.0164056580995913</v>
      </c>
      <c r="G103" s="35">
        <f t="shared" si="8"/>
        <v>0.14224469974314924</v>
      </c>
      <c r="H103" s="35">
        <f t="shared" si="9"/>
        <v>423.15597146684706</v>
      </c>
      <c r="I103" s="35">
        <f t="shared" si="10"/>
        <v>-12.453084682742247</v>
      </c>
      <c r="J103" s="35" t="str">
        <f t="shared" si="11"/>
        <v>overvalued</v>
      </c>
    </row>
    <row r="104" spans="1:10" ht="13.05" x14ac:dyDescent="0.3">
      <c r="A104" s="51" t="s">
        <v>182</v>
      </c>
      <c r="B104" s="35">
        <v>16.052909607252047</v>
      </c>
      <c r="C104" s="35">
        <v>1.7251073506566073</v>
      </c>
      <c r="D104" s="35">
        <v>364.74759999999998</v>
      </c>
      <c r="E104" s="35">
        <f t="shared" si="6"/>
        <v>1.1605290960725205</v>
      </c>
      <c r="F104" s="35">
        <f t="shared" si="7"/>
        <v>1.0172510735065661</v>
      </c>
      <c r="G104" s="35">
        <f t="shared" si="8"/>
        <v>0.14084823923759626</v>
      </c>
      <c r="H104" s="35">
        <f t="shared" si="9"/>
        <v>416.12165722613906</v>
      </c>
      <c r="I104" s="35">
        <f t="shared" si="10"/>
        <v>-12.345922480602862</v>
      </c>
      <c r="J104" s="35" t="str">
        <f t="shared" si="11"/>
        <v>overvalued</v>
      </c>
    </row>
    <row r="105" spans="1:10" ht="13.05" x14ac:dyDescent="0.3">
      <c r="A105" s="51" t="s">
        <v>183</v>
      </c>
      <c r="B105" s="35">
        <v>16.011501601310641</v>
      </c>
      <c r="C105" s="35">
        <v>1.9281215572969801</v>
      </c>
      <c r="D105" s="35">
        <v>362.72609999999997</v>
      </c>
      <c r="E105" s="35">
        <f t="shared" si="6"/>
        <v>1.1601150160131064</v>
      </c>
      <c r="F105" s="35">
        <f t="shared" si="7"/>
        <v>1.0192812155729698</v>
      </c>
      <c r="G105" s="35">
        <f t="shared" si="8"/>
        <v>0.13816972027780339</v>
      </c>
      <c r="H105" s="35">
        <f t="shared" si="9"/>
        <v>412.8438637744585</v>
      </c>
      <c r="I105" s="35">
        <f t="shared" si="10"/>
        <v>-12.139641199036557</v>
      </c>
      <c r="J105" s="35" t="str">
        <f t="shared" si="11"/>
        <v>overvalued</v>
      </c>
    </row>
    <row r="106" spans="1:10" ht="13.05" x14ac:dyDescent="0.3">
      <c r="A106" s="51" t="s">
        <v>184</v>
      </c>
      <c r="B106" s="35">
        <v>15.979000297857311</v>
      </c>
      <c r="C106" s="35">
        <v>2.1805652303711787</v>
      </c>
      <c r="D106" s="35">
        <v>358.97579999999999</v>
      </c>
      <c r="E106" s="35">
        <f t="shared" si="6"/>
        <v>1.159790002978573</v>
      </c>
      <c r="F106" s="35">
        <f t="shared" si="7"/>
        <v>1.0218056523037118</v>
      </c>
      <c r="G106" s="35">
        <f t="shared" si="8"/>
        <v>0.13503972146148202</v>
      </c>
      <c r="H106" s="35">
        <f t="shared" si="9"/>
        <v>407.45179204341269</v>
      </c>
      <c r="I106" s="35">
        <f t="shared" si="10"/>
        <v>-11.897356445605652</v>
      </c>
      <c r="J106" s="35" t="str">
        <f t="shared" si="11"/>
        <v>overvalued</v>
      </c>
    </row>
    <row r="107" spans="1:10" ht="13.05" x14ac:dyDescent="0.3">
      <c r="A107" s="51" t="s">
        <v>185</v>
      </c>
      <c r="B107" s="35">
        <v>15.905236164466714</v>
      </c>
      <c r="C107" s="35">
        <v>2.020757753132485</v>
      </c>
      <c r="D107" s="35">
        <v>360.68</v>
      </c>
      <c r="E107" s="35">
        <f t="shared" si="6"/>
        <v>1.1590523616446671</v>
      </c>
      <c r="F107" s="35">
        <f t="shared" si="7"/>
        <v>1.0202075775313248</v>
      </c>
      <c r="G107" s="35">
        <f t="shared" si="8"/>
        <v>0.13609464110168212</v>
      </c>
      <c r="H107" s="35">
        <f t="shared" si="9"/>
        <v>409.76661515255472</v>
      </c>
      <c r="I107" s="35">
        <f t="shared" si="10"/>
        <v>-11.979164074720908</v>
      </c>
      <c r="J107" s="35" t="str">
        <f t="shared" si="11"/>
        <v>overvalued</v>
      </c>
    </row>
    <row r="108" spans="1:10" ht="13.05" x14ac:dyDescent="0.3">
      <c r="A108" s="51" t="s">
        <v>186</v>
      </c>
      <c r="B108" s="35">
        <v>15.901387604002622</v>
      </c>
      <c r="C108" s="35">
        <v>2.172493864295566</v>
      </c>
      <c r="D108" s="35">
        <v>360.33</v>
      </c>
      <c r="E108" s="35">
        <f t="shared" si="6"/>
        <v>1.1590138760400261</v>
      </c>
      <c r="F108" s="35">
        <f t="shared" si="7"/>
        <v>1.0217249386429557</v>
      </c>
      <c r="G108" s="35">
        <f t="shared" si="8"/>
        <v>0.13436976255019895</v>
      </c>
      <c r="H108" s="35">
        <f t="shared" si="9"/>
        <v>408.74745653971314</v>
      </c>
      <c r="I108" s="35">
        <f t="shared" si="10"/>
        <v>-11.845323014262966</v>
      </c>
      <c r="J108" s="35" t="str">
        <f t="shared" si="11"/>
        <v>overvalued</v>
      </c>
    </row>
    <row r="109" spans="1:10" ht="13.05" x14ac:dyDescent="0.3">
      <c r="A109" s="51" t="s">
        <v>187</v>
      </c>
      <c r="B109" s="35">
        <v>15.371612592980881</v>
      </c>
      <c r="C109" s="35">
        <v>2.1299307195522532</v>
      </c>
      <c r="D109" s="35">
        <v>360.41</v>
      </c>
      <c r="E109" s="35">
        <f t="shared" si="6"/>
        <v>1.1537161259298088</v>
      </c>
      <c r="F109" s="35">
        <f t="shared" si="7"/>
        <v>1.0212993071955225</v>
      </c>
      <c r="G109" s="35">
        <f t="shared" si="8"/>
        <v>0.12965525169883985</v>
      </c>
      <c r="H109" s="35">
        <f t="shared" si="9"/>
        <v>407.13904926477892</v>
      </c>
      <c r="I109" s="35">
        <f t="shared" si="10"/>
        <v>-11.477417690384474</v>
      </c>
      <c r="J109" s="35" t="str">
        <f t="shared" si="11"/>
        <v>overvalued</v>
      </c>
    </row>
    <row r="110" spans="1:10" ht="13.05" x14ac:dyDescent="0.3">
      <c r="A110" s="51" t="s">
        <v>188</v>
      </c>
      <c r="B110" s="35">
        <v>15.126742362997675</v>
      </c>
      <c r="C110" s="35">
        <v>2.151318868063945</v>
      </c>
      <c r="D110" s="35">
        <v>360.53363636363599</v>
      </c>
      <c r="E110" s="35">
        <f t="shared" si="6"/>
        <v>1.1512674236299767</v>
      </c>
      <c r="F110" s="35">
        <f t="shared" si="7"/>
        <v>1.0215131886806395</v>
      </c>
      <c r="G110" s="35">
        <f t="shared" si="8"/>
        <v>0.12702159540096059</v>
      </c>
      <c r="H110" s="35">
        <f t="shared" si="9"/>
        <v>406.32919405025484</v>
      </c>
      <c r="I110" s="35">
        <f t="shared" si="10"/>
        <v>-11.270555588224569</v>
      </c>
      <c r="J110" s="35" t="str">
        <f t="shared" si="11"/>
        <v>overvalued</v>
      </c>
    </row>
    <row r="111" spans="1:10" ht="13.05" x14ac:dyDescent="0.3">
      <c r="A111" s="51" t="s">
        <v>189</v>
      </c>
      <c r="B111" s="35">
        <v>14.329613357081357</v>
      </c>
      <c r="C111" s="35">
        <v>2.263468931091861</v>
      </c>
      <c r="D111" s="35">
        <v>360.35700000000003</v>
      </c>
      <c r="E111" s="35">
        <f t="shared" si="6"/>
        <v>1.1432961335708136</v>
      </c>
      <c r="F111" s="35">
        <f t="shared" si="7"/>
        <v>1.0226346893109186</v>
      </c>
      <c r="G111" s="35">
        <f t="shared" si="8"/>
        <v>0.11799076006428089</v>
      </c>
      <c r="H111" s="35">
        <f t="shared" si="9"/>
        <v>402.8757963244841</v>
      </c>
      <c r="I111" s="35">
        <f t="shared" si="10"/>
        <v>-10.55382247143946</v>
      </c>
      <c r="J111" s="35" t="str">
        <f t="shared" si="11"/>
        <v>overvalued</v>
      </c>
    </row>
    <row r="112" spans="1:10" ht="13.05" x14ac:dyDescent="0.3">
      <c r="A112" s="51" t="s">
        <v>190</v>
      </c>
      <c r="B112" s="35">
        <v>13.337176276584188</v>
      </c>
      <c r="C112" s="35">
        <v>2.3309497646499366</v>
      </c>
      <c r="D112" s="35">
        <v>360.00670000000002</v>
      </c>
      <c r="E112" s="35">
        <f t="shared" si="6"/>
        <v>1.133371762765842</v>
      </c>
      <c r="F112" s="35">
        <f t="shared" si="7"/>
        <v>1.0233094976464994</v>
      </c>
      <c r="G112" s="35">
        <f t="shared" si="8"/>
        <v>0.10755520726864543</v>
      </c>
      <c r="H112" s="35">
        <f t="shared" si="9"/>
        <v>398.72729523660109</v>
      </c>
      <c r="I112" s="35">
        <f t="shared" si="10"/>
        <v>-9.7110470487415785</v>
      </c>
      <c r="J112" s="35" t="str">
        <f t="shared" si="11"/>
        <v>overvalued</v>
      </c>
    </row>
    <row r="113" spans="1:10" ht="13.05" x14ac:dyDescent="0.3">
      <c r="A113" s="51" t="s">
        <v>191</v>
      </c>
      <c r="B113" s="35">
        <v>12.482339429128103</v>
      </c>
      <c r="C113" s="35">
        <v>2.4709963021052994</v>
      </c>
      <c r="D113" s="35">
        <v>360.26900000000001</v>
      </c>
      <c r="E113" s="35">
        <f t="shared" si="6"/>
        <v>1.1248233942912811</v>
      </c>
      <c r="F113" s="35">
        <f t="shared" si="7"/>
        <v>1.024709963021053</v>
      </c>
      <c r="G113" s="35">
        <f t="shared" si="8"/>
        <v>9.7699285537415248E-2</v>
      </c>
      <c r="H113" s="35">
        <f t="shared" si="9"/>
        <v>395.46702390127905</v>
      </c>
      <c r="I113" s="35">
        <f t="shared" si="10"/>
        <v>-8.9003688737561006</v>
      </c>
      <c r="J113" s="35" t="str">
        <f t="shared" si="11"/>
        <v>overvalued</v>
      </c>
    </row>
    <row r="114" spans="1:10" ht="13.05" x14ac:dyDescent="0.3">
      <c r="A114" s="51" t="s">
        <v>192</v>
      </c>
      <c r="B114" s="35">
        <v>11.607837708744455</v>
      </c>
      <c r="C114" s="35">
        <v>2.7819216078424969</v>
      </c>
      <c r="D114" s="35">
        <v>361.19190476190499</v>
      </c>
      <c r="E114" s="35">
        <f t="shared" si="6"/>
        <v>1.1160783770874445</v>
      </c>
      <c r="F114" s="35">
        <f t="shared" si="7"/>
        <v>1.027819216078425</v>
      </c>
      <c r="G114" s="35">
        <f t="shared" si="8"/>
        <v>8.587031612987972E-2</v>
      </c>
      <c r="H114" s="35">
        <f t="shared" si="9"/>
        <v>392.2075678073632</v>
      </c>
      <c r="I114" s="35">
        <f t="shared" si="10"/>
        <v>-7.9079715924022853</v>
      </c>
      <c r="J114" s="35" t="str">
        <f t="shared" si="11"/>
        <v>overvalued</v>
      </c>
    </row>
    <row r="115" spans="1:10" ht="13.05" x14ac:dyDescent="0.3">
      <c r="A115" s="51" t="s">
        <v>193</v>
      </c>
      <c r="B115" s="35">
        <v>11.230806763418258</v>
      </c>
      <c r="C115" s="35">
        <v>2.8075506935940187</v>
      </c>
      <c r="D115" s="35">
        <v>361.06052631579001</v>
      </c>
      <c r="E115" s="35">
        <f t="shared" si="6"/>
        <v>1.1123080676341826</v>
      </c>
      <c r="F115" s="35">
        <f t="shared" si="7"/>
        <v>1.0280755069359402</v>
      </c>
      <c r="G115" s="35">
        <f t="shared" si="8"/>
        <v>8.1932270664912377E-2</v>
      </c>
      <c r="H115" s="35">
        <f t="shared" si="9"/>
        <v>390.64303508431107</v>
      </c>
      <c r="I115" s="35">
        <f t="shared" si="10"/>
        <v>-7.5727726112245586</v>
      </c>
      <c r="J115" s="35" t="str">
        <f t="shared" si="11"/>
        <v>overvalued</v>
      </c>
    </row>
    <row r="116" spans="1:10" ht="13.05" x14ac:dyDescent="0.3">
      <c r="A116" s="51" t="s">
        <v>194</v>
      </c>
      <c r="B116" s="35">
        <v>11.141831477802413</v>
      </c>
      <c r="C116" s="35">
        <v>2.8541247855619289</v>
      </c>
      <c r="D116" s="35">
        <v>361.811904761905</v>
      </c>
      <c r="E116" s="35">
        <f t="shared" si="6"/>
        <v>1.1114183147780241</v>
      </c>
      <c r="F116" s="35">
        <f t="shared" si="7"/>
        <v>1.0285412478556193</v>
      </c>
      <c r="G116" s="35">
        <f t="shared" si="8"/>
        <v>8.0577290502634957E-2</v>
      </c>
      <c r="H116" s="35">
        <f t="shared" si="9"/>
        <v>390.96572771921672</v>
      </c>
      <c r="I116" s="35">
        <f t="shared" si="10"/>
        <v>-7.4568743217946141</v>
      </c>
      <c r="J116" s="35" t="str">
        <f t="shared" si="11"/>
        <v>overvalued</v>
      </c>
    </row>
    <row r="117" spans="1:10" ht="13.05" x14ac:dyDescent="0.3">
      <c r="A117" s="51" t="s">
        <v>195</v>
      </c>
      <c r="B117" s="35">
        <v>11.227435671022761</v>
      </c>
      <c r="C117" s="35">
        <v>2.6429238568742575</v>
      </c>
      <c r="D117" s="35">
        <v>362.39380952380998</v>
      </c>
      <c r="E117" s="35">
        <f t="shared" si="6"/>
        <v>1.1122743567102276</v>
      </c>
      <c r="F117" s="35">
        <f t="shared" si="7"/>
        <v>1.0264292385687426</v>
      </c>
      <c r="G117" s="35">
        <f t="shared" si="8"/>
        <v>8.3634716272490195E-2</v>
      </c>
      <c r="H117" s="35">
        <f t="shared" si="9"/>
        <v>392.70251296224069</v>
      </c>
      <c r="I117" s="35">
        <f t="shared" si="10"/>
        <v>-7.7179805165506972</v>
      </c>
      <c r="J117" s="35" t="str">
        <f t="shared" si="11"/>
        <v>overvalued</v>
      </c>
    </row>
    <row r="118" spans="1:10" ht="13.05" x14ac:dyDescent="0.3">
      <c r="A118" s="51" t="s">
        <v>196</v>
      </c>
      <c r="B118" s="35">
        <v>11.284220822458792</v>
      </c>
      <c r="C118" s="35">
        <v>2.3320551058088279</v>
      </c>
      <c r="D118" s="35">
        <v>363.22449999999998</v>
      </c>
      <c r="E118" s="35">
        <f t="shared" si="6"/>
        <v>1.1128422082245879</v>
      </c>
      <c r="F118" s="35">
        <f t="shared" si="7"/>
        <v>1.0233205510580883</v>
      </c>
      <c r="G118" s="35">
        <f t="shared" si="8"/>
        <v>8.7481539458907909E-2</v>
      </c>
      <c r="H118" s="35">
        <f t="shared" si="9"/>
        <v>394.99993842919207</v>
      </c>
      <c r="I118" s="35">
        <f t="shared" si="10"/>
        <v>-8.0444160461276066</v>
      </c>
      <c r="J118" s="35" t="str">
        <f t="shared" si="11"/>
        <v>overvalued</v>
      </c>
    </row>
    <row r="119" spans="1:10" ht="13.05" x14ac:dyDescent="0.3">
      <c r="A119" s="51" t="s">
        <v>197</v>
      </c>
      <c r="B119" s="35">
        <v>11.259306700019977</v>
      </c>
      <c r="C119" s="35">
        <v>2.492032470218053</v>
      </c>
      <c r="D119" s="35">
        <v>363.96230000000003</v>
      </c>
      <c r="E119" s="35">
        <f t="shared" si="6"/>
        <v>1.1125930670001998</v>
      </c>
      <c r="F119" s="35">
        <f t="shared" si="7"/>
        <v>1.0249203247021805</v>
      </c>
      <c r="G119" s="35">
        <f t="shared" si="8"/>
        <v>8.5541032005092665E-2</v>
      </c>
      <c r="H119" s="35">
        <f t="shared" si="9"/>
        <v>395.09601075294717</v>
      </c>
      <c r="I119" s="35">
        <f t="shared" si="10"/>
        <v>-7.8800367266717339</v>
      </c>
      <c r="J119" s="35" t="str">
        <f t="shared" si="11"/>
        <v>overvalued</v>
      </c>
    </row>
    <row r="120" spans="1:10" ht="13.05" x14ac:dyDescent="0.3">
      <c r="A120" s="51" t="s">
        <v>198</v>
      </c>
      <c r="B120" s="35">
        <v>11.280687433579189</v>
      </c>
      <c r="C120" s="35">
        <v>2.1473285776677731</v>
      </c>
      <c r="D120" s="35">
        <v>363.91380952381002</v>
      </c>
      <c r="E120" s="35">
        <f t="shared" si="6"/>
        <v>1.112806874335792</v>
      </c>
      <c r="F120" s="35">
        <f t="shared" si="7"/>
        <v>1.0214732857766777</v>
      </c>
      <c r="G120" s="35">
        <f t="shared" si="8"/>
        <v>8.9413585094071824E-2</v>
      </c>
      <c r="H120" s="35">
        <f t="shared" si="9"/>
        <v>396.45264789857504</v>
      </c>
      <c r="I120" s="35">
        <f t="shared" si="10"/>
        <v>-8.2074967962099397</v>
      </c>
      <c r="J120" s="35" t="str">
        <f t="shared" si="11"/>
        <v>overvalued</v>
      </c>
    </row>
    <row r="121" spans="1:10" ht="13.05" x14ac:dyDescent="0.3">
      <c r="A121" s="51" t="s">
        <v>199</v>
      </c>
      <c r="B121" s="35">
        <v>11.441793242378282</v>
      </c>
      <c r="C121" s="35">
        <v>2.0023809043401064</v>
      </c>
      <c r="D121" s="35">
        <v>364.75684210526299</v>
      </c>
      <c r="E121" s="35">
        <f t="shared" si="6"/>
        <v>1.1144179324237828</v>
      </c>
      <c r="F121" s="35">
        <f t="shared" si="7"/>
        <v>1.0200238090434011</v>
      </c>
      <c r="G121" s="35">
        <f t="shared" si="8"/>
        <v>9.2541098103294805E-2</v>
      </c>
      <c r="H121" s="35">
        <f t="shared" si="9"/>
        <v>398.51184081437412</v>
      </c>
      <c r="I121" s="35">
        <f t="shared" si="10"/>
        <v>-8.4702624243564539</v>
      </c>
      <c r="J121" s="35" t="str">
        <f t="shared" si="11"/>
        <v>overvalued</v>
      </c>
    </row>
    <row r="122" spans="1:10" ht="13.05" x14ac:dyDescent="0.3">
      <c r="A122" s="51" t="s">
        <v>200</v>
      </c>
      <c r="B122" s="35">
        <v>11.374083327886851</v>
      </c>
      <c r="C122" s="35">
        <v>1.4875893578291333</v>
      </c>
      <c r="D122" s="35">
        <v>363.76409090909101</v>
      </c>
      <c r="E122" s="35">
        <f t="shared" si="6"/>
        <v>1.1137408332788685</v>
      </c>
      <c r="F122" s="35">
        <f t="shared" si="7"/>
        <v>1.0148758935782913</v>
      </c>
      <c r="G122" s="35">
        <f t="shared" si="8"/>
        <v>9.7415792735006335E-2</v>
      </c>
      <c r="H122" s="35">
        <f t="shared" si="9"/>
        <v>399.20045819352902</v>
      </c>
      <c r="I122" s="35">
        <f t="shared" si="10"/>
        <v>-8.8768353234852135</v>
      </c>
      <c r="J122" s="35" t="str">
        <f t="shared" si="11"/>
        <v>overvalued</v>
      </c>
    </row>
    <row r="123" spans="1:10" ht="13.05" x14ac:dyDescent="0.3">
      <c r="A123" s="51" t="s">
        <v>201</v>
      </c>
      <c r="B123" s="35">
        <v>11.305852907969552</v>
      </c>
      <c r="C123" s="35">
        <v>1.5188615351321877</v>
      </c>
      <c r="D123" s="35">
        <v>361.94363636363602</v>
      </c>
      <c r="E123" s="35">
        <f t="shared" si="6"/>
        <v>1.1130585290796955</v>
      </c>
      <c r="F123" s="35">
        <f t="shared" si="7"/>
        <v>1.0151886153513219</v>
      </c>
      <c r="G123" s="35">
        <f t="shared" si="8"/>
        <v>9.6405645461759004E-2</v>
      </c>
      <c r="H123" s="35">
        <f t="shared" si="9"/>
        <v>396.83704624804852</v>
      </c>
      <c r="I123" s="35">
        <f t="shared" si="10"/>
        <v>-8.7928811622597074</v>
      </c>
      <c r="J123" s="35" t="str">
        <f t="shared" si="11"/>
        <v>overvalued</v>
      </c>
    </row>
    <row r="124" spans="1:10" ht="13.05" x14ac:dyDescent="0.3">
      <c r="A124" s="51" t="s">
        <v>202</v>
      </c>
      <c r="B124" s="35">
        <v>11.251149569729819</v>
      </c>
      <c r="C124" s="35">
        <v>1.8831863513063984</v>
      </c>
      <c r="D124" s="35">
        <v>360.48666666666702</v>
      </c>
      <c r="E124" s="35">
        <f t="shared" si="6"/>
        <v>1.1125114956972981</v>
      </c>
      <c r="F124" s="35">
        <f t="shared" si="7"/>
        <v>1.018831863513064</v>
      </c>
      <c r="G124" s="35">
        <f t="shared" si="8"/>
        <v>9.1948078519270782E-2</v>
      </c>
      <c r="H124" s="35">
        <f t="shared" si="9"/>
        <v>393.63272299848393</v>
      </c>
      <c r="I124" s="35">
        <f t="shared" si="10"/>
        <v>-8.4205540838495203</v>
      </c>
      <c r="J124" s="35" t="str">
        <f t="shared" si="11"/>
        <v>overvalued</v>
      </c>
    </row>
    <row r="125" spans="1:10" ht="13.05" x14ac:dyDescent="0.3">
      <c r="A125" s="51" t="s">
        <v>203</v>
      </c>
      <c r="B125" s="35">
        <v>11.3720680389074</v>
      </c>
      <c r="C125" s="35">
        <v>2.0005834702090608</v>
      </c>
      <c r="D125" s="35">
        <v>360.44200000000001</v>
      </c>
      <c r="E125" s="35">
        <f t="shared" si="6"/>
        <v>1.113720680389074</v>
      </c>
      <c r="F125" s="35">
        <f t="shared" si="7"/>
        <v>1.0200058347020906</v>
      </c>
      <c r="G125" s="35">
        <f t="shared" si="8"/>
        <v>9.1876774130762007E-2</v>
      </c>
      <c r="H125" s="35">
        <f t="shared" si="9"/>
        <v>393.55824822124015</v>
      </c>
      <c r="I125" s="35">
        <f t="shared" si="10"/>
        <v>-8.4145735404899273</v>
      </c>
      <c r="J125" s="35" t="str">
        <f t="shared" si="11"/>
        <v>overvalued</v>
      </c>
    </row>
    <row r="126" spans="1:10" ht="13.05" x14ac:dyDescent="0.3">
      <c r="A126" s="51" t="s">
        <v>204</v>
      </c>
      <c r="B126" s="35">
        <v>11.396404772842999</v>
      </c>
      <c r="C126" s="35">
        <v>1.7959105553606136</v>
      </c>
      <c r="D126" s="35">
        <v>360.70047619047602</v>
      </c>
      <c r="E126" s="35">
        <f t="shared" si="6"/>
        <v>1.1139640477284301</v>
      </c>
      <c r="F126" s="35">
        <f t="shared" si="7"/>
        <v>1.0179591055536061</v>
      </c>
      <c r="G126" s="35">
        <f t="shared" si="8"/>
        <v>9.4311197425374527E-2</v>
      </c>
      <c r="H126" s="35">
        <f t="shared" si="9"/>
        <v>394.71857001190261</v>
      </c>
      <c r="I126" s="35">
        <f t="shared" si="10"/>
        <v>-8.6183160372720202</v>
      </c>
      <c r="J126" s="35" t="str">
        <f t="shared" si="11"/>
        <v>overvalued</v>
      </c>
    </row>
    <row r="127" spans="1:10" ht="13.05" x14ac:dyDescent="0.3">
      <c r="A127" s="51" t="s">
        <v>205</v>
      </c>
      <c r="B127" s="35">
        <v>11.217315895871891</v>
      </c>
      <c r="C127" s="35">
        <v>1.671194894390049</v>
      </c>
      <c r="D127" s="35">
        <v>360.62705882352901</v>
      </c>
      <c r="E127" s="35">
        <f t="shared" si="6"/>
        <v>1.1121731589587189</v>
      </c>
      <c r="F127" s="35">
        <f t="shared" si="7"/>
        <v>1.0167119489439005</v>
      </c>
      <c r="G127" s="35">
        <f t="shared" si="8"/>
        <v>9.3892090197206679E-2</v>
      </c>
      <c r="H127" s="35">
        <f t="shared" si="9"/>
        <v>394.48708715814115</v>
      </c>
      <c r="I127" s="35">
        <f t="shared" si="10"/>
        <v>-8.5833046091666887</v>
      </c>
      <c r="J127" s="35" t="str">
        <f t="shared" si="11"/>
        <v>overvalued</v>
      </c>
    </row>
    <row r="128" spans="1:10" ht="13.05" x14ac:dyDescent="0.3">
      <c r="A128" s="51" t="s">
        <v>206</v>
      </c>
      <c r="B128" s="35">
        <v>11.084457023953703</v>
      </c>
      <c r="C128" s="35">
        <v>1.826331335037068</v>
      </c>
      <c r="D128" s="35">
        <v>361.257391304348</v>
      </c>
      <c r="E128" s="35">
        <f t="shared" si="6"/>
        <v>1.1108445702395371</v>
      </c>
      <c r="F128" s="35">
        <f t="shared" si="7"/>
        <v>1.0182633133503707</v>
      </c>
      <c r="G128" s="35">
        <f t="shared" si="8"/>
        <v>9.0920742872045768E-2</v>
      </c>
      <c r="H128" s="35">
        <f t="shared" si="9"/>
        <v>394.10318168975664</v>
      </c>
      <c r="I128" s="35">
        <f t="shared" si="10"/>
        <v>-8.3343124114296749</v>
      </c>
      <c r="J128" s="35" t="str">
        <f t="shared" si="11"/>
        <v>overvalued</v>
      </c>
    </row>
    <row r="129" spans="1:10" ht="13.05" x14ac:dyDescent="0.3">
      <c r="A129" s="51" t="s">
        <v>207</v>
      </c>
      <c r="B129" s="35">
        <v>11.015909411514784</v>
      </c>
      <c r="C129" s="35">
        <v>1.7376412106666406</v>
      </c>
      <c r="D129" s="35">
        <v>362.99549999999999</v>
      </c>
      <c r="E129" s="35">
        <f t="shared" si="6"/>
        <v>1.1101590941151478</v>
      </c>
      <c r="F129" s="35">
        <f t="shared" si="7"/>
        <v>1.0173764121066664</v>
      </c>
      <c r="G129" s="35">
        <f t="shared" si="8"/>
        <v>9.1197988182522893E-2</v>
      </c>
      <c r="H129" s="35">
        <f t="shared" si="9"/>
        <v>396.09995931930899</v>
      </c>
      <c r="I129" s="35">
        <f t="shared" si="10"/>
        <v>-8.3576023022568453</v>
      </c>
      <c r="J129" s="35" t="str">
        <f t="shared" si="11"/>
        <v>overvalued</v>
      </c>
    </row>
    <row r="130" spans="1:10" ht="13.05" x14ac:dyDescent="0.3">
      <c r="A130" s="51" t="s">
        <v>208</v>
      </c>
      <c r="B130" s="35">
        <v>11.24375477733328</v>
      </c>
      <c r="C130" s="35">
        <v>1.6844977040391562</v>
      </c>
      <c r="D130" s="35">
        <v>362.26523809523798</v>
      </c>
      <c r="E130" s="35">
        <f t="shared" si="6"/>
        <v>1.1124375477733328</v>
      </c>
      <c r="F130" s="35">
        <f t="shared" si="7"/>
        <v>1.0168449770403916</v>
      </c>
      <c r="G130" s="35">
        <f t="shared" si="8"/>
        <v>9.4008991430700739E-2</v>
      </c>
      <c r="H130" s="35">
        <f t="shared" si="9"/>
        <v>396.32142775897398</v>
      </c>
      <c r="I130" s="35">
        <f t="shared" si="10"/>
        <v>-8.5930730155846007</v>
      </c>
      <c r="J130" s="35" t="str">
        <f t="shared" si="11"/>
        <v>overvalued</v>
      </c>
    </row>
    <row r="131" spans="1:10" ht="13.05" x14ac:dyDescent="0.3">
      <c r="A131" s="51" t="s">
        <v>209</v>
      </c>
      <c r="B131" s="35">
        <v>11.606981403706513</v>
      </c>
      <c r="C131" s="35">
        <v>1.7339736996186295</v>
      </c>
      <c r="D131" s="35">
        <v>362.35318181818201</v>
      </c>
      <c r="E131" s="35">
        <f t="shared" ref="E131:E191" si="12">1+B131/100</f>
        <v>1.1160698140370651</v>
      </c>
      <c r="F131" s="35">
        <f t="shared" ref="F131:F194" si="13">1+C131/100</f>
        <v>1.0173397369961863</v>
      </c>
      <c r="G131" s="35">
        <f t="shared" ref="G131:G192" si="14">(E131/F131)-1</f>
        <v>9.7047302342077701E-2</v>
      </c>
      <c r="H131" s="35">
        <f t="shared" ref="H131:H192" si="15">D131*(1+G131)</f>
        <v>397.51858060870495</v>
      </c>
      <c r="I131" s="35">
        <f t="shared" ref="I131:I192" si="16">((D131-H131)/H131)*100</f>
        <v>-8.8462277000173213</v>
      </c>
      <c r="J131" s="35" t="str">
        <f t="shared" ref="J131:J192" si="17">IF(D131&gt;H131,"undervalued", "overvalued")</f>
        <v>overvalued</v>
      </c>
    </row>
    <row r="132" spans="1:10" ht="13.05" x14ac:dyDescent="0.3">
      <c r="A132" s="51" t="s">
        <v>210</v>
      </c>
      <c r="B132" s="35">
        <v>11.853517762739813</v>
      </c>
      <c r="C132" s="35">
        <v>2.0922903948629168</v>
      </c>
      <c r="D132" s="35">
        <v>362.65863636363599</v>
      </c>
      <c r="E132" s="35">
        <f t="shared" si="12"/>
        <v>1.1185351776273982</v>
      </c>
      <c r="F132" s="35">
        <f t="shared" si="13"/>
        <v>1.0209229039486292</v>
      </c>
      <c r="G132" s="35">
        <f t="shared" si="14"/>
        <v>9.5611797228990936E-2</v>
      </c>
      <c r="H132" s="35">
        <f t="shared" si="15"/>
        <v>397.33308036697832</v>
      </c>
      <c r="I132" s="35">
        <f t="shared" si="16"/>
        <v>-8.7267951541605555</v>
      </c>
      <c r="J132" s="35" t="str">
        <f t="shared" si="17"/>
        <v>overvalued</v>
      </c>
    </row>
    <row r="133" spans="1:10" ht="13.05" x14ac:dyDescent="0.3">
      <c r="A133" s="51" t="s">
        <v>211</v>
      </c>
      <c r="B133" s="35">
        <v>11.981569286402618</v>
      </c>
      <c r="C133" s="35">
        <v>2.3195274699624457</v>
      </c>
      <c r="D133" s="35">
        <v>363.57</v>
      </c>
      <c r="E133" s="35">
        <f t="shared" si="12"/>
        <v>1.1198156928640262</v>
      </c>
      <c r="F133" s="35">
        <f t="shared" si="13"/>
        <v>1.0231952746996245</v>
      </c>
      <c r="G133" s="35">
        <f t="shared" si="14"/>
        <v>9.4430086371114497E-2</v>
      </c>
      <c r="H133" s="35">
        <f t="shared" si="15"/>
        <v>397.9019465019461</v>
      </c>
      <c r="I133" s="35">
        <f t="shared" si="16"/>
        <v>-8.6282429135536276</v>
      </c>
      <c r="J133" s="35" t="str">
        <f t="shared" si="17"/>
        <v>overvalued</v>
      </c>
    </row>
    <row r="134" spans="1:10" ht="13.05" x14ac:dyDescent="0.3">
      <c r="A134" s="51" t="s">
        <v>212</v>
      </c>
      <c r="B134" s="35">
        <v>12.132305771432115</v>
      </c>
      <c r="C134" s="35">
        <v>2.5122643638566533</v>
      </c>
      <c r="D134" s="35">
        <v>363.125333333333</v>
      </c>
      <c r="E134" s="35">
        <f t="shared" si="12"/>
        <v>1.1213230577143212</v>
      </c>
      <c r="F134" s="35">
        <f t="shared" si="13"/>
        <v>1.0251226436385665</v>
      </c>
      <c r="G134" s="35">
        <f t="shared" si="14"/>
        <v>9.3842833999160602E-2</v>
      </c>
      <c r="H134" s="35">
        <f t="shared" si="15"/>
        <v>397.20204371022282</v>
      </c>
      <c r="I134" s="35">
        <f t="shared" si="16"/>
        <v>-8.5791880773278066</v>
      </c>
      <c r="J134" s="35" t="str">
        <f t="shared" si="17"/>
        <v>overvalued</v>
      </c>
    </row>
    <row r="135" spans="1:10" ht="13.05" x14ac:dyDescent="0.3">
      <c r="A135" s="51" t="s">
        <v>213</v>
      </c>
      <c r="B135" s="35">
        <v>12.19853348404591</v>
      </c>
      <c r="C135" s="35">
        <v>2.3397376430508432</v>
      </c>
      <c r="D135" s="35">
        <v>364.79</v>
      </c>
      <c r="E135" s="35">
        <f t="shared" si="12"/>
        <v>1.1219853348404591</v>
      </c>
      <c r="F135" s="35">
        <f t="shared" si="13"/>
        <v>1.0233973764305084</v>
      </c>
      <c r="G135" s="35">
        <f t="shared" si="14"/>
        <v>9.6333995650657256E-2</v>
      </c>
      <c r="H135" s="35">
        <f t="shared" si="15"/>
        <v>399.93167827340329</v>
      </c>
      <c r="I135" s="35">
        <f t="shared" si="16"/>
        <v>-8.786920412285907</v>
      </c>
      <c r="J135" s="35" t="str">
        <f t="shared" si="17"/>
        <v>overvalued</v>
      </c>
    </row>
    <row r="136" spans="1:10" ht="13.05" x14ac:dyDescent="0.3">
      <c r="A136" s="51" t="s">
        <v>214</v>
      </c>
      <c r="B136" s="35">
        <v>12.257324804486643</v>
      </c>
      <c r="C136" s="35">
        <v>1.5231420852062971</v>
      </c>
      <c r="D136" s="35">
        <v>373.04</v>
      </c>
      <c r="E136" s="35">
        <f t="shared" si="12"/>
        <v>1.1225732480448665</v>
      </c>
      <c r="F136" s="35">
        <f t="shared" si="13"/>
        <v>1.015231420852063</v>
      </c>
      <c r="G136" s="35">
        <f t="shared" si="14"/>
        <v>0.10573138792602932</v>
      </c>
      <c r="H136" s="35">
        <f t="shared" si="15"/>
        <v>412.48203695192598</v>
      </c>
      <c r="I136" s="35">
        <f t="shared" si="16"/>
        <v>-9.5621223274076428</v>
      </c>
      <c r="J136" s="35" t="str">
        <f t="shared" si="17"/>
        <v>overvalued</v>
      </c>
    </row>
    <row r="137" spans="1:10" ht="13.05" x14ac:dyDescent="0.3">
      <c r="A137" s="51" t="s">
        <v>215</v>
      </c>
      <c r="B137" s="35">
        <v>12.341464926171938</v>
      </c>
      <c r="C137" s="35">
        <v>0.34987638745771488</v>
      </c>
      <c r="D137" s="35">
        <v>384.99</v>
      </c>
      <c r="E137" s="35">
        <f t="shared" si="12"/>
        <v>1.1234146492617194</v>
      </c>
      <c r="F137" s="35">
        <f t="shared" si="13"/>
        <v>1.0034987638745771</v>
      </c>
      <c r="G137" s="35">
        <f t="shared" si="14"/>
        <v>0.11949779083348222</v>
      </c>
      <c r="H137" s="35">
        <f t="shared" si="15"/>
        <v>430.99545449298233</v>
      </c>
      <c r="I137" s="35">
        <f t="shared" si="16"/>
        <v>-10.674231946854885</v>
      </c>
      <c r="J137" s="35" t="str">
        <f t="shared" si="17"/>
        <v>overvalued</v>
      </c>
    </row>
    <row r="138" spans="1:10" ht="13.05" x14ac:dyDescent="0.3">
      <c r="A138" s="51" t="s">
        <v>216</v>
      </c>
      <c r="B138" s="35">
        <v>12.404248786049223</v>
      </c>
      <c r="C138" s="35">
        <v>0.21621960391076112</v>
      </c>
      <c r="D138" s="35">
        <v>386.24</v>
      </c>
      <c r="E138" s="35">
        <f t="shared" si="12"/>
        <v>1.1240424878604922</v>
      </c>
      <c r="F138" s="35">
        <f t="shared" si="13"/>
        <v>1.0021621960391076</v>
      </c>
      <c r="G138" s="35">
        <f t="shared" si="14"/>
        <v>0.12161733130934071</v>
      </c>
      <c r="H138" s="35">
        <f t="shared" si="15"/>
        <v>433.21347804491978</v>
      </c>
      <c r="I138" s="35">
        <f t="shared" si="16"/>
        <v>-10.843032459864766</v>
      </c>
      <c r="J138" s="35" t="str">
        <f t="shared" si="17"/>
        <v>overvalued</v>
      </c>
    </row>
    <row r="139" spans="1:10" ht="13.05" x14ac:dyDescent="0.3">
      <c r="A139" s="51" t="s">
        <v>217</v>
      </c>
      <c r="B139" s="35">
        <v>12.558719690353897</v>
      </c>
      <c r="C139" s="35">
        <v>0.70176675953028678</v>
      </c>
      <c r="D139" s="35">
        <v>386.39</v>
      </c>
      <c r="E139" s="35">
        <f t="shared" si="12"/>
        <v>1.1255871969035389</v>
      </c>
      <c r="F139" s="35">
        <f t="shared" si="13"/>
        <v>1.0070176675953029</v>
      </c>
      <c r="G139" s="35">
        <f t="shared" si="14"/>
        <v>0.11774324634380329</v>
      </c>
      <c r="H139" s="35">
        <f t="shared" si="15"/>
        <v>431.88481295478215</v>
      </c>
      <c r="I139" s="35">
        <f t="shared" si="16"/>
        <v>-10.534015457391279</v>
      </c>
      <c r="J139" s="35" t="str">
        <f t="shared" si="17"/>
        <v>overvalued</v>
      </c>
    </row>
    <row r="140" spans="1:10" ht="13.05" x14ac:dyDescent="0.3">
      <c r="A140" s="51" t="s">
        <v>218</v>
      </c>
      <c r="B140" s="35">
        <v>12.820717513036641</v>
      </c>
      <c r="C140" s="35">
        <v>1.0187566946310067</v>
      </c>
      <c r="D140" s="35">
        <v>387.48</v>
      </c>
      <c r="E140" s="35">
        <f t="shared" si="12"/>
        <v>1.1282071751303664</v>
      </c>
      <c r="F140" s="35">
        <f t="shared" si="13"/>
        <v>1.0101875669463101</v>
      </c>
      <c r="G140" s="35">
        <f t="shared" si="14"/>
        <v>0.11682940084168436</v>
      </c>
      <c r="H140" s="35">
        <f t="shared" si="15"/>
        <v>432.74905623813589</v>
      </c>
      <c r="I140" s="35">
        <f t="shared" si="16"/>
        <v>-10.460809927965489</v>
      </c>
      <c r="J140" s="35" t="str">
        <f t="shared" si="17"/>
        <v>overvalued</v>
      </c>
    </row>
    <row r="141" spans="1:10" ht="13.05" x14ac:dyDescent="0.3">
      <c r="A141" s="51" t="s">
        <v>219</v>
      </c>
      <c r="B141" s="35">
        <v>13.219513524561435</v>
      </c>
      <c r="C141" s="35">
        <v>1.3005983533565635</v>
      </c>
      <c r="D141" s="35">
        <v>386.26</v>
      </c>
      <c r="E141" s="35">
        <f t="shared" si="12"/>
        <v>1.1321951352456143</v>
      </c>
      <c r="F141" s="35">
        <f t="shared" si="13"/>
        <v>1.0130059835335656</v>
      </c>
      <c r="G141" s="35">
        <f t="shared" si="14"/>
        <v>0.11765888222722376</v>
      </c>
      <c r="H141" s="35">
        <f t="shared" si="15"/>
        <v>431.70691984908746</v>
      </c>
      <c r="I141" s="35">
        <f t="shared" si="16"/>
        <v>-10.527262306792402</v>
      </c>
      <c r="J141" s="35" t="str">
        <f t="shared" si="17"/>
        <v>overvalued</v>
      </c>
    </row>
    <row r="142" spans="1:10" ht="13.05" x14ac:dyDescent="0.3">
      <c r="A142" s="51" t="s">
        <v>220</v>
      </c>
      <c r="B142" s="35">
        <v>13.70662921174079</v>
      </c>
      <c r="C142" s="35">
        <v>1.3730842725110159</v>
      </c>
      <c r="D142" s="35">
        <v>386.01</v>
      </c>
      <c r="E142" s="35">
        <f t="shared" si="12"/>
        <v>1.137066292117408</v>
      </c>
      <c r="F142" s="35">
        <f t="shared" si="13"/>
        <v>1.0137308427251102</v>
      </c>
      <c r="G142" s="35">
        <f t="shared" si="14"/>
        <v>0.12166488795067898</v>
      </c>
      <c r="H142" s="35">
        <f t="shared" si="15"/>
        <v>432.97386339784157</v>
      </c>
      <c r="I142" s="35">
        <f t="shared" si="16"/>
        <v>-10.846812560297305</v>
      </c>
      <c r="J142" s="35" t="str">
        <f t="shared" si="17"/>
        <v>overvalued</v>
      </c>
    </row>
    <row r="143" spans="1:10" ht="13.05" x14ac:dyDescent="0.3">
      <c r="A143" s="51" t="s">
        <v>221</v>
      </c>
      <c r="B143" s="35">
        <v>14.232742743160088</v>
      </c>
      <c r="C143" s="35">
        <v>1.2031654060780772</v>
      </c>
      <c r="D143" s="35">
        <v>385.89</v>
      </c>
      <c r="E143" s="35">
        <f t="shared" si="12"/>
        <v>1.1423274274316009</v>
      </c>
      <c r="F143" s="35">
        <f t="shared" si="13"/>
        <v>1.0120316540607808</v>
      </c>
      <c r="G143" s="35">
        <f t="shared" si="14"/>
        <v>0.1287467371677633</v>
      </c>
      <c r="H143" s="35">
        <f t="shared" si="15"/>
        <v>435.57207840566815</v>
      </c>
      <c r="I143" s="35">
        <f t="shared" si="16"/>
        <v>-11.406166939699238</v>
      </c>
      <c r="J143" s="35" t="str">
        <f t="shared" si="17"/>
        <v>overvalued</v>
      </c>
    </row>
    <row r="144" spans="1:10" ht="13.05" x14ac:dyDescent="0.3">
      <c r="A144" s="51" t="s">
        <v>222</v>
      </c>
      <c r="B144" s="35">
        <v>14.887260666279346</v>
      </c>
      <c r="C144" s="35">
        <v>1.1695407536092439</v>
      </c>
      <c r="D144" s="35">
        <v>386.91</v>
      </c>
      <c r="E144" s="35">
        <f t="shared" si="12"/>
        <v>1.1488726066627934</v>
      </c>
      <c r="F144" s="35">
        <f t="shared" si="13"/>
        <v>1.0116954075360924</v>
      </c>
      <c r="G144" s="35">
        <f t="shared" si="14"/>
        <v>0.13559140241704348</v>
      </c>
      <c r="H144" s="35">
        <f t="shared" si="15"/>
        <v>439.37166950917833</v>
      </c>
      <c r="I144" s="35">
        <f t="shared" si="16"/>
        <v>-11.940157536279749</v>
      </c>
      <c r="J144" s="35" t="str">
        <f t="shared" si="17"/>
        <v>overvalued</v>
      </c>
    </row>
    <row r="145" spans="1:35" ht="13.05" x14ac:dyDescent="0.3">
      <c r="A145" s="51" t="s">
        <v>223</v>
      </c>
      <c r="B145" s="35">
        <v>15.753386647855876</v>
      </c>
      <c r="C145" s="35">
        <v>1.3049530216912242</v>
      </c>
      <c r="D145" s="35">
        <v>394.92189999999999</v>
      </c>
      <c r="E145" s="35">
        <f t="shared" si="12"/>
        <v>1.1575338664785588</v>
      </c>
      <c r="F145" s="35">
        <f t="shared" si="13"/>
        <v>1.0130495302169122</v>
      </c>
      <c r="G145" s="35">
        <f t="shared" si="14"/>
        <v>0.14262317088356968</v>
      </c>
      <c r="H145" s="35">
        <f t="shared" si="15"/>
        <v>451.24691362936403</v>
      </c>
      <c r="I145" s="35">
        <f t="shared" si="16"/>
        <v>-12.482082852676777</v>
      </c>
      <c r="J145" s="35" t="str">
        <f t="shared" si="17"/>
        <v>overvalued</v>
      </c>
    </row>
    <row r="146" spans="1:35" ht="13.05" x14ac:dyDescent="0.3">
      <c r="A146" s="51" t="s">
        <v>224</v>
      </c>
      <c r="B146" s="35">
        <v>16.466347283844001</v>
      </c>
      <c r="C146" s="35">
        <v>1.3951009246599089</v>
      </c>
      <c r="D146" s="35">
        <v>394.0265</v>
      </c>
      <c r="E146" s="35">
        <f t="shared" si="12"/>
        <v>1.16466347283844</v>
      </c>
      <c r="F146" s="35">
        <f t="shared" si="13"/>
        <v>1.0139510092465991</v>
      </c>
      <c r="G146" s="35">
        <f t="shared" si="14"/>
        <v>0.14863880228673532</v>
      </c>
      <c r="H146" s="35">
        <f t="shared" si="15"/>
        <v>452.5941270292343</v>
      </c>
      <c r="I146" s="35">
        <f t="shared" si="16"/>
        <v>-12.940430184912952</v>
      </c>
      <c r="J146" s="35" t="str">
        <f t="shared" si="17"/>
        <v>overvalued</v>
      </c>
    </row>
    <row r="147" spans="1:35" ht="13.05" x14ac:dyDescent="0.3">
      <c r="A147" s="51" t="s">
        <v>225</v>
      </c>
      <c r="B147" s="35">
        <v>17.334896313630409</v>
      </c>
      <c r="C147" s="35">
        <v>1.6729284154818336</v>
      </c>
      <c r="D147" s="35">
        <v>403.79649999999998</v>
      </c>
      <c r="E147" s="35">
        <f t="shared" si="12"/>
        <v>1.1733489631363041</v>
      </c>
      <c r="F147" s="35">
        <f t="shared" si="13"/>
        <v>1.0167292841548183</v>
      </c>
      <c r="G147" s="35">
        <f t="shared" si="14"/>
        <v>0.15404265562359587</v>
      </c>
      <c r="H147" s="35">
        <f t="shared" si="15"/>
        <v>465.99838519151331</v>
      </c>
      <c r="I147" s="35">
        <f t="shared" si="16"/>
        <v>-13.348090287040362</v>
      </c>
      <c r="J147" s="35" t="str">
        <f t="shared" si="17"/>
        <v>overvalued</v>
      </c>
    </row>
    <row r="148" spans="1:35" ht="13.05" x14ac:dyDescent="0.3">
      <c r="A148" s="51" t="s">
        <v>226</v>
      </c>
      <c r="B148" s="35">
        <v>18.171367740526605</v>
      </c>
      <c r="C148" s="35">
        <v>2.6186325779585795</v>
      </c>
      <c r="D148" s="35">
        <v>409.88869565217402</v>
      </c>
      <c r="E148" s="35">
        <f t="shared" si="12"/>
        <v>1.1817136774052661</v>
      </c>
      <c r="F148" s="35">
        <f t="shared" si="13"/>
        <v>1.0261863257795858</v>
      </c>
      <c r="G148" s="35">
        <f t="shared" si="14"/>
        <v>0.15155858903842567</v>
      </c>
      <c r="H148" s="35">
        <f t="shared" si="15"/>
        <v>472.01084802801819</v>
      </c>
      <c r="I148" s="35">
        <f t="shared" si="16"/>
        <v>-13.16117047635241</v>
      </c>
      <c r="J148" s="35" t="str">
        <f t="shared" si="17"/>
        <v>overvalued</v>
      </c>
    </row>
    <row r="149" spans="1:35" ht="13.05" x14ac:dyDescent="0.3">
      <c r="A149" s="51" t="s">
        <v>227</v>
      </c>
      <c r="B149" s="35">
        <v>18.116735352723936</v>
      </c>
      <c r="C149" s="35">
        <v>4.1487392923795552</v>
      </c>
      <c r="D149" s="35">
        <v>410.35599999999999</v>
      </c>
      <c r="E149" s="35">
        <f t="shared" si="12"/>
        <v>1.1811673535272393</v>
      </c>
      <c r="F149" s="35">
        <f t="shared" si="13"/>
        <v>1.0414873929237956</v>
      </c>
      <c r="G149" s="35">
        <f t="shared" si="14"/>
        <v>0.13411584389064624</v>
      </c>
      <c r="H149" s="35">
        <f t="shared" si="15"/>
        <v>465.39124123559003</v>
      </c>
      <c r="I149" s="35">
        <f t="shared" si="16"/>
        <v>-11.825585949893314</v>
      </c>
      <c r="J149" s="35" t="str">
        <f t="shared" si="17"/>
        <v>overvalued</v>
      </c>
    </row>
    <row r="150" spans="1:35" ht="13.05" x14ac:dyDescent="0.3">
      <c r="A150" s="51" t="s">
        <v>228</v>
      </c>
      <c r="B150" s="35">
        <v>17.933081938205618</v>
      </c>
      <c r="C150" s="35">
        <v>4.9263625277508494</v>
      </c>
      <c r="D150" s="35">
        <v>410.74647058823501</v>
      </c>
      <c r="E150" s="35">
        <f t="shared" si="12"/>
        <v>1.1793308193820562</v>
      </c>
      <c r="F150" s="35">
        <f t="shared" si="13"/>
        <v>1.0492636252775085</v>
      </c>
      <c r="G150" s="35">
        <f t="shared" si="14"/>
        <v>0.12396045280817547</v>
      </c>
      <c r="H150" s="35">
        <f t="shared" si="15"/>
        <v>461.66278907171255</v>
      </c>
      <c r="I150" s="35">
        <f t="shared" si="16"/>
        <v>-11.028898080752276</v>
      </c>
      <c r="J150" s="35" t="str">
        <f t="shared" si="17"/>
        <v>overvalued</v>
      </c>
    </row>
    <row r="151" spans="1:35" ht="13.05" x14ac:dyDescent="0.3">
      <c r="A151" s="51" t="s">
        <v>229</v>
      </c>
      <c r="B151" s="35">
        <v>17.750757261900702</v>
      </c>
      <c r="C151" s="35">
        <v>5.3150923721031473</v>
      </c>
      <c r="D151" s="35">
        <v>410.11904761904799</v>
      </c>
      <c r="E151" s="35">
        <f t="shared" si="12"/>
        <v>1.177507572619007</v>
      </c>
      <c r="F151" s="35">
        <f t="shared" si="13"/>
        <v>1.0531509237210315</v>
      </c>
      <c r="G151" s="35">
        <f t="shared" si="14"/>
        <v>0.11808055815836349</v>
      </c>
      <c r="H151" s="35">
        <f t="shared" si="15"/>
        <v>458.54613367328164</v>
      </c>
      <c r="I151" s="35">
        <f t="shared" si="16"/>
        <v>-10.561006297512128</v>
      </c>
      <c r="J151" s="35" t="str">
        <f t="shared" si="17"/>
        <v>overvalued</v>
      </c>
    </row>
    <row r="152" spans="1:35" ht="13.05" x14ac:dyDescent="0.3">
      <c r="A152" s="51" t="s">
        <v>230</v>
      </c>
      <c r="B152" s="35">
        <v>17.377100345666975</v>
      </c>
      <c r="C152" s="35">
        <v>5.2575771647936698</v>
      </c>
      <c r="D152" s="35">
        <v>410.12099999999998</v>
      </c>
      <c r="E152" s="35">
        <f t="shared" si="12"/>
        <v>1.1737710034566697</v>
      </c>
      <c r="F152" s="35">
        <f t="shared" si="13"/>
        <v>1.0525757716479367</v>
      </c>
      <c r="G152" s="35">
        <f t="shared" si="14"/>
        <v>0.11514157467161446</v>
      </c>
      <c r="H152" s="35">
        <f t="shared" si="15"/>
        <v>457.34297774589714</v>
      </c>
      <c r="I152" s="35">
        <f t="shared" si="16"/>
        <v>-10.325287594583777</v>
      </c>
      <c r="J152" s="35" t="str">
        <f t="shared" si="17"/>
        <v>overvalued</v>
      </c>
    </row>
    <row r="153" spans="1:35" ht="13.05" x14ac:dyDescent="0.3">
      <c r="A153" s="51" t="s">
        <v>231</v>
      </c>
      <c r="B153" s="35">
        <v>17.009126570971006</v>
      </c>
      <c r="C153" s="35">
        <v>5.1753121072152908</v>
      </c>
      <c r="D153" s="35">
        <v>410.38545454545499</v>
      </c>
      <c r="E153" s="35">
        <f t="shared" si="12"/>
        <v>1.17009126570971</v>
      </c>
      <c r="F153" s="35">
        <f t="shared" si="13"/>
        <v>1.0517531210721529</v>
      </c>
      <c r="G153" s="35">
        <f t="shared" si="14"/>
        <v>0.1125151352219651</v>
      </c>
      <c r="H153" s="35">
        <f t="shared" si="15"/>
        <v>456.56002945676448</v>
      </c>
      <c r="I153" s="35">
        <f t="shared" si="16"/>
        <v>-10.113582427758747</v>
      </c>
      <c r="J153" s="35" t="str">
        <f t="shared" si="17"/>
        <v>overvalued</v>
      </c>
    </row>
    <row r="154" spans="1:35" ht="13.05" x14ac:dyDescent="0.3">
      <c r="A154" s="51" t="s">
        <v>232</v>
      </c>
      <c r="B154" s="35">
        <v>16.629867193111252</v>
      </c>
      <c r="C154" s="35">
        <v>5.3610103442571777</v>
      </c>
      <c r="D154" s="35">
        <v>410.79545454545502</v>
      </c>
      <c r="E154" s="35">
        <f t="shared" si="12"/>
        <v>1.1662986719311126</v>
      </c>
      <c r="F154" s="35">
        <f t="shared" si="13"/>
        <v>1.0536101034425718</v>
      </c>
      <c r="G154" s="35">
        <f t="shared" si="14"/>
        <v>0.10695471514589849</v>
      </c>
      <c r="H154" s="35">
        <f t="shared" si="15"/>
        <v>454.73196536959404</v>
      </c>
      <c r="I154" s="35">
        <f t="shared" si="16"/>
        <v>-9.6620678048064192</v>
      </c>
      <c r="J154" s="35" t="str">
        <f t="shared" si="17"/>
        <v>overvalued</v>
      </c>
    </row>
    <row r="155" spans="1:35" ht="13.05" x14ac:dyDescent="0.3">
      <c r="A155" s="51" t="s">
        <v>233</v>
      </c>
      <c r="B155" s="35">
        <v>15.993579823096965</v>
      </c>
      <c r="C155" s="35">
        <v>6.2190440693336013</v>
      </c>
      <c r="D155" s="35">
        <v>411.24736842105301</v>
      </c>
      <c r="E155" s="35">
        <f t="shared" si="12"/>
        <v>1.1599357982309697</v>
      </c>
      <c r="F155" s="35">
        <f t="shared" si="13"/>
        <v>1.062190440693336</v>
      </c>
      <c r="G155" s="35">
        <f t="shared" si="14"/>
        <v>9.2022441356025775E-2</v>
      </c>
      <c r="H155" s="35">
        <f t="shared" si="15"/>
        <v>449.09135526439928</v>
      </c>
      <c r="I155" s="35">
        <f t="shared" si="16"/>
        <v>-8.4267903177663932</v>
      </c>
      <c r="J155" s="35" t="str">
        <f t="shared" si="17"/>
        <v>overvalued</v>
      </c>
    </row>
    <row r="156" spans="1:35" ht="13.05" x14ac:dyDescent="0.3">
      <c r="A156" s="51" t="s">
        <v>234</v>
      </c>
      <c r="B156" s="35">
        <v>15.395701999751154</v>
      </c>
      <c r="C156" s="35">
        <v>6.8625309032369408</v>
      </c>
      <c r="D156" s="35">
        <v>411.73863636363598</v>
      </c>
      <c r="E156" s="35">
        <f t="shared" si="12"/>
        <v>1.1539570199975115</v>
      </c>
      <c r="F156" s="35">
        <f t="shared" si="13"/>
        <v>1.0686253090323694</v>
      </c>
      <c r="G156" s="35">
        <f t="shared" si="14"/>
        <v>7.9851852884159413E-2</v>
      </c>
      <c r="H156" s="35">
        <f>D156*(1+G156)</f>
        <v>444.61672938126947</v>
      </c>
      <c r="I156" s="35">
        <f t="shared" si="16"/>
        <v>-7.3947044375470945</v>
      </c>
      <c r="J156" s="35" t="str">
        <f t="shared" si="17"/>
        <v>overvalued</v>
      </c>
    </row>
    <row r="157" spans="1:35" ht="13.05" x14ac:dyDescent="0.3">
      <c r="A157" s="51" t="s">
        <v>235</v>
      </c>
      <c r="B157" s="35">
        <v>15.625488850575337</v>
      </c>
      <c r="C157" s="35">
        <v>7.1765805996068854</v>
      </c>
      <c r="D157" s="35">
        <v>414.335714285714</v>
      </c>
      <c r="E157" s="35">
        <f t="shared" si="12"/>
        <v>1.1562548885057533</v>
      </c>
      <c r="F157" s="35">
        <f t="shared" si="13"/>
        <v>1.0717658059960689</v>
      </c>
      <c r="G157" s="35">
        <f t="shared" si="14"/>
        <v>7.8831664564221304E-2</v>
      </c>
      <c r="H157" s="35">
        <f t="shared" si="15"/>
        <v>446.99848833126242</v>
      </c>
      <c r="I157" s="35">
        <f t="shared" si="16"/>
        <v>-7.3071329989247369</v>
      </c>
      <c r="J157" s="35" t="str">
        <f t="shared" si="17"/>
        <v>overvalued</v>
      </c>
      <c r="P157" s="1" t="s">
        <v>0</v>
      </c>
      <c r="Q157" s="2" t="s">
        <v>424</v>
      </c>
      <c r="R157" s="2" t="s">
        <v>21</v>
      </c>
      <c r="S157" s="2" t="s">
        <v>1</v>
      </c>
      <c r="T157" s="9" t="s">
        <v>2</v>
      </c>
      <c r="U157" s="9" t="s">
        <v>3</v>
      </c>
      <c r="V157" s="2" t="s">
        <v>4</v>
      </c>
      <c r="W157" s="2" t="s">
        <v>5</v>
      </c>
      <c r="X157" s="10" t="s">
        <v>6</v>
      </c>
      <c r="AA157" s="12" t="s">
        <v>0</v>
      </c>
      <c r="AB157" s="2" t="s">
        <v>424</v>
      </c>
      <c r="AC157" s="2" t="s">
        <v>21</v>
      </c>
      <c r="AD157" s="2" t="s">
        <v>1</v>
      </c>
      <c r="AE157" s="12" t="s">
        <v>2</v>
      </c>
      <c r="AF157" s="12" t="s">
        <v>3</v>
      </c>
      <c r="AG157" s="12" t="s">
        <v>4</v>
      </c>
      <c r="AH157" s="12" t="s">
        <v>5</v>
      </c>
      <c r="AI157" s="10" t="s">
        <v>6</v>
      </c>
    </row>
    <row r="158" spans="1:35" ht="13.05" x14ac:dyDescent="0.3">
      <c r="A158" s="51" t="s">
        <v>7</v>
      </c>
      <c r="B158" s="35">
        <v>15.600544539448819</v>
      </c>
      <c r="C158" s="35">
        <v>7.5697666445729395</v>
      </c>
      <c r="D158" s="35">
        <v>415.96</v>
      </c>
      <c r="E158" s="35">
        <f t="shared" si="12"/>
        <v>1.1560054453944881</v>
      </c>
      <c r="F158" s="35">
        <f t="shared" si="13"/>
        <v>1.0756976664457294</v>
      </c>
      <c r="G158" s="35">
        <f t="shared" si="14"/>
        <v>7.4656459202061765E-2</v>
      </c>
      <c r="H158" s="35">
        <f t="shared" si="15"/>
        <v>447.01410076968961</v>
      </c>
      <c r="I158" s="35">
        <f t="shared" si="16"/>
        <v>-6.9470069772338796</v>
      </c>
      <c r="J158" s="35" t="str">
        <f t="shared" si="17"/>
        <v>overvalued</v>
      </c>
      <c r="P158" s="1" t="s">
        <v>7</v>
      </c>
      <c r="Q158" s="7">
        <f>B158</f>
        <v>15.600544539448819</v>
      </c>
      <c r="R158" s="7">
        <f t="shared" ref="R158:T173" si="18">C158</f>
        <v>7.5697666445729395</v>
      </c>
      <c r="S158" s="7">
        <f t="shared" si="18"/>
        <v>415.96</v>
      </c>
      <c r="T158" s="13">
        <f t="shared" si="18"/>
        <v>1.1560054453944881</v>
      </c>
      <c r="U158" s="13">
        <f t="shared" ref="U158:U178" si="19">F158</f>
        <v>1.0756976664457294</v>
      </c>
      <c r="V158" s="13">
        <f t="shared" ref="V158:V178" si="20">G158</f>
        <v>7.4656459202061765E-2</v>
      </c>
      <c r="W158" s="13">
        <f>H158</f>
        <v>447.01410076968961</v>
      </c>
      <c r="X158" s="13">
        <f t="shared" ref="X158:X177" si="21">I158</f>
        <v>-6.9470069772338796</v>
      </c>
      <c r="Y158" s="13" t="str">
        <f t="shared" ref="Y158:Y178" si="22">J158</f>
        <v>overvalued</v>
      </c>
      <c r="AA158" s="3" t="s">
        <v>19</v>
      </c>
      <c r="AB158" s="8">
        <v>21.816324933850566</v>
      </c>
      <c r="AC158" s="8">
        <v>6.3471562178210261</v>
      </c>
      <c r="AD158" s="14">
        <v>460.99285714285713</v>
      </c>
      <c r="AE158" s="15">
        <v>1.2181632493385057</v>
      </c>
      <c r="AF158" s="15">
        <v>1.0634715621782103</v>
      </c>
      <c r="AG158" s="16">
        <v>0.14545916662167713</v>
      </c>
      <c r="AH158" s="17">
        <v>513.79199439067816</v>
      </c>
      <c r="AI158" s="18">
        <v>-10.276364331140885</v>
      </c>
    </row>
    <row r="159" spans="1:35" ht="13.05" x14ac:dyDescent="0.3">
      <c r="A159" s="51" t="s">
        <v>236</v>
      </c>
      <c r="B159" s="35">
        <v>15.702445752010718</v>
      </c>
      <c r="C159" s="35">
        <v>7.9489193157373572</v>
      </c>
      <c r="D159" s="35">
        <v>416.95</v>
      </c>
      <c r="E159" s="35">
        <f t="shared" si="12"/>
        <v>1.1570244575201072</v>
      </c>
      <c r="F159" s="35">
        <f t="shared" si="13"/>
        <v>1.0794891931573736</v>
      </c>
      <c r="G159" s="35">
        <f t="shared" si="14"/>
        <v>7.1825882884434034E-2</v>
      </c>
      <c r="H159" s="35">
        <f t="shared" si="15"/>
        <v>446.89780186866477</v>
      </c>
      <c r="I159" s="35">
        <f t="shared" si="16"/>
        <v>-6.7012640794921392</v>
      </c>
      <c r="J159" s="35" t="str">
        <f t="shared" si="17"/>
        <v>overvalued</v>
      </c>
      <c r="P159" s="1" t="s">
        <v>8</v>
      </c>
      <c r="Q159" s="7">
        <f t="shared" ref="Q159:Q178" si="23">B159</f>
        <v>15.702445752010718</v>
      </c>
      <c r="R159" s="7">
        <f t="shared" si="18"/>
        <v>7.9489193157373572</v>
      </c>
      <c r="S159" s="7">
        <f t="shared" si="18"/>
        <v>416.95</v>
      </c>
      <c r="T159" s="13">
        <f t="shared" si="18"/>
        <v>1.1570244575201072</v>
      </c>
      <c r="U159" s="13">
        <f t="shared" si="19"/>
        <v>1.0794891931573736</v>
      </c>
      <c r="V159" s="13">
        <f t="shared" si="20"/>
        <v>7.1825882884434034E-2</v>
      </c>
      <c r="W159" s="13">
        <f t="shared" ref="W159:W178" si="24">H159</f>
        <v>446.89780186866477</v>
      </c>
      <c r="X159" s="13">
        <f t="shared" si="21"/>
        <v>-6.7012640794921392</v>
      </c>
      <c r="Y159" s="13" t="str">
        <f t="shared" si="22"/>
        <v>overvalued</v>
      </c>
      <c r="AA159" s="3" t="s">
        <v>8</v>
      </c>
      <c r="AB159" s="8">
        <v>21.909733496709393</v>
      </c>
      <c r="AC159" s="8">
        <v>5.9864375812515469</v>
      </c>
      <c r="AD159" s="14">
        <v>460.83500000000004</v>
      </c>
      <c r="AE159" s="15">
        <v>1.2190973349670939</v>
      </c>
      <c r="AF159" s="15">
        <v>1.0598643758125155</v>
      </c>
      <c r="AG159" s="16">
        <v>0.15023899546817665</v>
      </c>
      <c r="AH159" s="17">
        <v>528.04849396140298</v>
      </c>
      <c r="AI159" s="18">
        <v>-12.728659342851156</v>
      </c>
    </row>
    <row r="160" spans="1:35" ht="13.05" x14ac:dyDescent="0.3">
      <c r="A160" s="51" t="s">
        <v>237</v>
      </c>
      <c r="B160" s="35">
        <v>15.915153179219942</v>
      </c>
      <c r="C160" s="35">
        <v>8.5474312030500812</v>
      </c>
      <c r="D160" s="35">
        <v>415.72173913043503</v>
      </c>
      <c r="E160" s="35">
        <f t="shared" si="12"/>
        <v>1.1591515317921994</v>
      </c>
      <c r="F160" s="35">
        <f t="shared" si="13"/>
        <v>1.0854743120305008</v>
      </c>
      <c r="G160" s="35">
        <f t="shared" si="14"/>
        <v>6.7875599583629986E-2</v>
      </c>
      <c r="H160" s="35">
        <f t="shared" si="15"/>
        <v>443.93910143386273</v>
      </c>
      <c r="I160" s="35">
        <f t="shared" si="16"/>
        <v>-6.3561335805495558</v>
      </c>
      <c r="J160" s="35" t="str">
        <f t="shared" si="17"/>
        <v>overvalued</v>
      </c>
      <c r="P160" s="1" t="s">
        <v>9</v>
      </c>
      <c r="Q160" s="7">
        <f t="shared" si="23"/>
        <v>15.915153179219942</v>
      </c>
      <c r="R160" s="7">
        <f t="shared" si="18"/>
        <v>8.5474312030500812</v>
      </c>
      <c r="S160" s="7">
        <f t="shared" si="18"/>
        <v>415.72173913043503</v>
      </c>
      <c r="T160" s="13">
        <f t="shared" si="18"/>
        <v>1.1591515317921994</v>
      </c>
      <c r="U160" s="13">
        <f t="shared" si="19"/>
        <v>1.0854743120305008</v>
      </c>
      <c r="V160" s="13">
        <f t="shared" si="20"/>
        <v>6.7875599583629986E-2</v>
      </c>
      <c r="W160" s="13">
        <f t="shared" si="24"/>
        <v>443.93910143386273</v>
      </c>
      <c r="X160" s="13">
        <f t="shared" si="21"/>
        <v>-6.3561335805495558</v>
      </c>
      <c r="Y160" s="13" t="str">
        <f t="shared" si="22"/>
        <v>overvalued</v>
      </c>
      <c r="AA160" s="3" t="s">
        <v>9</v>
      </c>
      <c r="AB160" s="8">
        <v>22.043274316260238</v>
      </c>
      <c r="AC160" s="8">
        <v>4.9869204652974952</v>
      </c>
      <c r="AD160" s="14">
        <v>460.97347826086951</v>
      </c>
      <c r="AE160" s="15">
        <v>1.2204327431626023</v>
      </c>
      <c r="AF160" s="15">
        <v>1.049869204652975</v>
      </c>
      <c r="AG160" s="16">
        <v>0.1624617026137134</v>
      </c>
      <c r="AH160" s="17">
        <v>530.07038747657725</v>
      </c>
      <c r="AI160" s="18">
        <v>-13.035421492727886</v>
      </c>
    </row>
    <row r="161" spans="1:35" ht="13.05" x14ac:dyDescent="0.3">
      <c r="A161" s="51" t="s">
        <v>238</v>
      </c>
      <c r="B161" s="35">
        <v>16.818812338203998</v>
      </c>
      <c r="C161" s="35">
        <v>8.2518594049904017</v>
      </c>
      <c r="D161" s="35">
        <v>415.52631578947398</v>
      </c>
      <c r="E161" s="35">
        <f t="shared" si="12"/>
        <v>1.1681881233820399</v>
      </c>
      <c r="F161" s="35">
        <f t="shared" si="13"/>
        <v>1.082518594049904</v>
      </c>
      <c r="G161" s="35">
        <f t="shared" si="14"/>
        <v>7.913908343285847E-2</v>
      </c>
      <c r="H161" s="35">
        <f t="shared" si="15"/>
        <v>448.41068756328548</v>
      </c>
      <c r="I161" s="35">
        <f t="shared" si="16"/>
        <v>-7.3335388040166709</v>
      </c>
      <c r="J161" s="35" t="str">
        <f t="shared" si="17"/>
        <v>overvalued</v>
      </c>
      <c r="P161" s="1" t="s">
        <v>10</v>
      </c>
      <c r="Q161" s="7">
        <f t="shared" si="23"/>
        <v>16.818812338203998</v>
      </c>
      <c r="R161" s="7">
        <f t="shared" si="18"/>
        <v>8.2518594049904017</v>
      </c>
      <c r="S161" s="7">
        <f t="shared" si="18"/>
        <v>415.52631578947398</v>
      </c>
      <c r="T161" s="13">
        <f t="shared" si="18"/>
        <v>1.1681881233820399</v>
      </c>
      <c r="U161" s="13">
        <f t="shared" si="19"/>
        <v>1.082518594049904</v>
      </c>
      <c r="V161" s="13">
        <f t="shared" si="20"/>
        <v>7.913908343285847E-2</v>
      </c>
      <c r="W161" s="13">
        <f t="shared" si="24"/>
        <v>448.41068756328548</v>
      </c>
      <c r="X161" s="13">
        <f t="shared" si="21"/>
        <v>-7.3335388040166709</v>
      </c>
      <c r="Y161" s="13" t="str">
        <f t="shared" si="22"/>
        <v>overvalued</v>
      </c>
      <c r="AA161" s="3" t="s">
        <v>10</v>
      </c>
      <c r="AB161" s="8">
        <v>22.222246534689049</v>
      </c>
      <c r="AC161" s="8">
        <v>4.9571915138369782</v>
      </c>
      <c r="AD161" s="14">
        <v>460.96</v>
      </c>
      <c r="AE161" s="15">
        <v>1.2222224653468905</v>
      </c>
      <c r="AF161" s="15">
        <v>1.0495719151383698</v>
      </c>
      <c r="AG161" s="16">
        <v>0.16449616049964466</v>
      </c>
      <c r="AH161" s="17">
        <v>535.86401439889596</v>
      </c>
      <c r="AI161" s="18">
        <v>-13.978175877870688</v>
      </c>
    </row>
    <row r="162" spans="1:35" ht="13.05" x14ac:dyDescent="0.3">
      <c r="A162" s="51" t="s">
        <v>239</v>
      </c>
      <c r="B162" s="35">
        <v>17.711799316172616</v>
      </c>
      <c r="C162" s="35">
        <v>8.5329965878443659</v>
      </c>
      <c r="D162" s="35">
        <v>415.95</v>
      </c>
      <c r="E162" s="35">
        <f t="shared" si="12"/>
        <v>1.1771179931617262</v>
      </c>
      <c r="F162" s="35">
        <f t="shared" si="13"/>
        <v>1.0853299658784437</v>
      </c>
      <c r="G162" s="35">
        <f t="shared" si="14"/>
        <v>8.4571540608842533E-2</v>
      </c>
      <c r="H162" s="35">
        <f t="shared" si="15"/>
        <v>451.12753231624805</v>
      </c>
      <c r="I162" s="35">
        <f t="shared" si="16"/>
        <v>-7.7976912948837755</v>
      </c>
      <c r="J162" s="35" t="str">
        <f t="shared" si="17"/>
        <v>overvalued</v>
      </c>
      <c r="P162" s="1" t="s">
        <v>11</v>
      </c>
      <c r="Q162" s="7">
        <f t="shared" si="23"/>
        <v>17.711799316172616</v>
      </c>
      <c r="R162" s="7">
        <f t="shared" si="18"/>
        <v>8.5329965878443659</v>
      </c>
      <c r="S162" s="7">
        <f t="shared" si="18"/>
        <v>415.95</v>
      </c>
      <c r="T162" s="13">
        <f t="shared" si="18"/>
        <v>1.1771179931617262</v>
      </c>
      <c r="U162" s="13">
        <f t="shared" si="19"/>
        <v>1.0853299658784437</v>
      </c>
      <c r="V162" s="13">
        <f t="shared" si="20"/>
        <v>8.4571540608842533E-2</v>
      </c>
      <c r="W162" s="13">
        <f t="shared" si="24"/>
        <v>451.12753231624805</v>
      </c>
      <c r="X162" s="13">
        <f t="shared" si="21"/>
        <v>-7.7976912948837755</v>
      </c>
      <c r="Y162" s="13" t="str">
        <f t="shared" si="22"/>
        <v>overvalued</v>
      </c>
      <c r="AA162" s="3" t="s">
        <v>11</v>
      </c>
      <c r="AB162" s="8">
        <v>22.413409601988945</v>
      </c>
      <c r="AC162" s="8">
        <v>4.1288435392834222</v>
      </c>
      <c r="AD162" s="14">
        <v>462.00952380952401</v>
      </c>
      <c r="AE162" s="15">
        <v>1.2241340960198894</v>
      </c>
      <c r="AF162" s="15">
        <v>1.0412884353928342</v>
      </c>
      <c r="AG162" s="16">
        <v>0.17559559331711516</v>
      </c>
      <c r="AH162" s="17">
        <v>536.78615014391619</v>
      </c>
      <c r="AI162" s="18">
        <v>-13.930431385821715</v>
      </c>
    </row>
    <row r="163" spans="1:35" ht="13.05" x14ac:dyDescent="0.3">
      <c r="A163" s="51" t="s">
        <v>240</v>
      </c>
      <c r="B163" s="35">
        <v>18.595615795951687</v>
      </c>
      <c r="C163" s="35">
        <v>8.9897437413176462</v>
      </c>
      <c r="D163" s="35">
        <v>415.61428571428598</v>
      </c>
      <c r="E163" s="35">
        <f t="shared" si="12"/>
        <v>1.1859561579595168</v>
      </c>
      <c r="F163" s="35">
        <f t="shared" si="13"/>
        <v>1.0898974374131765</v>
      </c>
      <c r="G163" s="35">
        <f t="shared" si="14"/>
        <v>8.8135559593874646E-2</v>
      </c>
      <c r="H163" s="35">
        <f t="shared" si="15"/>
        <v>452.24468336092309</v>
      </c>
      <c r="I163" s="35">
        <f t="shared" si="16"/>
        <v>-8.099685633540874</v>
      </c>
      <c r="J163" s="35" t="str">
        <f t="shared" si="17"/>
        <v>overvalued</v>
      </c>
      <c r="P163" s="1" t="s">
        <v>12</v>
      </c>
      <c r="Q163" s="7">
        <f t="shared" si="23"/>
        <v>18.595615795951687</v>
      </c>
      <c r="R163" s="7">
        <f t="shared" si="18"/>
        <v>8.9897437413176462</v>
      </c>
      <c r="S163" s="7">
        <f t="shared" si="18"/>
        <v>415.61428571428598</v>
      </c>
      <c r="T163" s="13">
        <f t="shared" si="18"/>
        <v>1.1859561579595168</v>
      </c>
      <c r="U163" s="13">
        <f t="shared" si="19"/>
        <v>1.0898974374131765</v>
      </c>
      <c r="V163" s="13">
        <f t="shared" si="20"/>
        <v>8.8135559593874646E-2</v>
      </c>
      <c r="W163" s="13">
        <f t="shared" si="24"/>
        <v>452.24468336092309</v>
      </c>
      <c r="X163" s="13">
        <f t="shared" si="21"/>
        <v>-8.099685633540874</v>
      </c>
      <c r="Y163" s="13" t="str">
        <f t="shared" si="22"/>
        <v>overvalued</v>
      </c>
      <c r="AA163" s="3" t="s">
        <v>12</v>
      </c>
      <c r="AB163" s="8">
        <v>22.789488998108709</v>
      </c>
      <c r="AC163" s="8">
        <v>3.0920034743899372</v>
      </c>
      <c r="AD163" s="14">
        <v>610.71</v>
      </c>
      <c r="AE163" s="15">
        <v>1.2278948899810871</v>
      </c>
      <c r="AF163" s="15">
        <v>1.0309200347438994</v>
      </c>
      <c r="AG163" s="16">
        <v>0.19106705525042988</v>
      </c>
      <c r="AH163" s="17">
        <v>543.13636026101517</v>
      </c>
      <c r="AI163" s="18">
        <v>12.441376546123886</v>
      </c>
    </row>
    <row r="164" spans="1:35" ht="13.05" x14ac:dyDescent="0.3">
      <c r="A164" s="51" t="s">
        <v>241</v>
      </c>
      <c r="B164" s="35">
        <v>19.643020205754411</v>
      </c>
      <c r="C164" s="35">
        <v>8.4498187460017249</v>
      </c>
      <c r="D164" s="35">
        <v>417.26052631578898</v>
      </c>
      <c r="E164" s="35">
        <f t="shared" si="12"/>
        <v>1.1964302020575441</v>
      </c>
      <c r="F164" s="35">
        <f t="shared" si="13"/>
        <v>1.0844981874600172</v>
      </c>
      <c r="G164" s="35">
        <f t="shared" si="14"/>
        <v>0.10321088213128382</v>
      </c>
      <c r="H164" s="35">
        <f t="shared" si="15"/>
        <v>460.3263533154053</v>
      </c>
      <c r="I164" s="35">
        <f t="shared" si="16"/>
        <v>-9.3554989171146978</v>
      </c>
      <c r="J164" s="35" t="str">
        <f t="shared" si="17"/>
        <v>overvalued</v>
      </c>
      <c r="P164" s="1" t="s">
        <v>13</v>
      </c>
      <c r="Q164" s="7">
        <f t="shared" si="23"/>
        <v>19.643020205754411</v>
      </c>
      <c r="R164" s="7">
        <f t="shared" si="18"/>
        <v>8.4498187460017249</v>
      </c>
      <c r="S164" s="7">
        <f t="shared" si="18"/>
        <v>417.26052631578898</v>
      </c>
      <c r="T164" s="13">
        <f t="shared" si="18"/>
        <v>1.1964302020575441</v>
      </c>
      <c r="U164" s="13">
        <f t="shared" si="19"/>
        <v>1.0844981874600172</v>
      </c>
      <c r="V164" s="13">
        <f t="shared" si="20"/>
        <v>0.10321088213128382</v>
      </c>
      <c r="W164" s="13">
        <f t="shared" si="24"/>
        <v>460.3263533154053</v>
      </c>
      <c r="X164" s="13">
        <f t="shared" si="21"/>
        <v>-9.3554989171146978</v>
      </c>
      <c r="Y164" s="13" t="str">
        <f t="shared" si="22"/>
        <v>overvalued</v>
      </c>
      <c r="AA164" s="3" t="s">
        <v>13</v>
      </c>
      <c r="AB164" s="8">
        <v>24.07955474742414</v>
      </c>
      <c r="AC164" s="8">
        <v>3.299075444289068</v>
      </c>
      <c r="AD164" s="14">
        <v>770.31647619047601</v>
      </c>
      <c r="AE164" s="15">
        <v>1.2407955474742414</v>
      </c>
      <c r="AF164" s="15">
        <v>1.0329907544428907</v>
      </c>
      <c r="AG164" s="16">
        <v>0.20116810546230224</v>
      </c>
      <c r="AH164" s="17">
        <v>727.39656131199013</v>
      </c>
      <c r="AI164" s="18">
        <v>5.9004836098031754</v>
      </c>
    </row>
    <row r="165" spans="1:35" ht="13.05" x14ac:dyDescent="0.3">
      <c r="A165" s="51" t="s">
        <v>242</v>
      </c>
      <c r="B165" s="35">
        <v>20.524841985639171</v>
      </c>
      <c r="C165" s="35">
        <v>8.2188064768007543</v>
      </c>
      <c r="D165" s="35">
        <v>426.06086956521699</v>
      </c>
      <c r="E165" s="35">
        <f t="shared" si="12"/>
        <v>1.2052484198563918</v>
      </c>
      <c r="F165" s="35">
        <f t="shared" si="13"/>
        <v>1.0821880647680076</v>
      </c>
      <c r="G165" s="35">
        <f t="shared" si="14"/>
        <v>0.11371438948069068</v>
      </c>
      <c r="H165" s="35">
        <f t="shared" si="15"/>
        <v>474.5101212294378</v>
      </c>
      <c r="I165" s="35">
        <f t="shared" si="16"/>
        <v>-10.210372655211364</v>
      </c>
      <c r="J165" s="35" t="str">
        <f t="shared" si="17"/>
        <v>overvalued</v>
      </c>
      <c r="P165" s="1" t="s">
        <v>14</v>
      </c>
      <c r="Q165" s="7">
        <f t="shared" si="23"/>
        <v>20.524841985639171</v>
      </c>
      <c r="R165" s="7">
        <f t="shared" si="18"/>
        <v>8.2188064768007543</v>
      </c>
      <c r="S165" s="7">
        <f t="shared" si="18"/>
        <v>426.06086956521699</v>
      </c>
      <c r="T165" s="13">
        <f t="shared" si="18"/>
        <v>1.2052484198563918</v>
      </c>
      <c r="U165" s="13">
        <f t="shared" si="19"/>
        <v>1.0821880647680076</v>
      </c>
      <c r="V165" s="13">
        <f t="shared" si="20"/>
        <v>0.11371438948069068</v>
      </c>
      <c r="W165" s="13">
        <f t="shared" si="24"/>
        <v>474.5101212294378</v>
      </c>
      <c r="X165" s="13">
        <f t="shared" si="21"/>
        <v>-10.210372655211364</v>
      </c>
      <c r="Y165" s="13" t="str">
        <f t="shared" si="22"/>
        <v>overvalued</v>
      </c>
      <c r="AA165" s="3" t="s">
        <v>14</v>
      </c>
      <c r="AB165" s="8">
        <v>25.797840371611457</v>
      </c>
      <c r="AC165" s="8">
        <v>3.7075037247731313</v>
      </c>
      <c r="AD165" s="14">
        <v>762.12091304347825</v>
      </c>
      <c r="AE165" s="15">
        <v>1.2579784037161146</v>
      </c>
      <c r="AF165" s="15">
        <v>1.0370750372477313</v>
      </c>
      <c r="AG165" s="16">
        <v>0.21300615532568745</v>
      </c>
      <c r="AH165" s="17">
        <v>925.27958231211073</v>
      </c>
      <c r="AI165" s="18">
        <v>-17.633445326971085</v>
      </c>
    </row>
    <row r="166" spans="1:35" ht="13.05" x14ac:dyDescent="0.3">
      <c r="A166" s="51" t="s">
        <v>243</v>
      </c>
      <c r="B166" s="35">
        <v>20.773688214052768</v>
      </c>
      <c r="C166" s="35">
        <v>8.1982715499457903</v>
      </c>
      <c r="D166" s="35">
        <v>435.57045454545499</v>
      </c>
      <c r="E166" s="35">
        <f t="shared" si="12"/>
        <v>1.2077368821405277</v>
      </c>
      <c r="F166" s="35">
        <f t="shared" si="13"/>
        <v>1.0819827154994579</v>
      </c>
      <c r="G166" s="35">
        <f t="shared" si="14"/>
        <v>0.11622567055798116</v>
      </c>
      <c r="H166" s="35">
        <f t="shared" si="15"/>
        <v>486.19492270024517</v>
      </c>
      <c r="I166" s="35">
        <f t="shared" si="16"/>
        <v>-10.412381082391885</v>
      </c>
      <c r="J166" s="35" t="str">
        <f t="shared" si="17"/>
        <v>overvalued</v>
      </c>
      <c r="P166" s="1" t="s">
        <v>15</v>
      </c>
      <c r="Q166" s="7">
        <f t="shared" si="23"/>
        <v>20.773688214052768</v>
      </c>
      <c r="R166" s="7">
        <f t="shared" si="18"/>
        <v>8.1982715499457903</v>
      </c>
      <c r="S166" s="7">
        <f t="shared" si="18"/>
        <v>435.57045454545499</v>
      </c>
      <c r="T166" s="13">
        <f t="shared" si="18"/>
        <v>1.2077368821405277</v>
      </c>
      <c r="U166" s="13">
        <f t="shared" si="19"/>
        <v>1.0819827154994579</v>
      </c>
      <c r="V166" s="13">
        <f t="shared" si="20"/>
        <v>0.11622567055798116</v>
      </c>
      <c r="W166" s="13">
        <f t="shared" si="24"/>
        <v>486.19492270024517</v>
      </c>
      <c r="X166" s="13">
        <f t="shared" si="21"/>
        <v>-10.412381082391885</v>
      </c>
      <c r="Y166" s="13" t="str">
        <f t="shared" si="22"/>
        <v>overvalued</v>
      </c>
      <c r="AA166" s="3" t="s">
        <v>15</v>
      </c>
      <c r="AB166" s="8">
        <v>26.715831832083211</v>
      </c>
      <c r="AC166" s="8">
        <v>3.6899025086076342</v>
      </c>
      <c r="AD166" s="14">
        <v>763.72</v>
      </c>
      <c r="AE166" s="15">
        <v>1.2671583183208321</v>
      </c>
      <c r="AF166" s="15">
        <v>1.0368990250860763</v>
      </c>
      <c r="AG166" s="16">
        <v>0.22206530015363968</v>
      </c>
      <c r="AH166" s="17">
        <v>924.45735862417212</v>
      </c>
      <c r="AI166" s="18">
        <v>-17.387211765331198</v>
      </c>
    </row>
    <row r="167" spans="1:35" ht="13.05" x14ac:dyDescent="0.3">
      <c r="A167" s="51" t="s">
        <v>244</v>
      </c>
      <c r="B167" s="35">
        <v>21.08711512434445</v>
      </c>
      <c r="C167" s="35">
        <v>7.7519407887596925</v>
      </c>
      <c r="D167" s="35">
        <v>440.84684210526302</v>
      </c>
      <c r="E167" s="35">
        <f t="shared" si="12"/>
        <v>1.2108711512434445</v>
      </c>
      <c r="F167" s="35">
        <f t="shared" si="13"/>
        <v>1.0775194078875969</v>
      </c>
      <c r="G167" s="35">
        <f t="shared" si="14"/>
        <v>0.12375808953388079</v>
      </c>
      <c r="H167" s="35">
        <f t="shared" si="15"/>
        <v>495.40520506125478</v>
      </c>
      <c r="I167" s="35">
        <f t="shared" si="16"/>
        <v>-11.012876408766402</v>
      </c>
      <c r="J167" s="35" t="str">
        <f t="shared" si="17"/>
        <v>overvalued</v>
      </c>
      <c r="P167" s="1" t="s">
        <v>16</v>
      </c>
      <c r="Q167" s="7">
        <f t="shared" si="23"/>
        <v>21.08711512434445</v>
      </c>
      <c r="R167" s="7">
        <f t="shared" si="18"/>
        <v>7.7519407887596925</v>
      </c>
      <c r="S167" s="7">
        <f t="shared" si="18"/>
        <v>440.84684210526302</v>
      </c>
      <c r="T167" s="13">
        <f t="shared" si="18"/>
        <v>1.2108711512434445</v>
      </c>
      <c r="U167" s="13">
        <f t="shared" si="19"/>
        <v>1.0775194078875969</v>
      </c>
      <c r="V167" s="13">
        <f t="shared" si="20"/>
        <v>0.12375808953388079</v>
      </c>
      <c r="W167" s="13">
        <f t="shared" si="24"/>
        <v>495.40520506125478</v>
      </c>
      <c r="X167" s="13">
        <f t="shared" si="21"/>
        <v>-11.012876408766402</v>
      </c>
      <c r="Y167" s="13" t="str">
        <f t="shared" si="22"/>
        <v>overvalued</v>
      </c>
    </row>
    <row r="168" spans="1:35" ht="13.05" x14ac:dyDescent="0.3">
      <c r="A168" s="51" t="s">
        <v>245</v>
      </c>
      <c r="B168" s="35">
        <v>21.465638966992799</v>
      </c>
      <c r="C168" s="35">
        <v>7.1194659952152017</v>
      </c>
      <c r="D168" s="35">
        <v>445.58136363636402</v>
      </c>
      <c r="E168" s="35">
        <f t="shared" si="12"/>
        <v>1.2146563896699281</v>
      </c>
      <c r="F168" s="35">
        <f t="shared" si="13"/>
        <v>1.071194659952152</v>
      </c>
      <c r="G168" s="35">
        <f t="shared" si="14"/>
        <v>0.13392685296263918</v>
      </c>
      <c r="H168" s="35">
        <f t="shared" si="15"/>
        <v>505.25667340698362</v>
      </c>
      <c r="I168" s="35">
        <f t="shared" si="16"/>
        <v>-11.810889971670145</v>
      </c>
      <c r="J168" s="35" t="str">
        <f t="shared" si="17"/>
        <v>overvalued</v>
      </c>
      <c r="P168" s="1" t="s">
        <v>17</v>
      </c>
      <c r="Q168" s="7">
        <f t="shared" si="23"/>
        <v>21.465638966992799</v>
      </c>
      <c r="R168" s="7">
        <f t="shared" si="18"/>
        <v>7.1194659952152017</v>
      </c>
      <c r="S168" s="7">
        <f t="shared" si="18"/>
        <v>445.58136363636402</v>
      </c>
      <c r="T168" s="13">
        <f t="shared" si="18"/>
        <v>1.2146563896699281</v>
      </c>
      <c r="U168" s="13">
        <f t="shared" si="19"/>
        <v>1.071194659952152</v>
      </c>
      <c r="V168" s="13">
        <f t="shared" si="20"/>
        <v>0.13392685296263918</v>
      </c>
      <c r="W168" s="13">
        <f t="shared" si="24"/>
        <v>505.25667340698362</v>
      </c>
      <c r="X168" s="13">
        <f t="shared" si="21"/>
        <v>-11.810889971670145</v>
      </c>
      <c r="Y168" s="13" t="str">
        <f t="shared" si="22"/>
        <v>overvalued</v>
      </c>
      <c r="AA168" s="3" t="s">
        <v>20</v>
      </c>
      <c r="AI168" s="3">
        <v>859.0445007494244</v>
      </c>
    </row>
    <row r="169" spans="1:35" ht="13.05" x14ac:dyDescent="0.3">
      <c r="A169" s="51" t="s">
        <v>246</v>
      </c>
      <c r="B169" s="35">
        <v>21.34379451911694</v>
      </c>
      <c r="C169" s="35">
        <v>6.411498247913161</v>
      </c>
      <c r="D169" s="35">
        <v>450.70749999999998</v>
      </c>
      <c r="E169" s="35">
        <f t="shared" si="12"/>
        <v>1.2134379451911694</v>
      </c>
      <c r="F169" s="35">
        <f t="shared" si="13"/>
        <v>1.0641149824791316</v>
      </c>
      <c r="G169" s="35">
        <f t="shared" si="14"/>
        <v>0.14032596586898083</v>
      </c>
      <c r="H169" s="35">
        <f t="shared" si="15"/>
        <v>513.95346526189371</v>
      </c>
      <c r="I169" s="35">
        <f t="shared" si="16"/>
        <v>-12.305776599767777</v>
      </c>
      <c r="J169" s="35" t="str">
        <f t="shared" si="17"/>
        <v>overvalued</v>
      </c>
      <c r="P169" s="1" t="s">
        <v>18</v>
      </c>
      <c r="Q169" s="7">
        <f t="shared" si="23"/>
        <v>21.34379451911694</v>
      </c>
      <c r="R169" s="7">
        <f t="shared" si="18"/>
        <v>6.411498247913161</v>
      </c>
      <c r="S169" s="7">
        <f t="shared" si="18"/>
        <v>450.70749999999998</v>
      </c>
      <c r="T169" s="13">
        <f t="shared" si="18"/>
        <v>1.2134379451911694</v>
      </c>
      <c r="U169" s="13">
        <f t="shared" si="19"/>
        <v>1.0641149824791316</v>
      </c>
      <c r="V169" s="13">
        <f t="shared" si="20"/>
        <v>0.14032596586898083</v>
      </c>
      <c r="W169" s="13">
        <f t="shared" si="24"/>
        <v>513.95346526189371</v>
      </c>
      <c r="X169" s="13">
        <f t="shared" si="21"/>
        <v>-12.305776599767777</v>
      </c>
      <c r="Y169" s="13" t="str">
        <f t="shared" si="22"/>
        <v>overvalued</v>
      </c>
    </row>
    <row r="170" spans="1:35" ht="13.05" x14ac:dyDescent="0.3">
      <c r="A170" s="51" t="s">
        <v>19</v>
      </c>
      <c r="B170" s="35">
        <v>21.816324933850566</v>
      </c>
      <c r="C170" s="35">
        <v>6.3621233046496029</v>
      </c>
      <c r="D170" s="35">
        <v>460.99285714285713</v>
      </c>
      <c r="E170" s="35">
        <f t="shared" si="12"/>
        <v>1.2181632493385057</v>
      </c>
      <c r="F170" s="35">
        <f t="shared" si="13"/>
        <v>1.063621233046496</v>
      </c>
      <c r="G170" s="35">
        <f t="shared" si="14"/>
        <v>0.14529797966646463</v>
      </c>
      <c r="H170" s="35">
        <f t="shared" si="15"/>
        <v>527.97418792638541</v>
      </c>
      <c r="I170" s="35">
        <f t="shared" si="16"/>
        <v>-12.686478300501195</v>
      </c>
      <c r="J170" s="35" t="str">
        <f t="shared" si="17"/>
        <v>overvalued</v>
      </c>
      <c r="P170" s="19" t="s">
        <v>19</v>
      </c>
      <c r="Q170" s="8">
        <f t="shared" si="23"/>
        <v>21.816324933850566</v>
      </c>
      <c r="R170" s="8">
        <f t="shared" si="18"/>
        <v>6.3621233046496029</v>
      </c>
      <c r="S170" s="8">
        <f t="shared" si="18"/>
        <v>460.99285714285713</v>
      </c>
      <c r="T170" s="8">
        <f t="shared" si="18"/>
        <v>1.2181632493385057</v>
      </c>
      <c r="U170" s="8">
        <f t="shared" si="19"/>
        <v>1.063621233046496</v>
      </c>
      <c r="V170" s="8">
        <f t="shared" si="20"/>
        <v>0.14529797966646463</v>
      </c>
      <c r="W170" s="8">
        <f t="shared" si="24"/>
        <v>527.97418792638541</v>
      </c>
      <c r="X170" s="8">
        <f t="shared" si="21"/>
        <v>-12.686478300501195</v>
      </c>
      <c r="Y170" s="8" t="str">
        <f t="shared" si="22"/>
        <v>overvalued</v>
      </c>
    </row>
    <row r="171" spans="1:35" ht="13.05" x14ac:dyDescent="0.3">
      <c r="A171" s="51" t="s">
        <v>247</v>
      </c>
      <c r="B171" s="35">
        <v>21.909733496709393</v>
      </c>
      <c r="C171" s="35">
        <v>5.9655226949232976</v>
      </c>
      <c r="D171" s="35">
        <v>460.83500000000004</v>
      </c>
      <c r="E171" s="35">
        <f t="shared" si="12"/>
        <v>1.2190973349670939</v>
      </c>
      <c r="F171" s="35">
        <f t="shared" si="13"/>
        <v>1.059655226949233</v>
      </c>
      <c r="G171" s="35">
        <f t="shared" si="14"/>
        <v>0.15046602325257985</v>
      </c>
      <c r="H171" s="35">
        <f t="shared" si="15"/>
        <v>530.17500982560273</v>
      </c>
      <c r="I171" s="35">
        <f t="shared" si="16"/>
        <v>-13.078702039994603</v>
      </c>
      <c r="J171" s="35" t="str">
        <f t="shared" si="17"/>
        <v>overvalued</v>
      </c>
      <c r="P171" s="19" t="s">
        <v>8</v>
      </c>
      <c r="Q171" s="8">
        <f t="shared" si="23"/>
        <v>21.909733496709393</v>
      </c>
      <c r="R171" s="8">
        <f t="shared" si="18"/>
        <v>5.9655226949232976</v>
      </c>
      <c r="S171" s="8">
        <f t="shared" si="18"/>
        <v>460.83500000000004</v>
      </c>
      <c r="T171" s="8">
        <f t="shared" si="18"/>
        <v>1.2190973349670939</v>
      </c>
      <c r="U171" s="8">
        <f t="shared" si="19"/>
        <v>1.059655226949233</v>
      </c>
      <c r="V171" s="8">
        <f t="shared" si="20"/>
        <v>0.15046602325257985</v>
      </c>
      <c r="W171" s="8">
        <f t="shared" si="24"/>
        <v>530.17500982560273</v>
      </c>
      <c r="X171" s="8">
        <f t="shared" si="21"/>
        <v>-13.078702039994603</v>
      </c>
      <c r="Y171" s="8" t="str">
        <f t="shared" si="22"/>
        <v>overvalued</v>
      </c>
    </row>
    <row r="172" spans="1:35" ht="13.05" x14ac:dyDescent="0.3">
      <c r="A172" s="51" t="s">
        <v>248</v>
      </c>
      <c r="B172" s="35">
        <v>22.043274316260238</v>
      </c>
      <c r="C172" s="35">
        <v>4.9350902268451513</v>
      </c>
      <c r="D172" s="35">
        <v>460.97347826086951</v>
      </c>
      <c r="E172" s="35">
        <f t="shared" si="12"/>
        <v>1.2204327431626023</v>
      </c>
      <c r="F172" s="35">
        <f t="shared" si="13"/>
        <v>1.0493509022684515</v>
      </c>
      <c r="G172" s="35">
        <f t="shared" si="14"/>
        <v>0.16303587343786696</v>
      </c>
      <c r="H172" s="35">
        <f t="shared" si="15"/>
        <v>536.12869192082201</v>
      </c>
      <c r="I172" s="35">
        <f t="shared" si="16"/>
        <v>-14.018129376864568</v>
      </c>
      <c r="J172" s="35" t="str">
        <f t="shared" si="17"/>
        <v>overvalued</v>
      </c>
      <c r="P172" s="19" t="s">
        <v>9</v>
      </c>
      <c r="Q172" s="8">
        <f t="shared" si="23"/>
        <v>22.043274316260238</v>
      </c>
      <c r="R172" s="8">
        <f t="shared" si="18"/>
        <v>4.9350902268451513</v>
      </c>
      <c r="S172" s="8">
        <f t="shared" si="18"/>
        <v>460.97347826086951</v>
      </c>
      <c r="T172" s="8">
        <f t="shared" si="18"/>
        <v>1.2204327431626023</v>
      </c>
      <c r="U172" s="8">
        <f t="shared" si="19"/>
        <v>1.0493509022684515</v>
      </c>
      <c r="V172" s="8">
        <f t="shared" si="20"/>
        <v>0.16303587343786696</v>
      </c>
      <c r="W172" s="8">
        <f t="shared" si="24"/>
        <v>536.12869192082201</v>
      </c>
      <c r="X172" s="8">
        <f t="shared" si="21"/>
        <v>-14.018129376864568</v>
      </c>
      <c r="Y172" s="8" t="str">
        <f t="shared" si="22"/>
        <v>overvalued</v>
      </c>
    </row>
    <row r="173" spans="1:35" ht="13.05" x14ac:dyDescent="0.3">
      <c r="A173" s="51" t="s">
        <v>249</v>
      </c>
      <c r="B173" s="35">
        <v>22.222246534689049</v>
      </c>
      <c r="C173" s="35">
        <v>4.9410591347951893</v>
      </c>
      <c r="D173" s="35">
        <v>460.95625000000007</v>
      </c>
      <c r="E173" s="35">
        <f t="shared" si="12"/>
        <v>1.2222224653468905</v>
      </c>
      <c r="F173" s="35">
        <f t="shared" si="13"/>
        <v>1.0494105913479519</v>
      </c>
      <c r="G173" s="35">
        <f t="shared" si="14"/>
        <v>0.16467517616433081</v>
      </c>
      <c r="H173" s="35">
        <f t="shared" si="15"/>
        <v>536.86430167279934</v>
      </c>
      <c r="I173" s="35">
        <f t="shared" si="16"/>
        <v>-14.139150514623463</v>
      </c>
      <c r="J173" s="35" t="str">
        <f t="shared" si="17"/>
        <v>overvalued</v>
      </c>
      <c r="P173" s="19" t="s">
        <v>10</v>
      </c>
      <c r="Q173" s="8">
        <f t="shared" si="23"/>
        <v>22.222246534689049</v>
      </c>
      <c r="R173" s="8">
        <f t="shared" si="18"/>
        <v>4.9410591347951893</v>
      </c>
      <c r="S173" s="8">
        <f t="shared" si="18"/>
        <v>460.95625000000007</v>
      </c>
      <c r="T173" s="8">
        <f t="shared" si="18"/>
        <v>1.2222224653468905</v>
      </c>
      <c r="U173" s="8">
        <f t="shared" si="19"/>
        <v>1.0494105913479519</v>
      </c>
      <c r="V173" s="8">
        <f t="shared" si="20"/>
        <v>0.16467517616433081</v>
      </c>
      <c r="W173" s="8">
        <f t="shared" si="24"/>
        <v>536.86430167279934</v>
      </c>
      <c r="X173" s="8">
        <f t="shared" si="21"/>
        <v>-14.139150514623463</v>
      </c>
      <c r="Y173" s="8" t="str">
        <f t="shared" si="22"/>
        <v>overvalued</v>
      </c>
    </row>
    <row r="174" spans="1:35" ht="13.05" x14ac:dyDescent="0.3">
      <c r="A174" s="51" t="s">
        <v>250</v>
      </c>
      <c r="B174" s="35">
        <v>22.413409601988945</v>
      </c>
      <c r="C174" s="35">
        <v>4.120689595996696</v>
      </c>
      <c r="D174" s="35">
        <v>462.00952380952384</v>
      </c>
      <c r="E174" s="35">
        <f t="shared" si="12"/>
        <v>1.2241340960198894</v>
      </c>
      <c r="F174" s="35">
        <f t="shared" si="13"/>
        <v>1.041206895959967</v>
      </c>
      <c r="G174" s="35">
        <f t="shared" si="14"/>
        <v>0.17568765705423806</v>
      </c>
      <c r="H174" s="35">
        <f t="shared" si="15"/>
        <v>543.17889458436332</v>
      </c>
      <c r="I174" s="35">
        <f t="shared" si="16"/>
        <v>-14.943395552389735</v>
      </c>
      <c r="J174" s="35" t="str">
        <f t="shared" si="17"/>
        <v>overvalued</v>
      </c>
      <c r="P174" s="19" t="s">
        <v>11</v>
      </c>
      <c r="Q174" s="8">
        <f t="shared" si="23"/>
        <v>22.413409601988945</v>
      </c>
      <c r="R174" s="8">
        <f t="shared" ref="R174:R178" si="25">C174</f>
        <v>4.120689595996696</v>
      </c>
      <c r="S174" s="8">
        <f t="shared" ref="S174:S178" si="26">D174</f>
        <v>462.00952380952384</v>
      </c>
      <c r="T174" s="8">
        <f t="shared" ref="T174:T178" si="27">E174</f>
        <v>1.2241340960198894</v>
      </c>
      <c r="U174" s="8">
        <f t="shared" si="19"/>
        <v>1.041206895959967</v>
      </c>
      <c r="V174" s="8">
        <f t="shared" si="20"/>
        <v>0.17568765705423806</v>
      </c>
      <c r="W174" s="8">
        <f t="shared" si="24"/>
        <v>543.17889458436332</v>
      </c>
      <c r="X174" s="8">
        <f t="shared" si="21"/>
        <v>-14.943395552389735</v>
      </c>
      <c r="Y174" s="8" t="str">
        <f t="shared" si="22"/>
        <v>overvalued</v>
      </c>
    </row>
    <row r="175" spans="1:35" ht="13.05" x14ac:dyDescent="0.3">
      <c r="A175" s="51" t="s">
        <v>251</v>
      </c>
      <c r="B175" s="35">
        <v>22.789488998108709</v>
      </c>
      <c r="C175" s="35">
        <v>3.0532617391422212</v>
      </c>
      <c r="D175" s="35">
        <v>610.70722222222219</v>
      </c>
      <c r="E175" s="35">
        <f t="shared" si="12"/>
        <v>1.2278948899810871</v>
      </c>
      <c r="F175" s="35">
        <f t="shared" si="13"/>
        <v>1.0305326173914222</v>
      </c>
      <c r="G175" s="35">
        <f t="shared" si="14"/>
        <v>0.19151482375128137</v>
      </c>
      <c r="H175" s="35">
        <f t="shared" si="15"/>
        <v>727.66670824974574</v>
      </c>
      <c r="I175" s="35">
        <f t="shared" si="16"/>
        <v>-16.073222081142863</v>
      </c>
      <c r="J175" s="35" t="str">
        <f t="shared" si="17"/>
        <v>overvalued</v>
      </c>
      <c r="P175" s="19" t="s">
        <v>12</v>
      </c>
      <c r="Q175" s="8">
        <f t="shared" si="23"/>
        <v>22.789488998108709</v>
      </c>
      <c r="R175" s="8">
        <f t="shared" si="25"/>
        <v>3.0532617391422212</v>
      </c>
      <c r="S175" s="8">
        <f t="shared" si="26"/>
        <v>610.70722222222219</v>
      </c>
      <c r="T175" s="8">
        <f t="shared" si="27"/>
        <v>1.2278948899810871</v>
      </c>
      <c r="U175" s="8">
        <f t="shared" si="19"/>
        <v>1.0305326173914222</v>
      </c>
      <c r="V175" s="8">
        <f t="shared" si="20"/>
        <v>0.19151482375128137</v>
      </c>
      <c r="W175" s="8">
        <f t="shared" si="24"/>
        <v>727.66670824974574</v>
      </c>
      <c r="X175" s="8">
        <f t="shared" si="21"/>
        <v>-16.073222081142863</v>
      </c>
      <c r="Y175" s="8" t="str">
        <f t="shared" si="22"/>
        <v>overvalued</v>
      </c>
    </row>
    <row r="176" spans="1:35" ht="13.05" x14ac:dyDescent="0.3">
      <c r="A176" s="51" t="s">
        <v>252</v>
      </c>
      <c r="B176" s="35">
        <v>24.07955474742414</v>
      </c>
      <c r="C176" s="35">
        <v>3.2717805117009169</v>
      </c>
      <c r="D176" s="35">
        <v>770.31657142857136</v>
      </c>
      <c r="E176" s="35">
        <f t="shared" si="12"/>
        <v>1.2407955474742414</v>
      </c>
      <c r="F176" s="35">
        <f t="shared" si="13"/>
        <v>1.0327178051170092</v>
      </c>
      <c r="G176" s="35">
        <f t="shared" si="14"/>
        <v>0.20148557653042154</v>
      </c>
      <c r="H176" s="35">
        <f t="shared" si="15"/>
        <v>925.52424993379475</v>
      </c>
      <c r="I176" s="35">
        <f t="shared" si="16"/>
        <v>-16.769704145118382</v>
      </c>
      <c r="J176" s="35" t="str">
        <f t="shared" si="17"/>
        <v>overvalued</v>
      </c>
      <c r="P176" s="19" t="s">
        <v>13</v>
      </c>
      <c r="Q176" s="8">
        <f t="shared" si="23"/>
        <v>24.07955474742414</v>
      </c>
      <c r="R176" s="8">
        <f t="shared" si="25"/>
        <v>3.2717805117009169</v>
      </c>
      <c r="S176" s="8">
        <f t="shared" si="26"/>
        <v>770.31657142857136</v>
      </c>
      <c r="T176" s="8">
        <f t="shared" si="27"/>
        <v>1.2407955474742414</v>
      </c>
      <c r="U176" s="8">
        <f t="shared" si="19"/>
        <v>1.0327178051170092</v>
      </c>
      <c r="V176" s="8">
        <f t="shared" si="20"/>
        <v>0.20148557653042154</v>
      </c>
      <c r="W176" s="8">
        <f t="shared" si="24"/>
        <v>925.52424993379475</v>
      </c>
      <c r="X176" s="8">
        <f t="shared" si="21"/>
        <v>-16.769704145118382</v>
      </c>
      <c r="Y176" s="8" t="str">
        <f t="shared" si="22"/>
        <v>overvalued</v>
      </c>
    </row>
    <row r="177" spans="1:25" ht="13.05" x14ac:dyDescent="0.3">
      <c r="A177" s="51" t="s">
        <v>253</v>
      </c>
      <c r="B177" s="35">
        <v>25.797840371611457</v>
      </c>
      <c r="C177" s="35">
        <v>3.7187213126971042</v>
      </c>
      <c r="D177" s="35">
        <v>762.12008695652173</v>
      </c>
      <c r="E177" s="35">
        <f t="shared" si="12"/>
        <v>1.2579784037161146</v>
      </c>
      <c r="F177" s="35">
        <f t="shared" si="13"/>
        <v>1.037187213126971</v>
      </c>
      <c r="G177" s="35">
        <f t="shared" si="14"/>
        <v>0.21287496393586425</v>
      </c>
      <c r="H177" s="35">
        <f t="shared" si="15"/>
        <v>924.35637298218899</v>
      </c>
      <c r="I177" s="35">
        <f t="shared" si="16"/>
        <v>-17.551270350660882</v>
      </c>
      <c r="J177" s="35" t="str">
        <f t="shared" si="17"/>
        <v>overvalued</v>
      </c>
      <c r="P177" s="19" t="s">
        <v>14</v>
      </c>
      <c r="Q177" s="8">
        <f t="shared" si="23"/>
        <v>25.797840371611457</v>
      </c>
      <c r="R177" s="8">
        <f t="shared" si="25"/>
        <v>3.7187213126971042</v>
      </c>
      <c r="S177" s="8">
        <f t="shared" si="26"/>
        <v>762.12008695652173</v>
      </c>
      <c r="T177" s="8">
        <f t="shared" si="27"/>
        <v>1.2579784037161146</v>
      </c>
      <c r="U177" s="8">
        <f t="shared" si="19"/>
        <v>1.037187213126971</v>
      </c>
      <c r="V177" s="8">
        <f t="shared" si="20"/>
        <v>0.21287496393586425</v>
      </c>
      <c r="W177" s="8">
        <f t="shared" si="24"/>
        <v>924.35637298218899</v>
      </c>
      <c r="X177" s="8">
        <f t="shared" si="21"/>
        <v>-17.551270350660882</v>
      </c>
      <c r="Y177" s="8" t="str">
        <f t="shared" si="22"/>
        <v>overvalued</v>
      </c>
    </row>
    <row r="178" spans="1:25" ht="13.05" x14ac:dyDescent="0.3">
      <c r="A178" s="51" t="s">
        <v>254</v>
      </c>
      <c r="B178" s="35">
        <v>26.715831832083211</v>
      </c>
      <c r="C178" s="35">
        <v>3.6940551594278226</v>
      </c>
      <c r="D178" s="35">
        <v>762.01855</v>
      </c>
      <c r="E178" s="35">
        <f t="shared" si="12"/>
        <v>1.2671583183208321</v>
      </c>
      <c r="F178" s="35">
        <f t="shared" si="13"/>
        <v>1.0369405515942782</v>
      </c>
      <c r="G178" s="35">
        <f t="shared" si="14"/>
        <v>0.22201635992786484</v>
      </c>
      <c r="H178" s="35">
        <f>D178*(1+G178)</f>
        <v>931.19913466850971</v>
      </c>
      <c r="I178" s="35">
        <f t="shared" si="16"/>
        <v>-18.168034995944772</v>
      </c>
      <c r="J178" s="35" t="str">
        <f t="shared" si="17"/>
        <v>overvalued</v>
      </c>
      <c r="P178" s="19" t="s">
        <v>15</v>
      </c>
      <c r="Q178" s="8">
        <f t="shared" si="23"/>
        <v>26.715831832083211</v>
      </c>
      <c r="R178" s="8">
        <f t="shared" si="25"/>
        <v>3.6940551594278226</v>
      </c>
      <c r="S178" s="8">
        <f t="shared" si="26"/>
        <v>762.01855</v>
      </c>
      <c r="T178" s="8">
        <f t="shared" si="27"/>
        <v>1.2671583183208321</v>
      </c>
      <c r="U178" s="8">
        <f t="shared" si="19"/>
        <v>1.0369405515942782</v>
      </c>
      <c r="V178" s="8">
        <f t="shared" si="20"/>
        <v>0.22201635992786484</v>
      </c>
      <c r="W178" s="8">
        <f t="shared" si="24"/>
        <v>931.19913466850971</v>
      </c>
      <c r="X178" s="8">
        <f>I178</f>
        <v>-18.168034995944772</v>
      </c>
      <c r="Y178" s="8" t="str">
        <f t="shared" si="22"/>
        <v>overvalued</v>
      </c>
    </row>
    <row r="179" spans="1:25" ht="13.05" x14ac:dyDescent="0.3">
      <c r="A179" s="51" t="s">
        <v>255</v>
      </c>
      <c r="B179" s="35">
        <v>27.329721703426443</v>
      </c>
      <c r="C179" s="35">
        <v>3.2457874929078256</v>
      </c>
      <c r="D179" s="35">
        <v>796.93757142857135</v>
      </c>
      <c r="E179" s="35">
        <f t="shared" si="12"/>
        <v>1.2732972170342645</v>
      </c>
      <c r="F179" s="35">
        <f t="shared" si="13"/>
        <v>1.0324578749290783</v>
      </c>
      <c r="G179" s="35">
        <f t="shared" si="14"/>
        <v>0.23326795983974646</v>
      </c>
      <c r="H179" s="35">
        <f t="shared" si="15"/>
        <v>982.83757283535635</v>
      </c>
      <c r="I179" s="35">
        <f t="shared" si="16"/>
        <v>-18.9146209449938</v>
      </c>
      <c r="J179" s="35" t="str">
        <f t="shared" si="17"/>
        <v>overvalued</v>
      </c>
      <c r="P179" s="20"/>
      <c r="Q179" s="20"/>
      <c r="R179" s="21"/>
      <c r="S179" s="22"/>
      <c r="T179" s="22"/>
      <c r="U179" s="22"/>
      <c r="V179" s="23"/>
      <c r="W179" s="22"/>
      <c r="X179" s="18"/>
    </row>
    <row r="180" spans="1:25" ht="13.5" thickBot="1" x14ac:dyDescent="0.35">
      <c r="A180" s="51" t="s">
        <v>256</v>
      </c>
      <c r="B180" s="35">
        <v>28.200174389870625</v>
      </c>
      <c r="C180" s="35">
        <v>3.1394819319064515</v>
      </c>
      <c r="D180" s="35">
        <v>835.39654545454539</v>
      </c>
      <c r="E180" s="35">
        <f t="shared" si="12"/>
        <v>1.2820017438987064</v>
      </c>
      <c r="F180" s="35">
        <f t="shared" si="13"/>
        <v>1.0313948193190645</v>
      </c>
      <c r="G180" s="35">
        <f t="shared" si="14"/>
        <v>0.24297865364991322</v>
      </c>
      <c r="H180" s="35">
        <f t="shared" si="15"/>
        <v>1038.3800733328794</v>
      </c>
      <c r="I180" s="35">
        <f t="shared" si="16"/>
        <v>-19.548095450909376</v>
      </c>
      <c r="J180" s="35" t="str">
        <f t="shared" si="17"/>
        <v>overvalued</v>
      </c>
      <c r="P180" s="24" t="s">
        <v>20</v>
      </c>
      <c r="Q180" s="24"/>
      <c r="R180" s="25"/>
      <c r="S180" s="26"/>
      <c r="T180" s="26"/>
      <c r="U180" s="26"/>
      <c r="V180" s="27"/>
      <c r="W180" s="26"/>
      <c r="X180" s="18">
        <f>AVERAGE(W176:W178)</f>
        <v>927.02658586149789</v>
      </c>
    </row>
    <row r="181" spans="1:25" ht="13.5" thickTop="1" x14ac:dyDescent="0.3">
      <c r="A181" s="51" t="s">
        <v>257</v>
      </c>
      <c r="B181" s="35">
        <v>28.921789803466595</v>
      </c>
      <c r="C181" s="35">
        <v>3.3231597124613543</v>
      </c>
      <c r="D181" s="35">
        <v>899.06515789473667</v>
      </c>
      <c r="E181" s="35">
        <f t="shared" si="12"/>
        <v>1.289217898034666</v>
      </c>
      <c r="F181" s="35">
        <f t="shared" si="13"/>
        <v>1.0332315971246135</v>
      </c>
      <c r="G181" s="35">
        <f t="shared" si="14"/>
        <v>0.24775307067886643</v>
      </c>
      <c r="H181" s="35">
        <f t="shared" si="15"/>
        <v>1121.8113115035376</v>
      </c>
      <c r="I181" s="35">
        <f t="shared" si="16"/>
        <v>-19.855937564959962</v>
      </c>
      <c r="J181" s="35" t="str">
        <f t="shared" si="17"/>
        <v>overvalued</v>
      </c>
    </row>
    <row r="182" spans="1:25" ht="13.05" x14ac:dyDescent="0.3">
      <c r="A182" s="51" t="s">
        <v>258</v>
      </c>
      <c r="B182" s="35">
        <v>29.899058738813608</v>
      </c>
      <c r="C182" s="35">
        <v>3.1059809026621865</v>
      </c>
      <c r="D182" s="35">
        <v>944.08360454545448</v>
      </c>
      <c r="E182" s="35">
        <f t="shared" si="12"/>
        <v>1.298990587388136</v>
      </c>
      <c r="F182" s="35">
        <f t="shared" si="13"/>
        <v>1.0310598090266219</v>
      </c>
      <c r="G182" s="35">
        <f>(E182/F182)-1</f>
        <v>0.25985958914881557</v>
      </c>
      <c r="H182" s="35">
        <f>D182*(1+G182)</f>
        <v>1189.4127821447692</v>
      </c>
      <c r="I182" s="35">
        <f t="shared" si="16"/>
        <v>-20.626075428324636</v>
      </c>
      <c r="J182" s="35" t="str">
        <f t="shared" si="17"/>
        <v>overvalued</v>
      </c>
    </row>
    <row r="183" spans="1:25" ht="13.05" x14ac:dyDescent="0.3">
      <c r="A183" s="51" t="s">
        <v>259</v>
      </c>
      <c r="B183" s="35">
        <v>31.698232462346965</v>
      </c>
      <c r="C183" s="35">
        <v>3.1657429794798686</v>
      </c>
      <c r="D183" s="35">
        <v>1505.3027619047618</v>
      </c>
      <c r="E183" s="35">
        <f t="shared" si="12"/>
        <v>1.3169823246234698</v>
      </c>
      <c r="F183" s="35">
        <f t="shared" si="13"/>
        <v>1.0316574297947987</v>
      </c>
      <c r="G183" s="35">
        <f t="shared" si="14"/>
        <v>0.27656941789817147</v>
      </c>
      <c r="H183" s="35">
        <f>D183*(1+G183)</f>
        <v>1921.6234705252716</v>
      </c>
      <c r="I183" s="35">
        <f t="shared" si="16"/>
        <v>-21.66505119271412</v>
      </c>
      <c r="J183" s="35" t="str">
        <f t="shared" si="17"/>
        <v>overvalued</v>
      </c>
    </row>
    <row r="184" spans="1:25" ht="13.05" x14ac:dyDescent="0.3">
      <c r="A184" s="51" t="s">
        <v>260</v>
      </c>
      <c r="B184" s="35">
        <v>33.201432671096711</v>
      </c>
      <c r="C184" s="35">
        <v>3.4751312370751242</v>
      </c>
      <c r="D184" s="35">
        <v>1511.3430499999999</v>
      </c>
      <c r="E184" s="35">
        <f t="shared" si="12"/>
        <v>1.3320143267109672</v>
      </c>
      <c r="F184" s="35">
        <f t="shared" si="13"/>
        <v>1.0347513123707512</v>
      </c>
      <c r="G184" s="35">
        <f t="shared" si="14"/>
        <v>0.28727966883090716</v>
      </c>
      <c r="H184" s="35">
        <f t="shared" si="15"/>
        <v>1945.5211808938932</v>
      </c>
      <c r="I184" s="35">
        <f t="shared" si="16"/>
        <v>-22.316803083809393</v>
      </c>
      <c r="J184" s="35" t="str">
        <f t="shared" si="17"/>
        <v>overvalued</v>
      </c>
    </row>
    <row r="185" spans="1:25" ht="13.05" x14ac:dyDescent="0.3">
      <c r="A185" s="51" t="s">
        <v>261</v>
      </c>
      <c r="B185" s="35">
        <v>33.694665316054511</v>
      </c>
      <c r="C185" s="35">
        <v>3.3577311967053047</v>
      </c>
      <c r="D185" s="35">
        <v>1237.0577222222221</v>
      </c>
      <c r="E185" s="35">
        <f t="shared" si="12"/>
        <v>1.3369466531605452</v>
      </c>
      <c r="F185" s="35">
        <f t="shared" si="13"/>
        <v>1.033577311967053</v>
      </c>
      <c r="G185" s="35">
        <f t="shared" si="14"/>
        <v>0.29351393232126455</v>
      </c>
      <c r="H185" s="35">
        <f t="shared" si="15"/>
        <v>1600.1513987800531</v>
      </c>
      <c r="I185" s="35">
        <f t="shared" si="16"/>
        <v>-22.691207646642169</v>
      </c>
      <c r="J185" s="35" t="str">
        <f t="shared" si="17"/>
        <v>overvalued</v>
      </c>
    </row>
    <row r="186" spans="1:25" ht="13.05" x14ac:dyDescent="0.3">
      <c r="A186" s="51" t="s">
        <v>262</v>
      </c>
      <c r="B186" s="35">
        <v>33.953014355024749</v>
      </c>
      <c r="C186" s="35">
        <v>3.2502101428971697</v>
      </c>
      <c r="D186" s="35">
        <v>1436.0676818181817</v>
      </c>
      <c r="E186" s="35">
        <f t="shared" si="12"/>
        <v>1.3395301435502476</v>
      </c>
      <c r="F186" s="35">
        <f t="shared" si="13"/>
        <v>1.0325021014289717</v>
      </c>
      <c r="G186" s="35">
        <f t="shared" si="14"/>
        <v>0.29736311596494813</v>
      </c>
      <c r="H186" s="35">
        <f t="shared" si="15"/>
        <v>1863.1012424201958</v>
      </c>
      <c r="I186" s="35">
        <f t="shared" si="16"/>
        <v>-22.920577308364162</v>
      </c>
      <c r="J186" s="35" t="str">
        <f t="shared" si="17"/>
        <v>overvalued</v>
      </c>
    </row>
    <row r="187" spans="1:25" ht="13.05" x14ac:dyDescent="0.3">
      <c r="A187" s="51" t="s">
        <v>263</v>
      </c>
      <c r="B187" s="35">
        <v>34.191671544968528</v>
      </c>
      <c r="C187" s="35">
        <v>2.975628529981611</v>
      </c>
      <c r="D187" s="35">
        <v>1482.2662352941177</v>
      </c>
      <c r="E187" s="35">
        <f t="shared" si="12"/>
        <v>1.3419167154496852</v>
      </c>
      <c r="F187" s="35">
        <f t="shared" si="13"/>
        <v>1.0297562852998161</v>
      </c>
      <c r="G187" s="35">
        <f t="shared" si="14"/>
        <v>0.30314010665055835</v>
      </c>
      <c r="H187" s="35">
        <f t="shared" si="15"/>
        <v>1931.6005799456982</v>
      </c>
      <c r="I187" s="35">
        <f t="shared" si="16"/>
        <v>-23.262280479549887</v>
      </c>
      <c r="J187" s="35" t="str">
        <f t="shared" si="17"/>
        <v>overvalued</v>
      </c>
    </row>
    <row r="188" spans="1:25" ht="13.05" x14ac:dyDescent="0.3">
      <c r="A188" s="51" t="s">
        <v>264</v>
      </c>
      <c r="B188" s="35">
        <v>0</v>
      </c>
      <c r="C188" s="35">
        <v>0</v>
      </c>
      <c r="D188" s="35">
        <v>0</v>
      </c>
      <c r="E188" s="35">
        <f t="shared" si="12"/>
        <v>1</v>
      </c>
      <c r="F188" s="35">
        <f t="shared" si="13"/>
        <v>1</v>
      </c>
      <c r="G188" s="35">
        <f t="shared" si="14"/>
        <v>0</v>
      </c>
      <c r="H188" s="35">
        <f t="shared" si="15"/>
        <v>0</v>
      </c>
      <c r="I188" s="35" t="e">
        <f t="shared" si="16"/>
        <v>#DIV/0!</v>
      </c>
      <c r="J188" s="35" t="str">
        <f t="shared" si="17"/>
        <v>overvalued</v>
      </c>
    </row>
    <row r="189" spans="1:25" ht="13.05" x14ac:dyDescent="0.3">
      <c r="A189" s="51" t="s">
        <v>265</v>
      </c>
      <c r="B189" s="35">
        <v>0</v>
      </c>
      <c r="C189" s="35">
        <v>0</v>
      </c>
      <c r="D189" s="35">
        <v>0</v>
      </c>
      <c r="E189" s="35">
        <f t="shared" si="12"/>
        <v>1</v>
      </c>
      <c r="F189" s="35">
        <f t="shared" si="13"/>
        <v>1</v>
      </c>
      <c r="G189" s="35">
        <f t="shared" si="14"/>
        <v>0</v>
      </c>
      <c r="H189" s="35">
        <f t="shared" si="15"/>
        <v>0</v>
      </c>
      <c r="I189" s="35" t="e">
        <f t="shared" si="16"/>
        <v>#DIV/0!</v>
      </c>
      <c r="J189" s="35" t="str">
        <f t="shared" si="17"/>
        <v>overvalued</v>
      </c>
    </row>
    <row r="190" spans="1:25" x14ac:dyDescent="0.3">
      <c r="A190" s="51" t="s">
        <v>266</v>
      </c>
      <c r="B190" s="35">
        <v>0</v>
      </c>
      <c r="C190" s="35">
        <v>0</v>
      </c>
      <c r="D190" s="35">
        <v>0</v>
      </c>
      <c r="E190" s="35">
        <f t="shared" si="12"/>
        <v>1</v>
      </c>
      <c r="F190" s="35">
        <f t="shared" si="13"/>
        <v>1</v>
      </c>
      <c r="G190" s="35">
        <f t="shared" si="14"/>
        <v>0</v>
      </c>
      <c r="H190" s="35">
        <f t="shared" si="15"/>
        <v>0</v>
      </c>
      <c r="I190" s="35" t="e">
        <f t="shared" si="16"/>
        <v>#DIV/0!</v>
      </c>
      <c r="J190" s="35" t="str">
        <f t="shared" si="17"/>
        <v>overvalued</v>
      </c>
      <c r="N190" s="28" t="s">
        <v>0</v>
      </c>
      <c r="O190" s="28" t="s">
        <v>424</v>
      </c>
      <c r="P190" s="28" t="s">
        <v>21</v>
      </c>
      <c r="Q190" s="28" t="s">
        <v>1</v>
      </c>
      <c r="R190" s="28" t="s">
        <v>2</v>
      </c>
      <c r="S190" s="28" t="s">
        <v>3</v>
      </c>
      <c r="T190" s="28" t="s">
        <v>4</v>
      </c>
      <c r="U190" s="28" t="s">
        <v>5</v>
      </c>
      <c r="V190" s="28" t="s">
        <v>22</v>
      </c>
      <c r="W190" s="28" t="s">
        <v>23</v>
      </c>
    </row>
    <row r="191" spans="1:25" x14ac:dyDescent="0.3">
      <c r="A191" s="51" t="s">
        <v>267</v>
      </c>
      <c r="B191" s="35">
        <v>0</v>
      </c>
      <c r="C191" s="35">
        <v>0</v>
      </c>
      <c r="D191" s="35">
        <v>0</v>
      </c>
      <c r="E191" s="35">
        <f t="shared" si="12"/>
        <v>1</v>
      </c>
      <c r="F191" s="35">
        <f t="shared" si="13"/>
        <v>1</v>
      </c>
      <c r="G191" s="35">
        <f t="shared" si="14"/>
        <v>0</v>
      </c>
      <c r="H191" s="35">
        <f t="shared" si="15"/>
        <v>0</v>
      </c>
      <c r="I191" s="35" t="e">
        <f t="shared" si="16"/>
        <v>#DIV/0!</v>
      </c>
      <c r="J191" s="35" t="str">
        <f t="shared" si="17"/>
        <v>overvalued</v>
      </c>
      <c r="N191" s="51" t="s">
        <v>545</v>
      </c>
      <c r="O191" s="35">
        <f>AVERAGE(B175:B187)</f>
        <v>29.26711361033048</v>
      </c>
      <c r="P191" s="35">
        <f t="shared" ref="P191" si="28">AVERAGE(C175:C187)</f>
        <v>3.2905132960803813</v>
      </c>
      <c r="Q191" s="35">
        <f>AVERAGE(D175:D187)</f>
        <v>1042.5140585515312</v>
      </c>
      <c r="R191" s="35">
        <f>1+O191/100</f>
        <v>1.2926711361033048</v>
      </c>
      <c r="S191" s="35">
        <f>1+P191/100</f>
        <v>1.0329051329608039</v>
      </c>
      <c r="T191" s="35">
        <f>(R191/S191)-1</f>
        <v>0.25149066923298791</v>
      </c>
      <c r="U191" s="35">
        <f>Q191*(1+T191)</f>
        <v>1304.6966168214542</v>
      </c>
      <c r="V191" s="35">
        <f>((Q191-U191)/U191)*100</f>
        <v>-20.095289195174047</v>
      </c>
      <c r="W191" s="35" t="str">
        <f>IF(Q191&gt;U191,"undervalued", "overvalued")</f>
        <v>overvalued</v>
      </c>
    </row>
    <row r="192" spans="1:25" x14ac:dyDescent="0.3">
      <c r="A192" s="51" t="s">
        <v>268</v>
      </c>
      <c r="B192" s="35">
        <v>0</v>
      </c>
      <c r="C192" s="35">
        <v>0</v>
      </c>
      <c r="D192" s="35">
        <v>0</v>
      </c>
      <c r="E192" s="35">
        <f>1+B192/100</f>
        <v>1</v>
      </c>
      <c r="F192" s="35">
        <f t="shared" si="13"/>
        <v>1</v>
      </c>
      <c r="G192" s="35">
        <f t="shared" si="14"/>
        <v>0</v>
      </c>
      <c r="H192" s="35">
        <f t="shared" si="15"/>
        <v>0</v>
      </c>
      <c r="I192" s="35" t="e">
        <f t="shared" si="16"/>
        <v>#DIV/0!</v>
      </c>
      <c r="J192" s="35" t="str">
        <f t="shared" si="17"/>
        <v>overvalued</v>
      </c>
      <c r="N192" s="51" t="s">
        <v>546</v>
      </c>
      <c r="O192" s="35">
        <f>AVERAGE(B170:B187)</f>
        <v>27.270970323210808</v>
      </c>
      <c r="P192" s="35">
        <f t="shared" ref="P192" si="29">AVERAGE(C170:C187)</f>
        <v>3.8389532114586049</v>
      </c>
      <c r="Q192" s="35">
        <f>AVERAGE(D170:D187)</f>
        <v>881.02499279906419</v>
      </c>
      <c r="R192" s="35">
        <f>1+O192/100</f>
        <v>1.272709703232108</v>
      </c>
      <c r="S192" s="35">
        <f>1+P192/100</f>
        <v>1.038389532114586</v>
      </c>
      <c r="T192" s="35">
        <f>(R192/S192)-1</f>
        <v>0.22565729321283734</v>
      </c>
      <c r="U192" s="51">
        <f>Q192*(1+T192)</f>
        <v>1079.8347079269606</v>
      </c>
      <c r="V192" s="35">
        <f>((Q192-U192)/U192)*100</f>
        <v>-18.411124746079548</v>
      </c>
      <c r="W192" s="35" t="str">
        <f>IF(Q192&gt;U192,"undervalued", "overvalued")</f>
        <v>overvalued</v>
      </c>
      <c r="X192" s="3" t="s">
        <v>547</v>
      </c>
    </row>
    <row r="193" spans="1:14" x14ac:dyDescent="0.3">
      <c r="A193" s="51" t="s">
        <v>269</v>
      </c>
      <c r="B193" s="35">
        <v>0</v>
      </c>
      <c r="C193" s="35">
        <v>0</v>
      </c>
      <c r="D193" s="35">
        <v>0</v>
      </c>
      <c r="E193" s="35">
        <f t="shared" ref="E193:F201" si="30">1+B193/100</f>
        <v>1</v>
      </c>
      <c r="F193" s="35">
        <f t="shared" si="13"/>
        <v>1</v>
      </c>
      <c r="G193" s="35">
        <f t="shared" ref="G193:G203" si="31">(E193/F193)-1</f>
        <v>0</v>
      </c>
      <c r="H193" s="35">
        <f t="shared" ref="H193:H203" si="32">D193*(1+G193)</f>
        <v>0</v>
      </c>
      <c r="I193" s="35" t="e">
        <f t="shared" ref="I193:I203" si="33">((D193-H193)/H193)*100</f>
        <v>#DIV/0!</v>
      </c>
      <c r="J193" s="35" t="str">
        <f t="shared" ref="J193:J203" si="34">IF(D193&gt;H193,"undervalued", "overvalued")</f>
        <v>overvalued</v>
      </c>
      <c r="N193" s="51" t="s">
        <v>260</v>
      </c>
    </row>
    <row r="194" spans="1:14" x14ac:dyDescent="0.3">
      <c r="A194" s="51" t="s">
        <v>346</v>
      </c>
      <c r="B194" s="35">
        <v>0</v>
      </c>
      <c r="C194" s="35">
        <v>0</v>
      </c>
      <c r="D194" s="35">
        <v>0</v>
      </c>
      <c r="E194" s="35">
        <f t="shared" si="30"/>
        <v>1</v>
      </c>
      <c r="F194" s="35">
        <f t="shared" si="13"/>
        <v>1</v>
      </c>
      <c r="G194" s="35">
        <f t="shared" si="31"/>
        <v>0</v>
      </c>
      <c r="H194" s="35">
        <f t="shared" si="32"/>
        <v>0</v>
      </c>
      <c r="I194" s="35" t="e">
        <f t="shared" si="33"/>
        <v>#DIV/0!</v>
      </c>
      <c r="J194" s="35" t="str">
        <f t="shared" si="34"/>
        <v>overvalued</v>
      </c>
      <c r="N194" s="51" t="s">
        <v>261</v>
      </c>
    </row>
    <row r="195" spans="1:14" x14ac:dyDescent="0.3">
      <c r="A195" s="3" t="s">
        <v>347</v>
      </c>
      <c r="B195" s="3">
        <v>0</v>
      </c>
      <c r="C195" s="3">
        <v>0</v>
      </c>
      <c r="D195" s="35">
        <v>0</v>
      </c>
      <c r="E195" s="35">
        <f t="shared" si="30"/>
        <v>1</v>
      </c>
      <c r="F195" s="35">
        <f t="shared" si="30"/>
        <v>1</v>
      </c>
      <c r="G195" s="35">
        <f t="shared" si="31"/>
        <v>0</v>
      </c>
      <c r="H195" s="35">
        <f t="shared" si="32"/>
        <v>0</v>
      </c>
      <c r="I195" s="35" t="e">
        <f t="shared" si="33"/>
        <v>#DIV/0!</v>
      </c>
      <c r="J195" s="35" t="str">
        <f t="shared" si="34"/>
        <v>overvalued</v>
      </c>
      <c r="N195" s="51" t="s">
        <v>262</v>
      </c>
    </row>
    <row r="196" spans="1:14" x14ac:dyDescent="0.3">
      <c r="A196" s="3" t="s">
        <v>348</v>
      </c>
      <c r="B196" s="3">
        <v>0</v>
      </c>
      <c r="C196" s="3">
        <v>0</v>
      </c>
      <c r="D196" s="35">
        <v>0</v>
      </c>
      <c r="E196" s="35">
        <f t="shared" si="30"/>
        <v>1</v>
      </c>
      <c r="F196" s="35">
        <f t="shared" si="30"/>
        <v>1</v>
      </c>
      <c r="G196" s="35">
        <f t="shared" si="31"/>
        <v>0</v>
      </c>
      <c r="H196" s="35">
        <f t="shared" si="32"/>
        <v>0</v>
      </c>
      <c r="I196" s="35" t="e">
        <f t="shared" si="33"/>
        <v>#DIV/0!</v>
      </c>
      <c r="J196" s="35" t="str">
        <f t="shared" si="34"/>
        <v>overvalued</v>
      </c>
      <c r="N196" s="51" t="s">
        <v>263</v>
      </c>
    </row>
    <row r="197" spans="1:14" x14ac:dyDescent="0.3">
      <c r="A197" s="3" t="s">
        <v>349</v>
      </c>
      <c r="B197" s="3">
        <v>0</v>
      </c>
      <c r="C197" s="3">
        <v>0</v>
      </c>
      <c r="D197" s="35">
        <v>0</v>
      </c>
      <c r="E197" s="35">
        <f t="shared" si="30"/>
        <v>1</v>
      </c>
      <c r="F197" s="35">
        <f t="shared" si="30"/>
        <v>1</v>
      </c>
      <c r="G197" s="35">
        <f t="shared" si="31"/>
        <v>0</v>
      </c>
      <c r="H197" s="35">
        <f t="shared" si="32"/>
        <v>0</v>
      </c>
      <c r="I197" s="35" t="e">
        <f t="shared" si="33"/>
        <v>#DIV/0!</v>
      </c>
      <c r="J197" s="35" t="str">
        <f t="shared" si="34"/>
        <v>overvalued</v>
      </c>
    </row>
    <row r="198" spans="1:14" x14ac:dyDescent="0.3">
      <c r="A198" s="3" t="s">
        <v>350</v>
      </c>
      <c r="B198" s="3">
        <v>0</v>
      </c>
      <c r="C198" s="3">
        <v>0</v>
      </c>
      <c r="D198" s="35">
        <v>0</v>
      </c>
      <c r="E198" s="35">
        <f t="shared" si="30"/>
        <v>1</v>
      </c>
      <c r="F198" s="35">
        <f t="shared" si="30"/>
        <v>1</v>
      </c>
      <c r="G198" s="35">
        <f t="shared" si="31"/>
        <v>0</v>
      </c>
      <c r="H198" s="35">
        <f t="shared" si="32"/>
        <v>0</v>
      </c>
      <c r="I198" s="35" t="e">
        <f t="shared" si="33"/>
        <v>#DIV/0!</v>
      </c>
      <c r="J198" s="35" t="str">
        <f t="shared" si="34"/>
        <v>overvalued</v>
      </c>
    </row>
    <row r="199" spans="1:14" x14ac:dyDescent="0.3">
      <c r="A199" s="3" t="s">
        <v>351</v>
      </c>
      <c r="B199" s="3">
        <v>0</v>
      </c>
      <c r="C199" s="3">
        <v>0</v>
      </c>
      <c r="D199" s="35">
        <v>0</v>
      </c>
      <c r="E199" s="35">
        <f t="shared" si="30"/>
        <v>1</v>
      </c>
      <c r="F199" s="35">
        <f t="shared" si="30"/>
        <v>1</v>
      </c>
      <c r="G199" s="35">
        <f t="shared" si="31"/>
        <v>0</v>
      </c>
      <c r="H199" s="35">
        <f t="shared" si="32"/>
        <v>0</v>
      </c>
      <c r="I199" s="35" t="e">
        <f t="shared" si="33"/>
        <v>#DIV/0!</v>
      </c>
      <c r="J199" s="35" t="str">
        <f t="shared" si="34"/>
        <v>overvalued</v>
      </c>
    </row>
    <row r="200" spans="1:14" x14ac:dyDescent="0.3">
      <c r="A200" s="3" t="s">
        <v>352</v>
      </c>
      <c r="B200" s="3">
        <v>0</v>
      </c>
      <c r="C200" s="3">
        <v>0</v>
      </c>
      <c r="D200" s="35">
        <v>0</v>
      </c>
      <c r="E200" s="35">
        <f t="shared" si="30"/>
        <v>1</v>
      </c>
      <c r="F200" s="35">
        <f t="shared" si="30"/>
        <v>1</v>
      </c>
      <c r="G200" s="35">
        <f t="shared" si="31"/>
        <v>0</v>
      </c>
      <c r="H200" s="35">
        <f t="shared" si="32"/>
        <v>0</v>
      </c>
      <c r="I200" s="35" t="e">
        <f t="shared" si="33"/>
        <v>#DIV/0!</v>
      </c>
      <c r="J200" s="35" t="str">
        <f t="shared" si="34"/>
        <v>overvalued</v>
      </c>
    </row>
    <row r="201" spans="1:14" x14ac:dyDescent="0.3">
      <c r="A201" s="3" t="s">
        <v>353</v>
      </c>
      <c r="B201" s="3">
        <v>0</v>
      </c>
      <c r="C201" s="3">
        <v>0</v>
      </c>
      <c r="D201" s="35">
        <v>0</v>
      </c>
      <c r="E201" s="35">
        <f t="shared" si="30"/>
        <v>1</v>
      </c>
      <c r="F201" s="35">
        <f t="shared" si="30"/>
        <v>1</v>
      </c>
      <c r="G201" s="35">
        <f t="shared" si="31"/>
        <v>0</v>
      </c>
      <c r="H201" s="35">
        <f t="shared" si="32"/>
        <v>0</v>
      </c>
      <c r="I201" s="35" t="e">
        <f t="shared" si="33"/>
        <v>#DIV/0!</v>
      </c>
      <c r="J201" s="35" t="str">
        <f t="shared" si="34"/>
        <v>overvalued</v>
      </c>
    </row>
    <row r="202" spans="1:14" x14ac:dyDescent="0.3">
      <c r="A202" s="3" t="s">
        <v>354</v>
      </c>
      <c r="B202" s="3">
        <v>0</v>
      </c>
      <c r="C202" s="3">
        <v>0</v>
      </c>
      <c r="D202" s="35">
        <v>0</v>
      </c>
      <c r="G202" s="35" t="e">
        <f t="shared" si="31"/>
        <v>#DIV/0!</v>
      </c>
      <c r="H202" s="35" t="e">
        <f t="shared" si="32"/>
        <v>#DIV/0!</v>
      </c>
      <c r="I202" s="35" t="e">
        <f t="shared" si="33"/>
        <v>#DIV/0!</v>
      </c>
      <c r="J202" s="35" t="e">
        <f t="shared" si="34"/>
        <v>#DIV/0!</v>
      </c>
    </row>
    <row r="203" spans="1:14" x14ac:dyDescent="0.3">
      <c r="A203" s="3" t="s">
        <v>355</v>
      </c>
      <c r="B203" s="3">
        <v>0</v>
      </c>
      <c r="C203" s="3">
        <v>0</v>
      </c>
      <c r="D203" s="35">
        <v>0</v>
      </c>
      <c r="G203" s="35" t="e">
        <f t="shared" si="31"/>
        <v>#DIV/0!</v>
      </c>
      <c r="H203" s="35" t="e">
        <f t="shared" si="32"/>
        <v>#DIV/0!</v>
      </c>
      <c r="I203" s="35" t="e">
        <f t="shared" si="33"/>
        <v>#DIV/0!</v>
      </c>
      <c r="J203" s="35" t="e">
        <f t="shared" si="34"/>
        <v>#DIV/0!</v>
      </c>
    </row>
    <row r="204" spans="1:14" x14ac:dyDescent="0.3">
      <c r="A204" s="3" t="s">
        <v>356</v>
      </c>
      <c r="B204" s="3">
        <v>0</v>
      </c>
      <c r="C204" s="3">
        <v>0</v>
      </c>
      <c r="D204" s="35">
        <v>0</v>
      </c>
    </row>
    <row r="205" spans="1:14" x14ac:dyDescent="0.3">
      <c r="A205" s="3" t="s">
        <v>357</v>
      </c>
      <c r="B205" s="3">
        <v>0</v>
      </c>
      <c r="C205" s="3">
        <v>0</v>
      </c>
      <c r="D205" s="35">
        <v>0</v>
      </c>
    </row>
    <row r="206" spans="1:14" x14ac:dyDescent="0.3">
      <c r="A206" s="3" t="s">
        <v>358</v>
      </c>
      <c r="B206" s="3">
        <v>0</v>
      </c>
      <c r="C206" s="3">
        <v>0</v>
      </c>
      <c r="D206" s="35">
        <v>0</v>
      </c>
    </row>
    <row r="207" spans="1:14" x14ac:dyDescent="0.3">
      <c r="A207" s="3" t="s">
        <v>359</v>
      </c>
      <c r="B207" s="3">
        <v>0</v>
      </c>
      <c r="C207" s="3">
        <v>0</v>
      </c>
      <c r="D207" s="35">
        <v>0</v>
      </c>
    </row>
    <row r="208" spans="1:14" x14ac:dyDescent="0.3">
      <c r="A208" s="3" t="s">
        <v>360</v>
      </c>
      <c r="B208" s="3">
        <v>0</v>
      </c>
      <c r="C208" s="3">
        <v>0</v>
      </c>
      <c r="D208" s="35">
        <v>0</v>
      </c>
    </row>
    <row r="209" spans="1:4" x14ac:dyDescent="0.3">
      <c r="A209" s="3" t="s">
        <v>361</v>
      </c>
      <c r="B209" s="3">
        <v>0</v>
      </c>
      <c r="C209" s="3">
        <v>0</v>
      </c>
      <c r="D209" s="35">
        <v>0</v>
      </c>
    </row>
    <row r="210" spans="1:4" x14ac:dyDescent="0.3">
      <c r="A210" s="3" t="s">
        <v>362</v>
      </c>
      <c r="B210" s="3">
        <v>0</v>
      </c>
      <c r="C210" s="3">
        <v>0</v>
      </c>
      <c r="D210" s="35">
        <v>0</v>
      </c>
    </row>
    <row r="211" spans="1:4" x14ac:dyDescent="0.3">
      <c r="A211" s="3" t="s">
        <v>363</v>
      </c>
      <c r="B211" s="3">
        <v>0</v>
      </c>
      <c r="C211" s="3">
        <v>0</v>
      </c>
      <c r="D211" s="35">
        <v>0</v>
      </c>
    </row>
    <row r="212" spans="1:4" x14ac:dyDescent="0.3">
      <c r="A212" s="3" t="s">
        <v>364</v>
      </c>
      <c r="B212" s="3">
        <v>0</v>
      </c>
      <c r="C212" s="3">
        <v>0</v>
      </c>
      <c r="D212" s="35">
        <v>0</v>
      </c>
    </row>
    <row r="213" spans="1:4" x14ac:dyDescent="0.3">
      <c r="A213" s="3" t="s">
        <v>365</v>
      </c>
      <c r="B213" s="3">
        <v>0</v>
      </c>
      <c r="C213" s="3">
        <v>0</v>
      </c>
      <c r="D213" s="35">
        <v>0</v>
      </c>
    </row>
    <row r="214" spans="1:4" x14ac:dyDescent="0.3">
      <c r="A214" s="3" t="s">
        <v>366</v>
      </c>
      <c r="B214" s="3">
        <v>0</v>
      </c>
      <c r="C214" s="3">
        <v>0</v>
      </c>
      <c r="D214" s="35">
        <v>0</v>
      </c>
    </row>
    <row r="215" spans="1:4" x14ac:dyDescent="0.3">
      <c r="A215" s="3" t="s">
        <v>367</v>
      </c>
      <c r="B215" s="3">
        <v>0</v>
      </c>
      <c r="C215" s="3">
        <v>0</v>
      </c>
      <c r="D215" s="35">
        <v>0</v>
      </c>
    </row>
    <row r="216" spans="1:4" x14ac:dyDescent="0.3">
      <c r="A216" s="3" t="s">
        <v>368</v>
      </c>
      <c r="B216" s="3">
        <v>0</v>
      </c>
      <c r="C216" s="3">
        <v>0</v>
      </c>
      <c r="D216" s="35">
        <v>0</v>
      </c>
    </row>
    <row r="217" spans="1:4" x14ac:dyDescent="0.3">
      <c r="A217" s="3" t="s">
        <v>369</v>
      </c>
      <c r="B217" s="3">
        <v>0</v>
      </c>
      <c r="C217" s="3">
        <v>0</v>
      </c>
      <c r="D217" s="35">
        <v>0</v>
      </c>
    </row>
    <row r="218" spans="1:4" x14ac:dyDescent="0.3">
      <c r="A218" s="3" t="s">
        <v>370</v>
      </c>
      <c r="B218" s="3">
        <v>0</v>
      </c>
      <c r="C218" s="3">
        <v>0</v>
      </c>
      <c r="D218" s="35">
        <v>0</v>
      </c>
    </row>
    <row r="219" spans="1:4" x14ac:dyDescent="0.3">
      <c r="A219" s="3" t="s">
        <v>371</v>
      </c>
      <c r="B219" s="3">
        <v>0</v>
      </c>
      <c r="C219" s="3">
        <v>0</v>
      </c>
      <c r="D219" s="35">
        <v>0</v>
      </c>
    </row>
    <row r="220" spans="1:4" x14ac:dyDescent="0.3">
      <c r="A220" s="3" t="s">
        <v>372</v>
      </c>
      <c r="B220" s="3">
        <v>0</v>
      </c>
      <c r="C220" s="3">
        <v>0</v>
      </c>
      <c r="D220" s="35">
        <v>0</v>
      </c>
    </row>
    <row r="221" spans="1:4" x14ac:dyDescent="0.3">
      <c r="A221" s="3" t="s">
        <v>373</v>
      </c>
      <c r="B221" s="3">
        <v>0</v>
      </c>
      <c r="C221" s="3">
        <v>0</v>
      </c>
      <c r="D221" s="35">
        <v>0</v>
      </c>
    </row>
    <row r="222" spans="1:4" x14ac:dyDescent="0.3">
      <c r="A222" s="3" t="s">
        <v>374</v>
      </c>
      <c r="B222" s="3">
        <v>0</v>
      </c>
      <c r="C222" s="3">
        <v>0</v>
      </c>
      <c r="D222" s="35">
        <v>0</v>
      </c>
    </row>
    <row r="223" spans="1:4" x14ac:dyDescent="0.3">
      <c r="A223" s="3" t="s">
        <v>375</v>
      </c>
      <c r="B223" s="3">
        <v>0</v>
      </c>
      <c r="C223" s="3">
        <v>0</v>
      </c>
      <c r="D223" s="35">
        <v>0</v>
      </c>
    </row>
    <row r="224" spans="1:4" x14ac:dyDescent="0.3">
      <c r="A224" s="3" t="s">
        <v>376</v>
      </c>
      <c r="B224" s="3">
        <v>0</v>
      </c>
      <c r="C224" s="3">
        <v>0</v>
      </c>
      <c r="D224" s="35">
        <v>0</v>
      </c>
    </row>
    <row r="225" spans="1:4" x14ac:dyDescent="0.3">
      <c r="A225" s="3" t="s">
        <v>377</v>
      </c>
      <c r="B225" s="3">
        <v>0</v>
      </c>
      <c r="C225" s="3">
        <v>0</v>
      </c>
      <c r="D225" s="35">
        <v>0</v>
      </c>
    </row>
    <row r="226" spans="1:4" x14ac:dyDescent="0.3">
      <c r="A226" s="3" t="s">
        <v>378</v>
      </c>
      <c r="B226" s="3">
        <v>0</v>
      </c>
      <c r="C226" s="3">
        <v>0</v>
      </c>
      <c r="D226" s="35">
        <v>0</v>
      </c>
    </row>
    <row r="227" spans="1:4" x14ac:dyDescent="0.3">
      <c r="A227" s="3" t="s">
        <v>379</v>
      </c>
      <c r="B227" s="3">
        <v>0</v>
      </c>
      <c r="C227" s="3">
        <v>0</v>
      </c>
      <c r="D227" s="35">
        <v>0</v>
      </c>
    </row>
    <row r="228" spans="1:4" x14ac:dyDescent="0.3">
      <c r="A228" s="3" t="s">
        <v>380</v>
      </c>
      <c r="B228" s="3">
        <v>0</v>
      </c>
      <c r="C228" s="3">
        <v>0</v>
      </c>
      <c r="D228" s="35">
        <v>0</v>
      </c>
    </row>
    <row r="229" spans="1:4" x14ac:dyDescent="0.3">
      <c r="A229" s="3" t="s">
        <v>381</v>
      </c>
      <c r="B229" s="3">
        <v>0</v>
      </c>
      <c r="C229" s="3">
        <v>0</v>
      </c>
      <c r="D229" s="35">
        <v>0</v>
      </c>
    </row>
    <row r="230" spans="1:4" x14ac:dyDescent="0.3">
      <c r="A230" s="3" t="s">
        <v>382</v>
      </c>
      <c r="B230" s="3">
        <v>0</v>
      </c>
      <c r="C230" s="3">
        <v>0</v>
      </c>
      <c r="D230" s="35">
        <v>0</v>
      </c>
    </row>
    <row r="231" spans="1:4" x14ac:dyDescent="0.3">
      <c r="A231" s="3" t="s">
        <v>383</v>
      </c>
      <c r="B231" s="3">
        <v>0</v>
      </c>
      <c r="C231" s="3">
        <v>0</v>
      </c>
      <c r="D231" s="35">
        <v>0</v>
      </c>
    </row>
    <row r="232" spans="1:4" x14ac:dyDescent="0.3">
      <c r="A232" s="3" t="s">
        <v>384</v>
      </c>
      <c r="B232" s="3">
        <v>0</v>
      </c>
      <c r="C232" s="3">
        <v>0</v>
      </c>
      <c r="D232" s="35">
        <v>0</v>
      </c>
    </row>
    <row r="233" spans="1:4" x14ac:dyDescent="0.3">
      <c r="A233" s="3" t="s">
        <v>385</v>
      </c>
      <c r="B233" s="3">
        <v>0</v>
      </c>
      <c r="C233" s="3">
        <v>0</v>
      </c>
      <c r="D233" s="35">
        <v>0</v>
      </c>
    </row>
    <row r="234" spans="1:4" x14ac:dyDescent="0.3">
      <c r="A234" s="3" t="s">
        <v>386</v>
      </c>
      <c r="B234" s="3">
        <v>0</v>
      </c>
      <c r="C234" s="3">
        <v>0</v>
      </c>
      <c r="D234" s="35">
        <v>0</v>
      </c>
    </row>
    <row r="235" spans="1:4" x14ac:dyDescent="0.3">
      <c r="A235" s="3" t="s">
        <v>387</v>
      </c>
      <c r="B235" s="3">
        <v>0</v>
      </c>
      <c r="C235" s="3">
        <v>0</v>
      </c>
      <c r="D235" s="35">
        <v>0</v>
      </c>
    </row>
    <row r="236" spans="1:4" x14ac:dyDescent="0.3">
      <c r="A236" s="3" t="s">
        <v>388</v>
      </c>
      <c r="B236" s="3">
        <v>0</v>
      </c>
      <c r="C236" s="3">
        <v>0</v>
      </c>
      <c r="D236" s="35">
        <v>0</v>
      </c>
    </row>
    <row r="237" spans="1:4" x14ac:dyDescent="0.3">
      <c r="A237" s="3" t="s">
        <v>389</v>
      </c>
      <c r="B237" s="3">
        <v>0</v>
      </c>
      <c r="C237" s="3">
        <v>0</v>
      </c>
      <c r="D237" s="35">
        <v>0</v>
      </c>
    </row>
    <row r="238" spans="1:4" x14ac:dyDescent="0.3">
      <c r="A238" s="3" t="s">
        <v>390</v>
      </c>
      <c r="B238" s="3">
        <v>0</v>
      </c>
      <c r="C238" s="3">
        <v>0</v>
      </c>
      <c r="D238" s="35">
        <v>0</v>
      </c>
    </row>
    <row r="239" spans="1:4" x14ac:dyDescent="0.3">
      <c r="A239" s="3" t="s">
        <v>391</v>
      </c>
      <c r="B239" s="3">
        <v>0</v>
      </c>
      <c r="C239" s="3">
        <v>0</v>
      </c>
      <c r="D239" s="35">
        <v>0</v>
      </c>
    </row>
    <row r="240" spans="1:4" x14ac:dyDescent="0.3">
      <c r="A240" s="3" t="s">
        <v>392</v>
      </c>
      <c r="B240" s="3">
        <v>0</v>
      </c>
      <c r="C240" s="3">
        <v>0</v>
      </c>
      <c r="D240" s="35">
        <v>0</v>
      </c>
    </row>
    <row r="241" spans="1:4" x14ac:dyDescent="0.3">
      <c r="A241" s="3" t="s">
        <v>393</v>
      </c>
      <c r="B241" s="3">
        <v>0</v>
      </c>
      <c r="C241" s="3">
        <v>0</v>
      </c>
      <c r="D241" s="35">
        <v>0</v>
      </c>
    </row>
    <row r="242" spans="1:4" x14ac:dyDescent="0.3">
      <c r="A242" s="3" t="s">
        <v>394</v>
      </c>
      <c r="B242" s="3">
        <v>0</v>
      </c>
      <c r="C242" s="3">
        <v>0</v>
      </c>
      <c r="D242" s="35">
        <v>0</v>
      </c>
    </row>
    <row r="243" spans="1:4" x14ac:dyDescent="0.3">
      <c r="A243" s="3" t="s">
        <v>395</v>
      </c>
      <c r="B243" s="3">
        <v>0</v>
      </c>
      <c r="C243" s="3">
        <v>0</v>
      </c>
      <c r="D243" s="35">
        <v>0</v>
      </c>
    </row>
    <row r="244" spans="1:4" x14ac:dyDescent="0.3">
      <c r="A244" s="3" t="s">
        <v>396</v>
      </c>
      <c r="B244" s="3">
        <v>0</v>
      </c>
      <c r="C244" s="3">
        <v>0</v>
      </c>
      <c r="D244" s="35">
        <v>0</v>
      </c>
    </row>
    <row r="245" spans="1:4" x14ac:dyDescent="0.3">
      <c r="A245" s="3" t="s">
        <v>397</v>
      </c>
      <c r="B245" s="3">
        <v>0</v>
      </c>
      <c r="C245" s="3">
        <v>0</v>
      </c>
      <c r="D245" s="35">
        <v>0</v>
      </c>
    </row>
    <row r="246" spans="1:4" x14ac:dyDescent="0.3">
      <c r="A246" s="3" t="s">
        <v>398</v>
      </c>
      <c r="B246" s="3">
        <v>0</v>
      </c>
      <c r="C246" s="3">
        <v>0</v>
      </c>
      <c r="D246" s="35">
        <v>0</v>
      </c>
    </row>
    <row r="247" spans="1:4" x14ac:dyDescent="0.3">
      <c r="A247" s="3" t="s">
        <v>399</v>
      </c>
      <c r="B247" s="3">
        <v>0</v>
      </c>
      <c r="C247" s="3">
        <v>0</v>
      </c>
      <c r="D247" s="35">
        <v>0</v>
      </c>
    </row>
    <row r="248" spans="1:4" x14ac:dyDescent="0.3">
      <c r="A248" s="3" t="s">
        <v>400</v>
      </c>
      <c r="B248" s="3">
        <v>0</v>
      </c>
      <c r="C248" s="3">
        <v>0</v>
      </c>
      <c r="D248" s="35">
        <v>0</v>
      </c>
    </row>
    <row r="249" spans="1:4" x14ac:dyDescent="0.3">
      <c r="A249" s="3" t="s">
        <v>401</v>
      </c>
      <c r="B249" s="3">
        <v>0</v>
      </c>
      <c r="C249" s="3">
        <v>0</v>
      </c>
      <c r="D249" s="35">
        <v>0</v>
      </c>
    </row>
    <row r="250" spans="1:4" x14ac:dyDescent="0.3">
      <c r="A250" s="3" t="s">
        <v>402</v>
      </c>
      <c r="B250" s="3">
        <v>0</v>
      </c>
      <c r="C250" s="3">
        <v>0</v>
      </c>
      <c r="D250" s="35">
        <v>0</v>
      </c>
    </row>
    <row r="251" spans="1:4" x14ac:dyDescent="0.3">
      <c r="A251" s="3" t="s">
        <v>403</v>
      </c>
      <c r="B251" s="3">
        <v>0</v>
      </c>
      <c r="C251" s="3">
        <v>0</v>
      </c>
      <c r="D251" s="35">
        <v>0</v>
      </c>
    </row>
    <row r="252" spans="1:4" x14ac:dyDescent="0.3">
      <c r="A252" s="3" t="s">
        <v>404</v>
      </c>
      <c r="B252" s="3">
        <v>0</v>
      </c>
      <c r="C252" s="3">
        <v>0</v>
      </c>
      <c r="D252" s="35">
        <v>0</v>
      </c>
    </row>
    <row r="253" spans="1:4" x14ac:dyDescent="0.3">
      <c r="A253" s="3" t="s">
        <v>405</v>
      </c>
      <c r="B253" s="3">
        <v>0</v>
      </c>
      <c r="C253" s="3">
        <v>0</v>
      </c>
      <c r="D253" s="35">
        <v>0</v>
      </c>
    </row>
    <row r="254" spans="1:4" x14ac:dyDescent="0.3">
      <c r="A254" s="3" t="s">
        <v>406</v>
      </c>
      <c r="B254" s="3">
        <v>0</v>
      </c>
      <c r="C254" s="3">
        <v>0</v>
      </c>
      <c r="D254" s="35">
        <v>0</v>
      </c>
    </row>
    <row r="255" spans="1:4" x14ac:dyDescent="0.3">
      <c r="A255" s="3" t="s">
        <v>407</v>
      </c>
      <c r="B255" s="3">
        <v>0</v>
      </c>
      <c r="C255" s="3">
        <v>0</v>
      </c>
      <c r="D255" s="35">
        <v>0</v>
      </c>
    </row>
    <row r="256" spans="1:4" x14ac:dyDescent="0.3">
      <c r="A256" s="3" t="s">
        <v>408</v>
      </c>
      <c r="B256" s="3">
        <v>0</v>
      </c>
      <c r="C256" s="3">
        <v>0</v>
      </c>
      <c r="D256" s="35">
        <v>0</v>
      </c>
    </row>
    <row r="257" spans="1:4" x14ac:dyDescent="0.3">
      <c r="A257" s="3" t="s">
        <v>409</v>
      </c>
      <c r="B257" s="3">
        <v>0</v>
      </c>
      <c r="C257" s="3">
        <v>0</v>
      </c>
      <c r="D257" s="35">
        <v>0</v>
      </c>
    </row>
    <row r="258" spans="1:4" x14ac:dyDescent="0.3">
      <c r="A258" s="3" t="s">
        <v>410</v>
      </c>
      <c r="B258" s="3">
        <v>0</v>
      </c>
      <c r="C258" s="3">
        <v>0</v>
      </c>
      <c r="D258" s="35">
        <v>0</v>
      </c>
    </row>
    <row r="259" spans="1:4" x14ac:dyDescent="0.3">
      <c r="A259" s="3" t="s">
        <v>411</v>
      </c>
      <c r="B259" s="3">
        <v>0</v>
      </c>
      <c r="C259" s="3">
        <v>0</v>
      </c>
      <c r="D259" s="35">
        <v>0</v>
      </c>
    </row>
    <row r="260" spans="1:4" x14ac:dyDescent="0.3">
      <c r="A260" s="3" t="s">
        <v>412</v>
      </c>
      <c r="B260" s="3">
        <v>0</v>
      </c>
      <c r="C260" s="3">
        <v>0</v>
      </c>
      <c r="D260" s="35">
        <v>0</v>
      </c>
    </row>
    <row r="261" spans="1:4" x14ac:dyDescent="0.3">
      <c r="A261" s="3" t="s">
        <v>413</v>
      </c>
      <c r="B261" s="3">
        <v>0</v>
      </c>
      <c r="C261" s="3">
        <v>0</v>
      </c>
      <c r="D261" s="35">
        <v>0</v>
      </c>
    </row>
    <row r="262" spans="1:4" x14ac:dyDescent="0.3">
      <c r="A262" s="3" t="s">
        <v>414</v>
      </c>
      <c r="B262" s="3">
        <v>0</v>
      </c>
      <c r="C262" s="3">
        <v>0</v>
      </c>
      <c r="D262" s="35">
        <v>0</v>
      </c>
    </row>
    <row r="263" spans="1:4" x14ac:dyDescent="0.3">
      <c r="A263" s="3" t="s">
        <v>415</v>
      </c>
      <c r="B263" s="3">
        <v>0</v>
      </c>
      <c r="C263" s="3">
        <v>0</v>
      </c>
      <c r="D263" s="35">
        <v>0</v>
      </c>
    </row>
    <row r="264" spans="1:4" x14ac:dyDescent="0.3">
      <c r="A264" s="3" t="s">
        <v>416</v>
      </c>
      <c r="B264" s="3">
        <v>0</v>
      </c>
      <c r="C264" s="3">
        <v>0</v>
      </c>
      <c r="D264" s="35">
        <v>0</v>
      </c>
    </row>
    <row r="265" spans="1:4" x14ac:dyDescent="0.3">
      <c r="A265" s="3" t="s">
        <v>417</v>
      </c>
      <c r="B265" s="3">
        <v>0</v>
      </c>
      <c r="C265" s="3">
        <v>0</v>
      </c>
      <c r="D265" s="35">
        <v>0</v>
      </c>
    </row>
    <row r="266" spans="1:4" x14ac:dyDescent="0.3">
      <c r="A266" s="3" t="s">
        <v>418</v>
      </c>
      <c r="B266" s="3">
        <v>0</v>
      </c>
      <c r="C266" s="3">
        <v>0</v>
      </c>
      <c r="D266" s="35">
        <v>0</v>
      </c>
    </row>
  </sheetData>
  <phoneticPr fontId="6" type="noConversion"/>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0132-020F-43FA-B4E5-8080B6283F5D}">
  <dimension ref="A1:AB128"/>
  <sheetViews>
    <sheetView workbookViewId="0">
      <pane ySplit="1" topLeftCell="A2" activePane="bottomLeft" state="frozen"/>
      <selection pane="bottomLeft" activeCell="C13" sqref="C13"/>
    </sheetView>
  </sheetViews>
  <sheetFormatPr defaultColWidth="8.77734375" defaultRowHeight="13.8" x14ac:dyDescent="0.3"/>
  <cols>
    <col min="1" max="15" width="8.77734375" style="3"/>
    <col min="16" max="16" width="10.44140625" style="3" bestFit="1" customWidth="1"/>
    <col min="17" max="22" width="8.77734375" style="3"/>
    <col min="23" max="23" width="14.77734375" style="3" customWidth="1"/>
    <col min="24" max="24" width="13.77734375" style="3" customWidth="1"/>
    <col min="25" max="16384" width="8.77734375" style="3"/>
  </cols>
  <sheetData>
    <row r="1" spans="1:28" ht="13.05" x14ac:dyDescent="0.3">
      <c r="A1" s="28" t="s">
        <v>0</v>
      </c>
      <c r="B1" s="28" t="s">
        <v>424</v>
      </c>
      <c r="C1" s="28" t="s">
        <v>21</v>
      </c>
      <c r="D1" s="28" t="s">
        <v>1</v>
      </c>
      <c r="E1" s="28" t="s">
        <v>2</v>
      </c>
      <c r="F1" s="28" t="s">
        <v>3</v>
      </c>
      <c r="G1" s="28" t="s">
        <v>4</v>
      </c>
      <c r="H1" s="28" t="s">
        <v>5</v>
      </c>
      <c r="I1" s="28" t="s">
        <v>22</v>
      </c>
      <c r="J1" s="28" t="s">
        <v>23</v>
      </c>
      <c r="K1" s="28"/>
      <c r="L1" s="28"/>
      <c r="M1" s="28"/>
      <c r="N1" s="28"/>
      <c r="O1" s="28"/>
      <c r="P1" s="28"/>
      <c r="Q1" s="28"/>
      <c r="R1" s="28"/>
      <c r="S1" s="28"/>
      <c r="T1" s="28"/>
      <c r="U1" s="28"/>
      <c r="V1" s="28"/>
      <c r="W1" s="28"/>
      <c r="X1" s="28"/>
      <c r="Y1" s="28"/>
      <c r="Z1" s="28"/>
      <c r="AA1" s="28"/>
      <c r="AB1" s="28"/>
    </row>
    <row r="2" spans="1:28" ht="13.05" x14ac:dyDescent="0.3">
      <c r="A2" s="51" t="s">
        <v>24</v>
      </c>
      <c r="B2" s="35">
        <v>14.811751408649851</v>
      </c>
      <c r="C2" s="35">
        <v>2.2861714393279886</v>
      </c>
      <c r="D2" s="35">
        <v>150.41666666666669</v>
      </c>
      <c r="E2" s="35">
        <f t="shared" ref="E2:F33" si="0">1+B2/100</f>
        <v>1.1481175140864985</v>
      </c>
      <c r="F2" s="35">
        <f t="shared" si="0"/>
        <v>1.0228617143932799</v>
      </c>
      <c r="G2" s="35">
        <f>(E2/F2)-1</f>
        <v>0.12245624010623501</v>
      </c>
      <c r="H2" s="35">
        <f t="shared" ref="H2:H33" si="1">D2*(1+G2)</f>
        <v>168.83612611597954</v>
      </c>
      <c r="I2" s="35">
        <f>((D2-H2)/H2)*100</f>
        <v>-10.909667186192054</v>
      </c>
      <c r="J2" s="35" t="str">
        <f>IF(D2&gt;H2,"undervalued", "overvalued")</f>
        <v>overvalued</v>
      </c>
      <c r="N2" s="52"/>
    </row>
    <row r="3" spans="1:28" ht="13.05" x14ac:dyDescent="0.3">
      <c r="A3" s="51" t="s">
        <v>25</v>
      </c>
      <c r="B3" s="35">
        <v>14.098924437063456</v>
      </c>
      <c r="C3" s="35">
        <v>1.1215605940686268</v>
      </c>
      <c r="D3" s="35">
        <v>150.85333333333332</v>
      </c>
      <c r="E3" s="35">
        <f t="shared" si="0"/>
        <v>1.1409892443706346</v>
      </c>
      <c r="F3" s="35">
        <f t="shared" si="0"/>
        <v>1.0112156059406863</v>
      </c>
      <c r="G3" s="35">
        <f t="shared" ref="G3:G55" si="2">(E3/F3)-1</f>
        <v>0.12833429158683329</v>
      </c>
      <c r="H3" s="35">
        <f t="shared" si="1"/>
        <v>170.21298900017908</v>
      </c>
      <c r="I3" s="35">
        <f t="shared" ref="I3:I33" si="3">((D3-H3)/H3)*100</f>
        <v>-11.373782800339278</v>
      </c>
      <c r="J3" s="35" t="str">
        <f t="shared" ref="J3:J33" si="4">IF(D3&gt;H3,"undervalued", "overvalued")</f>
        <v>overvalued</v>
      </c>
    </row>
    <row r="4" spans="1:28" ht="13.05" x14ac:dyDescent="0.3">
      <c r="A4" s="51" t="s">
        <v>26</v>
      </c>
      <c r="B4" s="35">
        <v>13.649950089462273</v>
      </c>
      <c r="C4" s="35">
        <v>1.1183122472331775</v>
      </c>
      <c r="D4" s="35">
        <v>152.11666666666667</v>
      </c>
      <c r="E4" s="35">
        <f>1+B4/100</f>
        <v>1.1364995008946228</v>
      </c>
      <c r="F4" s="35">
        <f t="shared" si="0"/>
        <v>1.0111831224723318</v>
      </c>
      <c r="G4" s="35">
        <f t="shared" si="2"/>
        <v>0.12393044903270711</v>
      </c>
      <c r="H4" s="35">
        <f t="shared" si="1"/>
        <v>170.96855347202529</v>
      </c>
      <c r="I4" s="35">
        <f t="shared" si="3"/>
        <v>-11.026522961395504</v>
      </c>
      <c r="J4" s="35" t="str">
        <f t="shared" si="4"/>
        <v>overvalued</v>
      </c>
    </row>
    <row r="5" spans="1:28" ht="13.05" x14ac:dyDescent="0.3">
      <c r="A5" s="51" t="s">
        <v>27</v>
      </c>
      <c r="B5" s="35">
        <v>11.815323308413337</v>
      </c>
      <c r="C5" s="35">
        <v>1.4377930222179369</v>
      </c>
      <c r="D5" s="35">
        <v>151.25</v>
      </c>
      <c r="E5" s="35">
        <f t="shared" si="0"/>
        <v>1.1181532330841333</v>
      </c>
      <c r="F5" s="35">
        <f>1+C5/100</f>
        <v>1.0143779302221794</v>
      </c>
      <c r="G5" s="35">
        <f t="shared" si="2"/>
        <v>0.10230437765855571</v>
      </c>
      <c r="H5" s="35">
        <f t="shared" si="1"/>
        <v>166.72353712085655</v>
      </c>
      <c r="I5" s="35">
        <f t="shared" si="3"/>
        <v>-9.2809553996205754</v>
      </c>
      <c r="J5" s="35" t="str">
        <f t="shared" si="4"/>
        <v>overvalued</v>
      </c>
    </row>
    <row r="6" spans="1:28" ht="13.05" x14ac:dyDescent="0.3">
      <c r="A6" s="51" t="s">
        <v>28</v>
      </c>
      <c r="B6" s="35">
        <v>12.779128371737777</v>
      </c>
      <c r="C6" s="35">
        <v>2.6192415103541089</v>
      </c>
      <c r="D6" s="35">
        <v>153.66666666666666</v>
      </c>
      <c r="E6" s="35">
        <f t="shared" si="0"/>
        <v>1.1277912837173778</v>
      </c>
      <c r="F6" s="35">
        <f t="shared" si="0"/>
        <v>1.0261924151035411</v>
      </c>
      <c r="G6" s="35">
        <f t="shared" si="2"/>
        <v>9.9005670981874738E-2</v>
      </c>
      <c r="H6" s="35">
        <f t="shared" si="1"/>
        <v>168.88053810754806</v>
      </c>
      <c r="I6" s="35">
        <f t="shared" si="3"/>
        <v>-9.0086587900334418</v>
      </c>
      <c r="J6" s="35" t="str">
        <f t="shared" si="4"/>
        <v>overvalued</v>
      </c>
    </row>
    <row r="7" spans="1:28" ht="13.05" x14ac:dyDescent="0.3">
      <c r="A7" s="51" t="s">
        <v>29</v>
      </c>
      <c r="B7" s="35">
        <v>10.230182645073741</v>
      </c>
      <c r="C7" s="35">
        <v>3.5023181506360412</v>
      </c>
      <c r="D7" s="35">
        <v>155.06666666666666</v>
      </c>
      <c r="E7" s="35">
        <f t="shared" si="0"/>
        <v>1.1023018264507374</v>
      </c>
      <c r="F7" s="35">
        <f t="shared" si="0"/>
        <v>1.0350231815063604</v>
      </c>
      <c r="G7" s="35">
        <f t="shared" si="2"/>
        <v>6.5002065795724873E-2</v>
      </c>
      <c r="H7" s="35">
        <f t="shared" si="1"/>
        <v>165.14632033605707</v>
      </c>
      <c r="I7" s="35">
        <f t="shared" si="3"/>
        <v>-6.1034685174209589</v>
      </c>
      <c r="J7" s="35" t="str">
        <f t="shared" si="4"/>
        <v>overvalued</v>
      </c>
    </row>
    <row r="8" spans="1:28" ht="13.05" x14ac:dyDescent="0.3">
      <c r="A8" s="51" t="s">
        <v>30</v>
      </c>
      <c r="B8" s="35">
        <v>10.339031848420879</v>
      </c>
      <c r="C8" s="35">
        <v>3.8126216928186851</v>
      </c>
      <c r="D8" s="35">
        <v>155.86666666666667</v>
      </c>
      <c r="E8" s="35">
        <f t="shared" si="0"/>
        <v>1.1033903184842089</v>
      </c>
      <c r="F8" s="35">
        <f t="shared" si="0"/>
        <v>1.0381262169281869</v>
      </c>
      <c r="G8" s="35">
        <f t="shared" si="2"/>
        <v>6.2867212571837694E-2</v>
      </c>
      <c r="H8" s="35">
        <f t="shared" si="1"/>
        <v>165.66556953286377</v>
      </c>
      <c r="I8" s="35">
        <f t="shared" si="3"/>
        <v>-5.9148698753926938</v>
      </c>
      <c r="J8" s="35" t="str">
        <f t="shared" si="4"/>
        <v>overvalued</v>
      </c>
    </row>
    <row r="9" spans="1:28" ht="13.05" x14ac:dyDescent="0.3">
      <c r="A9" s="51" t="s">
        <v>31</v>
      </c>
      <c r="B9" s="35">
        <v>10.283025958087469</v>
      </c>
      <c r="C9" s="35">
        <v>3.0620668384193861</v>
      </c>
      <c r="D9" s="35">
        <v>160.08333333333331</v>
      </c>
      <c r="E9" s="35">
        <f t="shared" si="0"/>
        <v>1.1028302595808748</v>
      </c>
      <c r="F9" s="35">
        <f t="shared" si="0"/>
        <v>1.0306206683841939</v>
      </c>
      <c r="G9" s="35">
        <f t="shared" si="2"/>
        <v>7.0064179199793353E-2</v>
      </c>
      <c r="H9" s="35">
        <f t="shared" si="1"/>
        <v>171.29944068690023</v>
      </c>
      <c r="I9" s="35">
        <f t="shared" si="3"/>
        <v>-6.5476613984208063</v>
      </c>
      <c r="J9" s="35" t="str">
        <f t="shared" si="4"/>
        <v>overvalued</v>
      </c>
    </row>
    <row r="10" spans="1:28" ht="13.05" x14ac:dyDescent="0.3">
      <c r="A10" s="51" t="s">
        <v>32</v>
      </c>
      <c r="B10" s="35">
        <v>12.110898601245539</v>
      </c>
      <c r="C10" s="35">
        <v>2.5828752813320977</v>
      </c>
      <c r="D10" s="35">
        <v>158.87666666666667</v>
      </c>
      <c r="E10" s="35">
        <f t="shared" si="0"/>
        <v>1.1211089860124555</v>
      </c>
      <c r="F10" s="35">
        <f t="shared" si="0"/>
        <v>1.025828752813321</v>
      </c>
      <c r="G10" s="35">
        <f t="shared" si="2"/>
        <v>9.2881226947314266E-2</v>
      </c>
      <c r="H10" s="35">
        <f t="shared" si="1"/>
        <v>173.63332639996614</v>
      </c>
      <c r="I10" s="35">
        <f t="shared" si="3"/>
        <v>-8.4987485059794086</v>
      </c>
      <c r="J10" s="35" t="str">
        <f t="shared" si="4"/>
        <v>overvalued</v>
      </c>
    </row>
    <row r="11" spans="1:28" ht="13.05" x14ac:dyDescent="0.3">
      <c r="A11" s="51" t="s">
        <v>33</v>
      </c>
      <c r="B11" s="35">
        <v>12.891980921908806</v>
      </c>
      <c r="C11" s="35">
        <v>1.6538704482976341</v>
      </c>
      <c r="D11" s="35">
        <v>160.03333333333333</v>
      </c>
      <c r="E11" s="35">
        <f t="shared" si="0"/>
        <v>1.128919809219088</v>
      </c>
      <c r="F11" s="35">
        <f t="shared" si="0"/>
        <v>1.0165387044829763</v>
      </c>
      <c r="G11" s="35">
        <f t="shared" si="2"/>
        <v>0.11055270619850122</v>
      </c>
      <c r="H11" s="35">
        <f t="shared" si="1"/>
        <v>177.72545141530014</v>
      </c>
      <c r="I11" s="35">
        <f t="shared" si="3"/>
        <v>-9.9547464592590824</v>
      </c>
      <c r="J11" s="35" t="str">
        <f t="shared" si="4"/>
        <v>overvalued</v>
      </c>
    </row>
    <row r="12" spans="1:28" ht="13.05" x14ac:dyDescent="0.3">
      <c r="A12" s="51" t="s">
        <v>34</v>
      </c>
      <c r="B12" s="35">
        <v>11.25299073192083</v>
      </c>
      <c r="C12" s="35">
        <v>1.9497168982819613</v>
      </c>
      <c r="D12" s="35">
        <v>158.98633333333333</v>
      </c>
      <c r="E12" s="35">
        <f t="shared" si="0"/>
        <v>1.1125299073192083</v>
      </c>
      <c r="F12" s="35">
        <f t="shared" si="0"/>
        <v>1.0194971689828196</v>
      </c>
      <c r="G12" s="35">
        <f t="shared" si="2"/>
        <v>9.1253552404868321E-2</v>
      </c>
      <c r="H12" s="35">
        <f t="shared" si="1"/>
        <v>173.49440103382454</v>
      </c>
      <c r="I12" s="35">
        <f t="shared" si="3"/>
        <v>-8.3622685308805504</v>
      </c>
      <c r="J12" s="35" t="str">
        <f t="shared" si="4"/>
        <v>overvalued</v>
      </c>
    </row>
    <row r="13" spans="1:28" ht="13.05" x14ac:dyDescent="0.3">
      <c r="A13" s="51" t="s">
        <v>35</v>
      </c>
      <c r="B13" s="35">
        <v>11.981084477377033</v>
      </c>
      <c r="C13" s="35">
        <v>1.7595049796895523</v>
      </c>
      <c r="D13" s="35">
        <v>156.90333333333334</v>
      </c>
      <c r="E13" s="35">
        <f t="shared" si="0"/>
        <v>1.1198108447737702</v>
      </c>
      <c r="F13" s="35">
        <f t="shared" si="0"/>
        <v>1.0175950497968955</v>
      </c>
      <c r="G13" s="35">
        <f t="shared" si="2"/>
        <v>0.10044840037034009</v>
      </c>
      <c r="H13" s="35">
        <f t="shared" si="1"/>
        <v>172.66402217944093</v>
      </c>
      <c r="I13" s="35">
        <f t="shared" si="3"/>
        <v>-9.1279518727580182</v>
      </c>
      <c r="J13" s="35" t="str">
        <f t="shared" si="4"/>
        <v>overvalued</v>
      </c>
    </row>
    <row r="14" spans="1:28" ht="13.05" x14ac:dyDescent="0.3">
      <c r="A14" s="51" t="s">
        <v>36</v>
      </c>
      <c r="B14" s="35">
        <v>8.5932798883678618</v>
      </c>
      <c r="C14" s="35">
        <v>1.5187472411246183</v>
      </c>
      <c r="D14" s="35">
        <v>157.72666666666666</v>
      </c>
      <c r="E14" s="35">
        <f t="shared" si="0"/>
        <v>1.0859327988836787</v>
      </c>
      <c r="F14" s="35">
        <f t="shared" si="0"/>
        <v>1.0151874724112462</v>
      </c>
      <c r="G14" s="35">
        <f t="shared" si="2"/>
        <v>6.96869577245669E-2</v>
      </c>
      <c r="H14" s="35">
        <f t="shared" si="1"/>
        <v>168.71815821870351</v>
      </c>
      <c r="I14" s="35">
        <f t="shared" si="3"/>
        <v>-6.5147057483812487</v>
      </c>
      <c r="J14" s="35" t="str">
        <f t="shared" si="4"/>
        <v>overvalued</v>
      </c>
    </row>
    <row r="15" spans="1:28" ht="13.05" x14ac:dyDescent="0.3">
      <c r="A15" s="51" t="s">
        <v>37</v>
      </c>
      <c r="B15" s="35">
        <v>8.3531562707554876</v>
      </c>
      <c r="C15" s="35">
        <v>1.7157935271568725</v>
      </c>
      <c r="D15" s="35">
        <v>159.59333333333333</v>
      </c>
      <c r="E15" s="35">
        <f t="shared" si="0"/>
        <v>1.0835315627075548</v>
      </c>
      <c r="F15" s="35">
        <f t="shared" si="0"/>
        <v>1.0171579352715687</v>
      </c>
      <c r="G15" s="35">
        <f t="shared" si="2"/>
        <v>6.525400346826693E-2</v>
      </c>
      <c r="H15" s="35">
        <f t="shared" si="1"/>
        <v>170.00743726017896</v>
      </c>
      <c r="I15" s="35">
        <f t="shared" si="3"/>
        <v>-6.1256754967183626</v>
      </c>
      <c r="J15" s="35" t="str">
        <f t="shared" si="4"/>
        <v>overvalued</v>
      </c>
    </row>
    <row r="16" spans="1:28" ht="13.05" x14ac:dyDescent="0.3">
      <c r="A16" s="51" t="s">
        <v>38</v>
      </c>
      <c r="B16" s="35">
        <v>7.9519135852778255</v>
      </c>
      <c r="C16" s="35">
        <v>1.0947341081747997</v>
      </c>
      <c r="D16" s="35">
        <v>161.35000000000002</v>
      </c>
      <c r="E16" s="35">
        <f t="shared" si="0"/>
        <v>1.0795191358527783</v>
      </c>
      <c r="F16" s="35">
        <f t="shared" si="0"/>
        <v>1.010947341081748</v>
      </c>
      <c r="G16" s="35">
        <f t="shared" si="2"/>
        <v>6.7829244891881357E-2</v>
      </c>
      <c r="H16" s="35">
        <f t="shared" si="1"/>
        <v>172.29424866330507</v>
      </c>
      <c r="I16" s="35">
        <f t="shared" si="3"/>
        <v>-6.3520684806444931</v>
      </c>
      <c r="J16" s="35" t="str">
        <f t="shared" si="4"/>
        <v>overvalued</v>
      </c>
    </row>
    <row r="17" spans="1:10" ht="13.05" x14ac:dyDescent="0.3">
      <c r="A17" s="51" t="s">
        <v>39</v>
      </c>
      <c r="B17" s="35">
        <v>7.9568807847335847</v>
      </c>
      <c r="C17" s="35">
        <v>1.5128383667573297</v>
      </c>
      <c r="D17" s="35">
        <v>159.04999999999998</v>
      </c>
      <c r="E17" s="35">
        <f t="shared" si="0"/>
        <v>1.0795688078473358</v>
      </c>
      <c r="F17" s="35">
        <f t="shared" si="0"/>
        <v>1.0151283836675733</v>
      </c>
      <c r="G17" s="35">
        <f t="shared" si="2"/>
        <v>6.3480073275997473E-2</v>
      </c>
      <c r="H17" s="35">
        <f t="shared" si="1"/>
        <v>169.14650565454738</v>
      </c>
      <c r="I17" s="35">
        <f t="shared" si="3"/>
        <v>-5.9690891132967145</v>
      </c>
      <c r="J17" s="35" t="str">
        <f t="shared" si="4"/>
        <v>overvalued</v>
      </c>
    </row>
    <row r="18" spans="1:10" ht="13.05" x14ac:dyDescent="0.3">
      <c r="A18" s="51" t="s">
        <v>40</v>
      </c>
      <c r="B18" s="35">
        <v>7.7833736632669943</v>
      </c>
      <c r="C18" s="35">
        <v>1.6126949139408042</v>
      </c>
      <c r="D18" s="35">
        <v>164</v>
      </c>
      <c r="E18" s="35">
        <f t="shared" si="0"/>
        <v>1.07783373663267</v>
      </c>
      <c r="F18" s="35">
        <f t="shared" si="0"/>
        <v>1.016126949139408</v>
      </c>
      <c r="G18" s="35">
        <f t="shared" si="2"/>
        <v>6.072743917039447E-2</v>
      </c>
      <c r="H18" s="35">
        <f t="shared" si="1"/>
        <v>173.95930002394471</v>
      </c>
      <c r="I18" s="35">
        <f t="shared" si="3"/>
        <v>-5.7250747862137024</v>
      </c>
      <c r="J18" s="35" t="str">
        <f t="shared" si="4"/>
        <v>overvalued</v>
      </c>
    </row>
    <row r="19" spans="1:10" x14ac:dyDescent="0.3">
      <c r="A19" s="51" t="s">
        <v>41</v>
      </c>
      <c r="B19" s="35">
        <v>8.1666705518737643</v>
      </c>
      <c r="C19" s="35">
        <v>2.0589816945944195</v>
      </c>
      <c r="D19" s="35">
        <v>162.10333333333332</v>
      </c>
      <c r="E19" s="35">
        <f t="shared" si="0"/>
        <v>1.0816667055187377</v>
      </c>
      <c r="F19" s="35">
        <f t="shared" si="0"/>
        <v>1.0205898169459442</v>
      </c>
      <c r="G19" s="35">
        <f t="shared" si="2"/>
        <v>5.9844697212012576E-2</v>
      </c>
      <c r="H19" s="35">
        <f t="shared" si="1"/>
        <v>171.8043582337246</v>
      </c>
      <c r="I19" s="35">
        <f t="shared" si="3"/>
        <v>-5.6465534402764623</v>
      </c>
      <c r="J19" s="35" t="str">
        <f t="shared" si="4"/>
        <v>overvalued</v>
      </c>
    </row>
    <row r="20" spans="1:10" x14ac:dyDescent="0.3">
      <c r="A20" s="51" t="s">
        <v>42</v>
      </c>
      <c r="B20" s="35">
        <v>8.3167200554472718</v>
      </c>
      <c r="C20" s="35">
        <v>1.6840509711232077</v>
      </c>
      <c r="D20" s="35">
        <v>162.66666666666666</v>
      </c>
      <c r="E20" s="35">
        <f t="shared" si="0"/>
        <v>1.0831672005544728</v>
      </c>
      <c r="F20" s="35">
        <f t="shared" si="0"/>
        <v>1.0168405097112321</v>
      </c>
      <c r="G20" s="35">
        <f t="shared" si="2"/>
        <v>6.5228214464111423E-2</v>
      </c>
      <c r="H20" s="35">
        <f t="shared" si="1"/>
        <v>173.27712288616212</v>
      </c>
      <c r="I20" s="35">
        <f t="shared" si="3"/>
        <v>-6.1234028143843391</v>
      </c>
      <c r="J20" s="35" t="str">
        <f t="shared" si="4"/>
        <v>overvalued</v>
      </c>
    </row>
    <row r="21" spans="1:10" x14ac:dyDescent="0.3">
      <c r="A21" s="51" t="s">
        <v>43</v>
      </c>
      <c r="B21" s="35">
        <v>7.9782970487276197</v>
      </c>
      <c r="C21" s="35">
        <v>0.65312139196231911</v>
      </c>
      <c r="D21" s="35">
        <v>174.11666666666667</v>
      </c>
      <c r="E21" s="35">
        <f t="shared" si="0"/>
        <v>1.0797829704872761</v>
      </c>
      <c r="F21" s="35">
        <f t="shared" si="0"/>
        <v>1.0065312139196232</v>
      </c>
      <c r="G21" s="35">
        <f t="shared" si="2"/>
        <v>7.2776438082229777E-2</v>
      </c>
      <c r="H21" s="35">
        <f t="shared" si="1"/>
        <v>186.78825747741757</v>
      </c>
      <c r="I21" s="35">
        <f t="shared" si="3"/>
        <v>-6.783933306023199</v>
      </c>
      <c r="J21" s="35" t="str">
        <f t="shared" si="4"/>
        <v>overvalued</v>
      </c>
    </row>
    <row r="22" spans="1:10" x14ac:dyDescent="0.3">
      <c r="A22" s="51" t="s">
        <v>44</v>
      </c>
      <c r="B22" s="35">
        <v>8.4935973025117519</v>
      </c>
      <c r="C22" s="35">
        <v>-2.2031284423873476E-2</v>
      </c>
      <c r="D22" s="35">
        <v>192.4</v>
      </c>
      <c r="E22" s="35">
        <f t="shared" si="0"/>
        <v>1.0849359730251176</v>
      </c>
      <c r="F22" s="35">
        <f t="shared" si="0"/>
        <v>0.99977968715576127</v>
      </c>
      <c r="G22" s="35">
        <f t="shared" si="2"/>
        <v>8.5175051027106319E-2</v>
      </c>
      <c r="H22" s="35">
        <f t="shared" si="1"/>
        <v>208.78767981761527</v>
      </c>
      <c r="I22" s="35">
        <f t="shared" si="3"/>
        <v>-7.8489687858644661</v>
      </c>
      <c r="J22" s="35" t="str">
        <f t="shared" si="4"/>
        <v>overvalued</v>
      </c>
    </row>
    <row r="23" spans="1:10" x14ac:dyDescent="0.3">
      <c r="A23" s="51" t="s">
        <v>45</v>
      </c>
      <c r="B23" s="35">
        <v>9.1677192165000712</v>
      </c>
      <c r="C23" s="35">
        <v>0.17957180975505249</v>
      </c>
      <c r="D23" s="35">
        <v>196.98333333333335</v>
      </c>
      <c r="E23" s="35">
        <f t="shared" si="0"/>
        <v>1.0916771921650008</v>
      </c>
      <c r="F23" s="35">
        <f t="shared" si="0"/>
        <v>1.0017957180975505</v>
      </c>
      <c r="G23" s="35">
        <f t="shared" si="2"/>
        <v>8.9720361590423625E-2</v>
      </c>
      <c r="H23" s="35">
        <f t="shared" si="1"/>
        <v>214.65674922728695</v>
      </c>
      <c r="I23" s="35">
        <f t="shared" si="3"/>
        <v>-8.233338088633916</v>
      </c>
      <c r="J23" s="35" t="str">
        <f t="shared" si="4"/>
        <v>overvalued</v>
      </c>
    </row>
    <row r="24" spans="1:10" x14ac:dyDescent="0.3">
      <c r="A24" s="51" t="s">
        <v>46</v>
      </c>
      <c r="B24" s="35">
        <v>9.3940533252962464</v>
      </c>
      <c r="C24" s="35">
        <v>8.8429616341700878E-3</v>
      </c>
      <c r="D24" s="35">
        <v>196.98333333333335</v>
      </c>
      <c r="E24" s="35">
        <f t="shared" si="0"/>
        <v>1.0939405332529624</v>
      </c>
      <c r="F24" s="35">
        <f t="shared" si="0"/>
        <v>1.0000884296163417</v>
      </c>
      <c r="G24" s="35">
        <f t="shared" si="2"/>
        <v>9.3843805064942831E-2</v>
      </c>
      <c r="H24" s="35">
        <f t="shared" si="1"/>
        <v>215.46899886770933</v>
      </c>
      <c r="I24" s="35">
        <f t="shared" si="3"/>
        <v>-8.5792692366503989</v>
      </c>
      <c r="J24" s="35" t="str">
        <f t="shared" si="4"/>
        <v>overvalued</v>
      </c>
    </row>
    <row r="25" spans="1:10" x14ac:dyDescent="0.3">
      <c r="A25" s="51" t="s">
        <v>47</v>
      </c>
      <c r="B25" s="35">
        <v>9.5539051117446157</v>
      </c>
      <c r="C25" s="35">
        <v>0.63872475153647912</v>
      </c>
      <c r="D25" s="35">
        <v>197</v>
      </c>
      <c r="E25" s="35">
        <f t="shared" si="0"/>
        <v>1.0955390511174461</v>
      </c>
      <c r="F25" s="35">
        <f t="shared" si="0"/>
        <v>1.0063872475153648</v>
      </c>
      <c r="G25" s="35">
        <f t="shared" si="2"/>
        <v>8.8585983002253954E-2</v>
      </c>
      <c r="H25" s="35">
        <f t="shared" si="1"/>
        <v>214.45143865144402</v>
      </c>
      <c r="I25" s="35">
        <f t="shared" si="3"/>
        <v>-8.1377111579132375</v>
      </c>
      <c r="J25" s="35" t="str">
        <f t="shared" si="4"/>
        <v>overvalued</v>
      </c>
    </row>
    <row r="26" spans="1:10" x14ac:dyDescent="0.3">
      <c r="A26" s="51" t="s">
        <v>48</v>
      </c>
      <c r="B26" s="35">
        <v>12.774709778940188</v>
      </c>
      <c r="C26" s="35">
        <v>0.89161609655219465</v>
      </c>
      <c r="D26" s="35">
        <v>197</v>
      </c>
      <c r="E26" s="35">
        <f t="shared" si="0"/>
        <v>1.127747097789402</v>
      </c>
      <c r="F26" s="35">
        <f t="shared" si="0"/>
        <v>1.0089161609655219</v>
      </c>
      <c r="G26" s="35">
        <f t="shared" si="2"/>
        <v>0.117780784391599</v>
      </c>
      <c r="H26" s="35">
        <f t="shared" si="1"/>
        <v>220.20281452514502</v>
      </c>
      <c r="I26" s="35">
        <f t="shared" si="3"/>
        <v>-10.537019962792291</v>
      </c>
      <c r="J26" s="35" t="str">
        <f t="shared" si="4"/>
        <v>overvalued</v>
      </c>
    </row>
    <row r="27" spans="1:10" x14ac:dyDescent="0.3">
      <c r="A27" s="51" t="s">
        <v>49</v>
      </c>
      <c r="B27" s="35">
        <v>16.480162512928992</v>
      </c>
      <c r="C27" s="35">
        <v>1.0792865347959424</v>
      </c>
      <c r="D27" s="35">
        <v>468.94844899412863</v>
      </c>
      <c r="E27" s="35">
        <f t="shared" si="0"/>
        <v>1.1648016251292899</v>
      </c>
      <c r="F27" s="35">
        <f t="shared" si="0"/>
        <v>1.0107928653479594</v>
      </c>
      <c r="G27" s="35">
        <f t="shared" si="2"/>
        <v>0.15236431227511082</v>
      </c>
      <c r="H27" s="35">
        <f t="shared" si="1"/>
        <v>540.39945691759897</v>
      </c>
      <c r="I27" s="35">
        <f t="shared" si="3"/>
        <v>-13.221887440639177</v>
      </c>
      <c r="J27" s="35" t="str">
        <f t="shared" si="4"/>
        <v>overvalued</v>
      </c>
    </row>
    <row r="28" spans="1:10" x14ac:dyDescent="0.3">
      <c r="A28" s="51" t="s">
        <v>50</v>
      </c>
      <c r="B28" s="35">
        <v>17.852038545348655</v>
      </c>
      <c r="C28" s="35">
        <v>1.5486446201652182</v>
      </c>
      <c r="D28" s="35">
        <v>308.08333333333331</v>
      </c>
      <c r="E28" s="35">
        <f t="shared" si="0"/>
        <v>1.1785203854534865</v>
      </c>
      <c r="F28" s="35">
        <f t="shared" si="0"/>
        <v>1.0154864462016522</v>
      </c>
      <c r="G28" s="35">
        <f t="shared" si="2"/>
        <v>0.16054762706252745</v>
      </c>
      <c r="H28" s="35">
        <f t="shared" si="1"/>
        <v>357.54538143751364</v>
      </c>
      <c r="I28" s="35">
        <f t="shared" si="3"/>
        <v>-13.833781855975269</v>
      </c>
      <c r="J28" s="35" t="str">
        <f t="shared" si="4"/>
        <v>overvalued</v>
      </c>
    </row>
    <row r="29" spans="1:10" x14ac:dyDescent="0.3">
      <c r="A29" s="51" t="s">
        <v>51</v>
      </c>
      <c r="B29" s="35">
        <v>18.546963778122379</v>
      </c>
      <c r="C29" s="35">
        <v>2.0507989115119862</v>
      </c>
      <c r="D29" s="35">
        <v>305</v>
      </c>
      <c r="E29" s="35">
        <f t="shared" si="0"/>
        <v>1.1854696377812237</v>
      </c>
      <c r="F29" s="35">
        <f t="shared" si="0"/>
        <v>1.0205079891151199</v>
      </c>
      <c r="G29" s="35">
        <f t="shared" si="2"/>
        <v>0.16164660191356428</v>
      </c>
      <c r="H29" s="35">
        <f t="shared" si="1"/>
        <v>354.30221358363713</v>
      </c>
      <c r="I29" s="35">
        <f t="shared" si="3"/>
        <v>-13.915299338653092</v>
      </c>
      <c r="J29" s="35" t="str">
        <f t="shared" si="4"/>
        <v>overvalued</v>
      </c>
    </row>
    <row r="30" spans="1:10" x14ac:dyDescent="0.3">
      <c r="A30" s="51" t="s">
        <v>52</v>
      </c>
      <c r="B30" s="35">
        <v>17.255544434665225</v>
      </c>
      <c r="C30" s="35">
        <v>2.44119623655914</v>
      </c>
      <c r="D30" s="35">
        <v>305.7</v>
      </c>
      <c r="E30" s="35">
        <f t="shared" si="0"/>
        <v>1.1725554443466524</v>
      </c>
      <c r="F30" s="35">
        <f t="shared" si="0"/>
        <v>1.0244119623655914</v>
      </c>
      <c r="G30" s="35">
        <f t="shared" si="2"/>
        <v>0.14461319022375063</v>
      </c>
      <c r="H30" s="35">
        <f t="shared" si="1"/>
        <v>349.90825225140054</v>
      </c>
      <c r="I30" s="35">
        <f t="shared" si="3"/>
        <v>-12.634241109477465</v>
      </c>
      <c r="J30" s="35" t="str">
        <f t="shared" si="4"/>
        <v>overvalued</v>
      </c>
    </row>
    <row r="31" spans="1:10" x14ac:dyDescent="0.3">
      <c r="A31" s="51" t="s">
        <v>53</v>
      </c>
      <c r="B31" s="35">
        <v>16.098397575320561</v>
      </c>
      <c r="C31" s="35">
        <v>1.6405658099591269</v>
      </c>
      <c r="D31" s="35">
        <v>376.81013333333334</v>
      </c>
      <c r="E31" s="35">
        <f t="shared" si="0"/>
        <v>1.1609839757532057</v>
      </c>
      <c r="F31" s="35">
        <f t="shared" si="0"/>
        <v>1.0164056580995913</v>
      </c>
      <c r="G31" s="35">
        <f t="shared" si="2"/>
        <v>0.14224469974314924</v>
      </c>
      <c r="H31" s="35">
        <f t="shared" si="1"/>
        <v>430.40937760950936</v>
      </c>
      <c r="I31" s="35">
        <f t="shared" si="3"/>
        <v>-12.45308468274224</v>
      </c>
      <c r="J31" s="35" t="str">
        <f t="shared" si="4"/>
        <v>overvalued</v>
      </c>
    </row>
    <row r="32" spans="1:10" x14ac:dyDescent="0.3">
      <c r="A32" s="51" t="s">
        <v>54</v>
      </c>
      <c r="B32" s="35">
        <v>15.979000297857301</v>
      </c>
      <c r="C32" s="35">
        <v>2.1805652303711787</v>
      </c>
      <c r="D32" s="35">
        <v>362.14983333333333</v>
      </c>
      <c r="E32" s="35">
        <f t="shared" si="0"/>
        <v>1.159790002978573</v>
      </c>
      <c r="F32" s="35">
        <f t="shared" si="0"/>
        <v>1.0218056523037118</v>
      </c>
      <c r="G32" s="35">
        <f t="shared" si="2"/>
        <v>0.13503972146148202</v>
      </c>
      <c r="H32" s="35">
        <f t="shared" si="1"/>
        <v>411.05444595398882</v>
      </c>
      <c r="I32" s="35">
        <f t="shared" si="3"/>
        <v>-11.89735644560565</v>
      </c>
      <c r="J32" s="35" t="str">
        <f t="shared" si="4"/>
        <v>overvalued</v>
      </c>
    </row>
    <row r="33" spans="1:24" x14ac:dyDescent="0.3">
      <c r="A33" s="51" t="s">
        <v>55</v>
      </c>
      <c r="B33" s="35">
        <v>15.371612592980874</v>
      </c>
      <c r="C33" s="35">
        <v>2.1299307195522532</v>
      </c>
      <c r="D33" s="35">
        <v>360.47333333333336</v>
      </c>
      <c r="E33" s="35">
        <f t="shared" si="0"/>
        <v>1.1537161259298088</v>
      </c>
      <c r="F33" s="35">
        <f t="shared" si="0"/>
        <v>1.0212993071955225</v>
      </c>
      <c r="G33" s="35">
        <f t="shared" si="2"/>
        <v>0.12965525169883985</v>
      </c>
      <c r="H33" s="35">
        <f t="shared" si="1"/>
        <v>407.21059409738649</v>
      </c>
      <c r="I33" s="35">
        <f t="shared" si="3"/>
        <v>-11.47741769038447</v>
      </c>
      <c r="J33" s="35" t="str">
        <f t="shared" si="4"/>
        <v>overvalued</v>
      </c>
    </row>
    <row r="34" spans="1:24" x14ac:dyDescent="0.3">
      <c r="A34" s="51" t="s">
        <v>56</v>
      </c>
      <c r="B34" s="35">
        <v>13.337176276584195</v>
      </c>
      <c r="C34" s="35">
        <v>2.3309497646499366</v>
      </c>
      <c r="D34" s="35">
        <v>360.29911212121198</v>
      </c>
      <c r="E34" s="35">
        <f t="shared" ref="E34:F55" si="5">1+B34/100</f>
        <v>1.133371762765842</v>
      </c>
      <c r="F34" s="35">
        <f t="shared" si="5"/>
        <v>1.0233094976464994</v>
      </c>
      <c r="G34" s="35">
        <f t="shared" si="2"/>
        <v>0.10755520726864543</v>
      </c>
      <c r="H34" s="35">
        <f t="shared" ref="H34:H56" si="6">D34*(1+G34)</f>
        <v>399.05115780411785</v>
      </c>
      <c r="I34" s="35">
        <f t="shared" ref="I34:I55" si="7">((D34-H34)/H34)*100</f>
        <v>-9.711047048741575</v>
      </c>
      <c r="J34" s="35" t="str">
        <f t="shared" ref="J34:J55" si="8">IF(D34&gt;H34,"undervalued", "overvalued")</f>
        <v>overvalued</v>
      </c>
    </row>
    <row r="35" spans="1:24" x14ac:dyDescent="0.3">
      <c r="A35" s="51" t="s">
        <v>57</v>
      </c>
      <c r="B35" s="35">
        <v>11.230806763418256</v>
      </c>
      <c r="C35" s="35">
        <v>2.8075506935940187</v>
      </c>
      <c r="D35" s="35">
        <v>360.84047702589834</v>
      </c>
      <c r="E35" s="35">
        <f t="shared" si="5"/>
        <v>1.1123080676341826</v>
      </c>
      <c r="F35" s="35">
        <f t="shared" si="5"/>
        <v>1.0280755069359402</v>
      </c>
      <c r="G35" s="35">
        <f t="shared" si="2"/>
        <v>8.1932270664912377E-2</v>
      </c>
      <c r="H35" s="35">
        <f t="shared" si="6"/>
        <v>390.40495665644033</v>
      </c>
      <c r="I35" s="35">
        <f t="shared" si="7"/>
        <v>-7.5727726112245515</v>
      </c>
      <c r="J35" s="35" t="str">
        <f t="shared" si="8"/>
        <v>overvalued</v>
      </c>
    </row>
    <row r="36" spans="1:24" x14ac:dyDescent="0.3">
      <c r="A36" s="51" t="s">
        <v>58</v>
      </c>
      <c r="B36" s="35">
        <v>11.284220822458796</v>
      </c>
      <c r="C36" s="35">
        <v>2.3320551058088279</v>
      </c>
      <c r="D36" s="35">
        <v>362.47673809523832</v>
      </c>
      <c r="E36" s="35">
        <f t="shared" si="5"/>
        <v>1.1128422082245879</v>
      </c>
      <c r="F36" s="35">
        <f t="shared" si="5"/>
        <v>1.0233205510580883</v>
      </c>
      <c r="G36" s="35">
        <f t="shared" si="2"/>
        <v>8.7481539458907909E-2</v>
      </c>
      <c r="H36" s="35">
        <f t="shared" si="6"/>
        <v>394.18676116185316</v>
      </c>
      <c r="I36" s="35">
        <f t="shared" si="7"/>
        <v>-8.044416046127612</v>
      </c>
      <c r="J36" s="35" t="str">
        <f t="shared" si="8"/>
        <v>overvalued</v>
      </c>
    </row>
    <row r="37" spans="1:24" x14ac:dyDescent="0.3">
      <c r="A37" s="51" t="s">
        <v>59</v>
      </c>
      <c r="B37" s="35">
        <v>11.441793242378276</v>
      </c>
      <c r="C37" s="35">
        <v>2.0023809043401064</v>
      </c>
      <c r="D37" s="35">
        <v>364.21098387635766</v>
      </c>
      <c r="E37" s="35">
        <f t="shared" si="5"/>
        <v>1.1144179324237828</v>
      </c>
      <c r="F37" s="35">
        <f t="shared" si="5"/>
        <v>1.0200238090434011</v>
      </c>
      <c r="G37" s="35">
        <f t="shared" si="2"/>
        <v>9.2541098103294805E-2</v>
      </c>
      <c r="H37" s="35">
        <f t="shared" si="6"/>
        <v>397.91546826555719</v>
      </c>
      <c r="I37" s="35">
        <f t="shared" si="7"/>
        <v>-8.4702624243564575</v>
      </c>
      <c r="J37" s="35" t="str">
        <f t="shared" si="8"/>
        <v>overvalued</v>
      </c>
    </row>
    <row r="38" spans="1:24" x14ac:dyDescent="0.3">
      <c r="A38" s="51" t="s">
        <v>60</v>
      </c>
      <c r="B38" s="35">
        <v>11.25114956972982</v>
      </c>
      <c r="C38" s="35">
        <v>1.8531355052749277</v>
      </c>
      <c r="D38" s="35">
        <v>362.06479797979802</v>
      </c>
      <c r="E38" s="35">
        <f t="shared" si="5"/>
        <v>1.1125114956972981</v>
      </c>
      <c r="F38" s="35">
        <f t="shared" si="5"/>
        <v>1.0185313550527493</v>
      </c>
      <c r="G38" s="35">
        <f t="shared" si="2"/>
        <v>9.2270247919546522E-2</v>
      </c>
      <c r="H38" s="35">
        <f t="shared" si="6"/>
        <v>395.47260665233449</v>
      </c>
      <c r="I38" s="35">
        <f t="shared" si="7"/>
        <v>-8.4475658011645169</v>
      </c>
      <c r="J38" s="35" t="str">
        <f t="shared" si="8"/>
        <v>overvalued</v>
      </c>
    </row>
    <row r="39" spans="1:24" x14ac:dyDescent="0.3">
      <c r="A39" s="51" t="s">
        <v>61</v>
      </c>
      <c r="B39" s="35">
        <v>11.217315895871888</v>
      </c>
      <c r="C39" s="35">
        <v>1.6496824928889486</v>
      </c>
      <c r="D39" s="35">
        <v>360.58984500466835</v>
      </c>
      <c r="E39" s="35">
        <f t="shared" si="5"/>
        <v>1.1121731589587189</v>
      </c>
      <c r="F39" s="35">
        <f t="shared" si="5"/>
        <v>1.0164968249288895</v>
      </c>
      <c r="G39" s="35">
        <f t="shared" si="2"/>
        <v>9.4123593584783283E-2</v>
      </c>
      <c r="H39" s="35">
        <f t="shared" si="6"/>
        <v>394.52985702668775</v>
      </c>
      <c r="I39" s="35">
        <f t="shared" si="7"/>
        <v>-8.6026472819580668</v>
      </c>
      <c r="J39" s="35" t="str">
        <f t="shared" si="8"/>
        <v>overvalued</v>
      </c>
    </row>
    <row r="40" spans="1:24" x14ac:dyDescent="0.3">
      <c r="A40" s="51" t="s">
        <v>62</v>
      </c>
      <c r="B40" s="35">
        <v>11.243754777333278</v>
      </c>
      <c r="C40" s="35">
        <v>1.7166173636500748</v>
      </c>
      <c r="D40" s="35">
        <v>362.17270979986193</v>
      </c>
      <c r="E40" s="35">
        <f t="shared" si="5"/>
        <v>1.1124375477733328</v>
      </c>
      <c r="F40" s="35">
        <f t="shared" si="5"/>
        <v>1.0171661736365007</v>
      </c>
      <c r="G40" s="35">
        <f t="shared" si="2"/>
        <v>9.3663529722213035E-2</v>
      </c>
      <c r="H40" s="35">
        <f t="shared" si="6"/>
        <v>396.09508416877571</v>
      </c>
      <c r="I40" s="35">
        <f t="shared" si="7"/>
        <v>-8.5641997905885372</v>
      </c>
      <c r="J40" s="35" t="str">
        <f t="shared" si="8"/>
        <v>overvalued</v>
      </c>
    </row>
    <row r="41" spans="1:24" x14ac:dyDescent="0.3">
      <c r="A41" s="51" t="s">
        <v>63</v>
      </c>
      <c r="B41" s="35">
        <v>11.981569286402626</v>
      </c>
      <c r="C41" s="35">
        <v>2.3139887722685382</v>
      </c>
      <c r="D41" s="35">
        <v>362.86060606060596</v>
      </c>
      <c r="E41" s="35">
        <f t="shared" si="5"/>
        <v>1.1198156928640262</v>
      </c>
      <c r="F41" s="35">
        <f t="shared" si="5"/>
        <v>1.0231398877226854</v>
      </c>
      <c r="G41" s="35">
        <f t="shared" si="2"/>
        <v>9.44893325941214E-2</v>
      </c>
      <c r="H41" s="35">
        <f t="shared" si="6"/>
        <v>397.14706255197103</v>
      </c>
      <c r="I41" s="35">
        <f t="shared" si="7"/>
        <v>-8.6331889932783561</v>
      </c>
      <c r="J41" s="35" t="str">
        <f t="shared" si="8"/>
        <v>overvalued</v>
      </c>
      <c r="O41" s="1" t="s">
        <v>0</v>
      </c>
      <c r="P41" s="2" t="s">
        <v>424</v>
      </c>
      <c r="Q41" s="2" t="s">
        <v>21</v>
      </c>
      <c r="R41" s="2" t="s">
        <v>1</v>
      </c>
      <c r="S41" s="9" t="s">
        <v>2</v>
      </c>
      <c r="T41" s="9" t="s">
        <v>3</v>
      </c>
      <c r="U41" s="2" t="s">
        <v>4</v>
      </c>
      <c r="V41" s="2" t="s">
        <v>5</v>
      </c>
      <c r="W41" s="10" t="s">
        <v>6</v>
      </c>
    </row>
    <row r="42" spans="1:24" x14ac:dyDescent="0.3">
      <c r="A42" s="51" t="s">
        <v>64</v>
      </c>
      <c r="B42" s="35">
        <v>12.25732480448665</v>
      </c>
      <c r="C42" s="35">
        <v>1.5428674833400269</v>
      </c>
      <c r="D42" s="35">
        <v>366.98511111111105</v>
      </c>
      <c r="E42" s="35">
        <f t="shared" si="5"/>
        <v>1.1225732480448665</v>
      </c>
      <c r="F42" s="35">
        <f t="shared" si="5"/>
        <v>1.0154286748334003</v>
      </c>
      <c r="G42" s="35">
        <f t="shared" si="2"/>
        <v>0.10551659202360542</v>
      </c>
      <c r="H42" s="35">
        <f t="shared" si="6"/>
        <v>405.70812935895964</v>
      </c>
      <c r="I42" s="35">
        <f t="shared" si="7"/>
        <v>-9.5445507362726509</v>
      </c>
      <c r="J42" s="35" t="str">
        <f t="shared" si="8"/>
        <v>overvalued</v>
      </c>
      <c r="O42" s="55" t="str">
        <f>A42</f>
        <v>2020Q1</v>
      </c>
      <c r="P42" s="56">
        <f>B42</f>
        <v>12.25732480448665</v>
      </c>
      <c r="Q42" s="53">
        <f>C42</f>
        <v>1.5428674833400269</v>
      </c>
      <c r="R42" s="53">
        <f t="shared" ref="R42:S42" si="9">D42</f>
        <v>366.98511111111105</v>
      </c>
      <c r="S42" s="57">
        <f t="shared" si="9"/>
        <v>1.1225732480448665</v>
      </c>
      <c r="T42" s="57">
        <f t="shared" ref="T42" si="10">F42</f>
        <v>1.0154286748334003</v>
      </c>
      <c r="U42" s="57">
        <f t="shared" ref="U42" si="11">G42</f>
        <v>0.10551659202360542</v>
      </c>
      <c r="V42" s="57">
        <f t="shared" ref="V42" si="12">H42</f>
        <v>405.70812935895964</v>
      </c>
      <c r="W42" s="18">
        <f t="shared" ref="W42:X42" si="13">I42</f>
        <v>-9.5445507362726509</v>
      </c>
      <c r="X42" s="3" t="str">
        <f t="shared" si="13"/>
        <v>overvalued</v>
      </c>
    </row>
    <row r="43" spans="1:24" x14ac:dyDescent="0.3">
      <c r="A43" s="51" t="s">
        <v>65</v>
      </c>
      <c r="B43" s="35">
        <v>12.558719690353884</v>
      </c>
      <c r="C43" s="35">
        <v>0.71602412613311905</v>
      </c>
      <c r="D43" s="35">
        <v>385.87333333333328</v>
      </c>
      <c r="E43" s="35">
        <f t="shared" si="5"/>
        <v>1.1255871969035389</v>
      </c>
      <c r="F43" s="35">
        <f t="shared" si="5"/>
        <v>1.0071602412613312</v>
      </c>
      <c r="G43" s="35">
        <f t="shared" si="2"/>
        <v>0.11758501854073788</v>
      </c>
      <c r="H43" s="35">
        <f t="shared" si="6"/>
        <v>431.24625638770959</v>
      </c>
      <c r="I43" s="35">
        <f t="shared" si="7"/>
        <v>-10.521348854002349</v>
      </c>
      <c r="J43" s="35" t="str">
        <f t="shared" si="8"/>
        <v>overvalued</v>
      </c>
      <c r="O43" s="55" t="str">
        <f t="shared" ref="O43:O57" si="14">A43</f>
        <v>2020Q2</v>
      </c>
      <c r="P43" s="56">
        <f t="shared" ref="P43:P54" si="15">B43</f>
        <v>12.558719690353884</v>
      </c>
      <c r="Q43" s="53">
        <f t="shared" ref="Q43:Q54" si="16">C43</f>
        <v>0.71602412613311905</v>
      </c>
      <c r="R43" s="53">
        <f t="shared" ref="R43:R54" si="17">D43</f>
        <v>385.87333333333328</v>
      </c>
      <c r="S43" s="57">
        <f t="shared" ref="S43:S54" si="18">E43</f>
        <v>1.1255871969035389</v>
      </c>
      <c r="T43" s="57">
        <f t="shared" ref="T43:T54" si="19">F43</f>
        <v>1.0071602412613312</v>
      </c>
      <c r="U43" s="57">
        <f t="shared" ref="U43:U54" si="20">G43</f>
        <v>0.11758501854073788</v>
      </c>
      <c r="V43" s="57">
        <f t="shared" ref="V43:V54" si="21">H43</f>
        <v>431.24625638770959</v>
      </c>
      <c r="W43" s="18">
        <f t="shared" ref="W43:W54" si="22">I43</f>
        <v>-10.521348854002349</v>
      </c>
      <c r="X43" s="3" t="str">
        <f t="shared" ref="X43:X54" si="23">J43</f>
        <v>overvalued</v>
      </c>
    </row>
    <row r="44" spans="1:24" x14ac:dyDescent="0.3">
      <c r="A44" s="51" t="s">
        <v>66</v>
      </c>
      <c r="B44" s="35">
        <v>13.70662921174079</v>
      </c>
      <c r="C44" s="35">
        <v>1.3714811450580955</v>
      </c>
      <c r="D44" s="35">
        <v>386.58333333333331</v>
      </c>
      <c r="E44" s="35">
        <f t="shared" si="5"/>
        <v>1.137066292117408</v>
      </c>
      <c r="F44" s="35">
        <f t="shared" si="5"/>
        <v>1.013714811450581</v>
      </c>
      <c r="G44" s="35">
        <f t="shared" si="2"/>
        <v>0.12168262638908911</v>
      </c>
      <c r="H44" s="35">
        <f t="shared" si="6"/>
        <v>433.62380865158201</v>
      </c>
      <c r="I44" s="35">
        <f t="shared" si="7"/>
        <v>-10.848222440674574</v>
      </c>
      <c r="J44" s="35" t="str">
        <f t="shared" si="8"/>
        <v>overvalued</v>
      </c>
      <c r="O44" s="55" t="str">
        <f t="shared" si="14"/>
        <v>2020Q3</v>
      </c>
      <c r="P44" s="56">
        <f t="shared" si="15"/>
        <v>13.70662921174079</v>
      </c>
      <c r="Q44" s="53">
        <f t="shared" si="16"/>
        <v>1.3714811450580955</v>
      </c>
      <c r="R44" s="53">
        <f t="shared" si="17"/>
        <v>386.58333333333331</v>
      </c>
      <c r="S44" s="57">
        <f t="shared" si="18"/>
        <v>1.137066292117408</v>
      </c>
      <c r="T44" s="57">
        <f t="shared" si="19"/>
        <v>1.013714811450581</v>
      </c>
      <c r="U44" s="57">
        <f t="shared" si="20"/>
        <v>0.12168262638908911</v>
      </c>
      <c r="V44" s="57">
        <f t="shared" si="21"/>
        <v>433.62380865158201</v>
      </c>
      <c r="W44" s="18">
        <f t="shared" si="22"/>
        <v>-10.848222440674574</v>
      </c>
      <c r="X44" s="3" t="str">
        <f t="shared" si="23"/>
        <v>overvalued</v>
      </c>
    </row>
    <row r="45" spans="1:24" x14ac:dyDescent="0.3">
      <c r="A45" s="51" t="s">
        <v>67</v>
      </c>
      <c r="B45" s="35">
        <v>15.753386647855875</v>
      </c>
      <c r="C45" s="35">
        <v>1.3220373062765134</v>
      </c>
      <c r="D45" s="35">
        <v>389.24063333333334</v>
      </c>
      <c r="E45" s="35">
        <f t="shared" si="5"/>
        <v>1.1575338664785588</v>
      </c>
      <c r="F45" s="35">
        <f t="shared" si="5"/>
        <v>1.0132203730627651</v>
      </c>
      <c r="G45" s="35">
        <f t="shared" si="2"/>
        <v>0.14243050895192977</v>
      </c>
      <c r="H45" s="35">
        <f t="shared" si="6"/>
        <v>444.68037484377146</v>
      </c>
      <c r="I45" s="35">
        <f t="shared" si="7"/>
        <v>-12.467323643395696</v>
      </c>
      <c r="J45" s="35" t="str">
        <f t="shared" si="8"/>
        <v>overvalued</v>
      </c>
      <c r="O45" s="55" t="str">
        <f t="shared" si="14"/>
        <v>2020Q4</v>
      </c>
      <c r="P45" s="56">
        <f t="shared" si="15"/>
        <v>15.753386647855875</v>
      </c>
      <c r="Q45" s="53">
        <f t="shared" si="16"/>
        <v>1.3220373062765134</v>
      </c>
      <c r="R45" s="53">
        <f t="shared" si="17"/>
        <v>389.24063333333334</v>
      </c>
      <c r="S45" s="57">
        <f t="shared" si="18"/>
        <v>1.1575338664785588</v>
      </c>
      <c r="T45" s="57">
        <f t="shared" si="19"/>
        <v>1.0132203730627651</v>
      </c>
      <c r="U45" s="57">
        <f t="shared" si="20"/>
        <v>0.14243050895192977</v>
      </c>
      <c r="V45" s="57">
        <f t="shared" si="21"/>
        <v>444.68037484377146</v>
      </c>
      <c r="W45" s="18">
        <f t="shared" si="22"/>
        <v>-12.467323643395696</v>
      </c>
      <c r="X45" s="3" t="str">
        <f t="shared" si="23"/>
        <v>overvalued</v>
      </c>
    </row>
    <row r="46" spans="1:24" x14ac:dyDescent="0.3">
      <c r="A46" s="51" t="s">
        <v>68</v>
      </c>
      <c r="B46" s="35">
        <v>18.171367740526605</v>
      </c>
      <c r="C46" s="35">
        <v>2.6305186654475898</v>
      </c>
      <c r="D46" s="35">
        <v>402.57056521739133</v>
      </c>
      <c r="E46" s="35">
        <f t="shared" si="5"/>
        <v>1.1817136774052661</v>
      </c>
      <c r="F46" s="35">
        <f t="shared" si="5"/>
        <v>1.0263051866544759</v>
      </c>
      <c r="G46" s="35">
        <f t="shared" si="2"/>
        <v>0.15142522202132391</v>
      </c>
      <c r="H46" s="35">
        <f>D46*(1+G46)</f>
        <v>463.52990243468469</v>
      </c>
      <c r="I46" s="35">
        <f t="shared" si="7"/>
        <v>-13.151112128280234</v>
      </c>
      <c r="J46" s="35" t="str">
        <f t="shared" si="8"/>
        <v>overvalued</v>
      </c>
      <c r="O46" s="55" t="str">
        <f t="shared" si="14"/>
        <v>2021Q1</v>
      </c>
      <c r="P46" s="56">
        <f t="shared" si="15"/>
        <v>18.171367740526605</v>
      </c>
      <c r="Q46" s="53">
        <f t="shared" si="16"/>
        <v>2.6305186654475898</v>
      </c>
      <c r="R46" s="53">
        <f t="shared" si="17"/>
        <v>402.57056521739133</v>
      </c>
      <c r="S46" s="57">
        <f t="shared" si="18"/>
        <v>1.1817136774052661</v>
      </c>
      <c r="T46" s="57">
        <f t="shared" si="19"/>
        <v>1.0263051866544759</v>
      </c>
      <c r="U46" s="57">
        <f t="shared" si="20"/>
        <v>0.15142522202132391</v>
      </c>
      <c r="V46" s="57">
        <f t="shared" si="21"/>
        <v>463.52990243468469</v>
      </c>
      <c r="W46" s="18">
        <f t="shared" si="22"/>
        <v>-13.151112128280234</v>
      </c>
      <c r="X46" s="3" t="str">
        <f t="shared" si="23"/>
        <v>overvalued</v>
      </c>
    </row>
    <row r="47" spans="1:24" x14ac:dyDescent="0.3">
      <c r="A47" s="51" t="s">
        <v>69</v>
      </c>
      <c r="B47" s="35">
        <v>17.750757261900702</v>
      </c>
      <c r="C47" s="35">
        <v>5.2816106713984512</v>
      </c>
      <c r="D47" s="35">
        <v>410.40717273576098</v>
      </c>
      <c r="E47" s="35">
        <f t="shared" si="5"/>
        <v>1.177507572619007</v>
      </c>
      <c r="F47" s="35">
        <f t="shared" si="5"/>
        <v>1.0528161067139845</v>
      </c>
      <c r="G47" s="35">
        <f t="shared" si="2"/>
        <v>0.11843613059283964</v>
      </c>
      <c r="H47" s="35">
        <f t="shared" si="6"/>
        <v>459.01421024213164</v>
      </c>
      <c r="I47" s="35">
        <f t="shared" si="7"/>
        <v>-10.589440680002102</v>
      </c>
      <c r="J47" s="35" t="str">
        <f t="shared" si="8"/>
        <v>overvalued</v>
      </c>
      <c r="O47" s="55" t="str">
        <f t="shared" si="14"/>
        <v>2021Q2</v>
      </c>
      <c r="P47" s="56">
        <f t="shared" si="15"/>
        <v>17.750757261900702</v>
      </c>
      <c r="Q47" s="53">
        <f t="shared" si="16"/>
        <v>5.2816106713984512</v>
      </c>
      <c r="R47" s="53">
        <f t="shared" si="17"/>
        <v>410.40717273576098</v>
      </c>
      <c r="S47" s="57">
        <f t="shared" si="18"/>
        <v>1.177507572619007</v>
      </c>
      <c r="T47" s="57">
        <f t="shared" si="19"/>
        <v>1.0528161067139845</v>
      </c>
      <c r="U47" s="57">
        <f t="shared" si="20"/>
        <v>0.11843613059283964</v>
      </c>
      <c r="V47" s="57">
        <f t="shared" si="21"/>
        <v>459.01421024213164</v>
      </c>
      <c r="W47" s="18">
        <f t="shared" si="22"/>
        <v>-10.589440680002102</v>
      </c>
      <c r="X47" s="3" t="str">
        <f t="shared" si="23"/>
        <v>overvalued</v>
      </c>
    </row>
    <row r="48" spans="1:24" x14ac:dyDescent="0.3">
      <c r="A48" s="51" t="s">
        <v>70</v>
      </c>
      <c r="B48" s="35">
        <v>16.62986719311127</v>
      </c>
      <c r="C48" s="35">
        <v>5.3836302873910391</v>
      </c>
      <c r="D48" s="35">
        <v>410.43396969697</v>
      </c>
      <c r="E48" s="35">
        <f t="shared" si="5"/>
        <v>1.1662986719311128</v>
      </c>
      <c r="F48" s="35">
        <f t="shared" si="5"/>
        <v>1.0538363028739104</v>
      </c>
      <c r="G48" s="35">
        <f t="shared" si="2"/>
        <v>0.10671711417656327</v>
      </c>
      <c r="H48" s="35">
        <f t="shared" si="6"/>
        <v>454.23429850306167</v>
      </c>
      <c r="I48" s="35">
        <f t="shared" si="7"/>
        <v>-9.6426731645841226</v>
      </c>
      <c r="J48" s="35" t="str">
        <f t="shared" si="8"/>
        <v>overvalued</v>
      </c>
      <c r="O48" s="55" t="str">
        <f t="shared" si="14"/>
        <v>2021Q3</v>
      </c>
      <c r="P48" s="56">
        <f t="shared" si="15"/>
        <v>16.62986719311127</v>
      </c>
      <c r="Q48" s="53">
        <f t="shared" si="16"/>
        <v>5.3836302873910391</v>
      </c>
      <c r="R48" s="53">
        <f t="shared" si="17"/>
        <v>410.43396969697</v>
      </c>
      <c r="S48" s="57">
        <f t="shared" si="18"/>
        <v>1.1662986719311128</v>
      </c>
      <c r="T48" s="57">
        <f t="shared" si="19"/>
        <v>1.0538363028739104</v>
      </c>
      <c r="U48" s="57">
        <f t="shared" si="20"/>
        <v>0.10671711417656327</v>
      </c>
      <c r="V48" s="57">
        <f t="shared" si="21"/>
        <v>454.23429850306167</v>
      </c>
      <c r="W48" s="18">
        <f t="shared" si="22"/>
        <v>-9.6426731645841226</v>
      </c>
      <c r="X48" s="3" t="str">
        <f t="shared" si="23"/>
        <v>overvalued</v>
      </c>
    </row>
    <row r="49" spans="1:24" x14ac:dyDescent="0.3">
      <c r="A49" s="51" t="s">
        <v>71</v>
      </c>
      <c r="B49" s="35">
        <v>15.625488850575325</v>
      </c>
      <c r="C49" s="35">
        <v>7.1944587555097472</v>
      </c>
      <c r="D49" s="35">
        <v>412.44057302346761</v>
      </c>
      <c r="E49" s="35">
        <f t="shared" si="5"/>
        <v>1.1562548885057533</v>
      </c>
      <c r="F49" s="35">
        <f t="shared" si="5"/>
        <v>1.0719445875550975</v>
      </c>
      <c r="G49" s="35">
        <f t="shared" si="2"/>
        <v>7.8651734361522951E-2</v>
      </c>
      <c r="H49" s="35">
        <f t="shared" si="6"/>
        <v>444.87973941282371</v>
      </c>
      <c r="I49" s="35">
        <f t="shared" si="7"/>
        <v>-7.2916708754080517</v>
      </c>
      <c r="J49" s="35" t="str">
        <f t="shared" si="8"/>
        <v>overvalued</v>
      </c>
      <c r="O49" s="55" t="str">
        <f t="shared" si="14"/>
        <v>2021Q4</v>
      </c>
      <c r="P49" s="56">
        <f t="shared" si="15"/>
        <v>15.625488850575325</v>
      </c>
      <c r="Q49" s="53">
        <f t="shared" si="16"/>
        <v>7.1944587555097472</v>
      </c>
      <c r="R49" s="53">
        <f t="shared" si="17"/>
        <v>412.44057302346761</v>
      </c>
      <c r="S49" s="57">
        <f t="shared" si="18"/>
        <v>1.1562548885057533</v>
      </c>
      <c r="T49" s="57">
        <f t="shared" si="19"/>
        <v>1.0719445875550975</v>
      </c>
      <c r="U49" s="57">
        <f t="shared" si="20"/>
        <v>7.8651734361522951E-2</v>
      </c>
      <c r="V49" s="57">
        <f t="shared" si="21"/>
        <v>444.87973941282371</v>
      </c>
      <c r="W49" s="18">
        <f t="shared" si="22"/>
        <v>-7.2916708754080517</v>
      </c>
      <c r="X49" s="3" t="str">
        <f t="shared" si="23"/>
        <v>overvalued</v>
      </c>
    </row>
    <row r="50" spans="1:24" x14ac:dyDescent="0.3">
      <c r="A50" s="51" t="s">
        <v>72</v>
      </c>
      <c r="B50" s="35">
        <v>15.915153179219955</v>
      </c>
      <c r="C50" s="35">
        <v>8.5152162588613578</v>
      </c>
      <c r="D50" s="35">
        <v>416.21057971014505</v>
      </c>
      <c r="E50" s="35">
        <f t="shared" si="5"/>
        <v>1.1591515317921997</v>
      </c>
      <c r="F50" s="35">
        <f t="shared" si="5"/>
        <v>1.0851521625886136</v>
      </c>
      <c r="G50" s="35">
        <f t="shared" si="2"/>
        <v>6.819262012717342E-2</v>
      </c>
      <c r="H50" s="35">
        <f t="shared" si="6"/>
        <v>444.59306966522962</v>
      </c>
      <c r="I50" s="35">
        <f t="shared" si="7"/>
        <v>-6.3839254121653433</v>
      </c>
      <c r="J50" s="35" t="str">
        <f t="shared" si="8"/>
        <v>overvalued</v>
      </c>
      <c r="O50" s="55" t="str">
        <f t="shared" si="14"/>
        <v>2022Q1</v>
      </c>
      <c r="P50" s="56">
        <f t="shared" si="15"/>
        <v>15.915153179219955</v>
      </c>
      <c r="Q50" s="53">
        <f t="shared" si="16"/>
        <v>8.5152162588613578</v>
      </c>
      <c r="R50" s="53">
        <f t="shared" si="17"/>
        <v>416.21057971014505</v>
      </c>
      <c r="S50" s="57">
        <f t="shared" si="18"/>
        <v>1.1591515317921997</v>
      </c>
      <c r="T50" s="57">
        <f t="shared" si="19"/>
        <v>1.0851521625886136</v>
      </c>
      <c r="U50" s="57">
        <f t="shared" si="20"/>
        <v>6.819262012717342E-2</v>
      </c>
      <c r="V50" s="57">
        <f t="shared" si="21"/>
        <v>444.59306966522962</v>
      </c>
      <c r="W50" s="18">
        <f t="shared" si="22"/>
        <v>-6.3839254121653433</v>
      </c>
      <c r="X50" s="3" t="str">
        <f t="shared" si="23"/>
        <v>overvalued</v>
      </c>
    </row>
    <row r="51" spans="1:24" x14ac:dyDescent="0.3">
      <c r="A51" s="51" t="s">
        <v>73</v>
      </c>
      <c r="B51" s="35">
        <v>18.59561579595168</v>
      </c>
      <c r="C51" s="35">
        <v>8.9329868901052869</v>
      </c>
      <c r="D51" s="35">
        <v>415.69686716791995</v>
      </c>
      <c r="E51" s="35">
        <f t="shared" si="5"/>
        <v>1.1859561579595168</v>
      </c>
      <c r="F51" s="35">
        <f t="shared" si="5"/>
        <v>1.0893298689010529</v>
      </c>
      <c r="G51" s="35">
        <f t="shared" si="2"/>
        <v>8.8702505840534185E-2</v>
      </c>
      <c r="H51" s="35">
        <f t="shared" si="6"/>
        <v>452.57022095577412</v>
      </c>
      <c r="I51" s="35">
        <f t="shared" si="7"/>
        <v>-8.147543095076399</v>
      </c>
      <c r="J51" s="35" t="str">
        <f t="shared" si="8"/>
        <v>overvalued</v>
      </c>
      <c r="O51" s="55" t="str">
        <f t="shared" si="14"/>
        <v>2022Q2</v>
      </c>
      <c r="P51" s="56">
        <f t="shared" si="15"/>
        <v>18.59561579595168</v>
      </c>
      <c r="Q51" s="53">
        <f t="shared" si="16"/>
        <v>8.9329868901052869</v>
      </c>
      <c r="R51" s="53">
        <f t="shared" si="17"/>
        <v>415.69686716791995</v>
      </c>
      <c r="S51" s="57">
        <f t="shared" si="18"/>
        <v>1.1859561579595168</v>
      </c>
      <c r="T51" s="57">
        <f t="shared" si="19"/>
        <v>1.0893298689010529</v>
      </c>
      <c r="U51" s="57">
        <f t="shared" si="20"/>
        <v>8.8702505840534185E-2</v>
      </c>
      <c r="V51" s="57">
        <f t="shared" si="21"/>
        <v>452.57022095577412</v>
      </c>
      <c r="W51" s="18">
        <f t="shared" si="22"/>
        <v>-8.147543095076399</v>
      </c>
      <c r="X51" s="3" t="str">
        <f t="shared" si="23"/>
        <v>overvalued</v>
      </c>
    </row>
    <row r="52" spans="1:24" x14ac:dyDescent="0.3">
      <c r="A52" s="51" t="s">
        <v>74</v>
      </c>
      <c r="B52" s="35">
        <v>20.773688214052772</v>
      </c>
      <c r="C52" s="35">
        <v>8.2148539565299661</v>
      </c>
      <c r="D52" s="35">
        <v>426.29728347548695</v>
      </c>
      <c r="E52" s="35">
        <f t="shared" si="5"/>
        <v>1.2077368821405277</v>
      </c>
      <c r="F52" s="35">
        <f t="shared" si="5"/>
        <v>1.0821485395652997</v>
      </c>
      <c r="G52" s="35">
        <f t="shared" si="2"/>
        <v>0.11605462465039862</v>
      </c>
      <c r="H52" s="35">
        <f t="shared" si="6"/>
        <v>475.77105469871918</v>
      </c>
      <c r="I52" s="35">
        <f t="shared" si="7"/>
        <v>-10.398650934021484</v>
      </c>
      <c r="J52" s="35" t="str">
        <f t="shared" si="8"/>
        <v>overvalued</v>
      </c>
      <c r="O52" s="55" t="str">
        <f t="shared" si="14"/>
        <v>2022Q3</v>
      </c>
      <c r="P52" s="56">
        <f t="shared" si="15"/>
        <v>20.773688214052772</v>
      </c>
      <c r="Q52" s="53">
        <f t="shared" si="16"/>
        <v>8.2148539565299661</v>
      </c>
      <c r="R52" s="53">
        <f t="shared" si="17"/>
        <v>426.29728347548695</v>
      </c>
      <c r="S52" s="57">
        <f t="shared" si="18"/>
        <v>1.2077368821405277</v>
      </c>
      <c r="T52" s="57">
        <f t="shared" si="19"/>
        <v>1.0821485395652997</v>
      </c>
      <c r="U52" s="57">
        <f t="shared" si="20"/>
        <v>0.11605462465039862</v>
      </c>
      <c r="V52" s="57">
        <f t="shared" si="21"/>
        <v>475.77105469871918</v>
      </c>
      <c r="W52" s="18">
        <f t="shared" si="22"/>
        <v>-10.398650934021484</v>
      </c>
      <c r="X52" s="3" t="str">
        <f t="shared" si="23"/>
        <v>overvalued</v>
      </c>
    </row>
    <row r="53" spans="1:24" x14ac:dyDescent="0.3">
      <c r="A53" s="51" t="s">
        <v>75</v>
      </c>
      <c r="B53" s="35">
        <v>21.34379451911694</v>
      </c>
      <c r="C53" s="35">
        <v>6.444940492084017</v>
      </c>
      <c r="D53" s="35">
        <v>445.71190191387569</v>
      </c>
      <c r="E53" s="35">
        <f t="shared" si="5"/>
        <v>1.2134379451911694</v>
      </c>
      <c r="F53" s="35">
        <f t="shared" si="5"/>
        <v>1.0644494049208402</v>
      </c>
      <c r="G53" s="35">
        <f t="shared" si="2"/>
        <v>0.13996770497646072</v>
      </c>
      <c r="H53" s="35">
        <f t="shared" si="6"/>
        <v>508.09717390545427</v>
      </c>
      <c r="I53" s="35">
        <f t="shared" si="7"/>
        <v>-12.278216686792103</v>
      </c>
      <c r="J53" s="35" t="str">
        <f t="shared" si="8"/>
        <v>overvalued</v>
      </c>
      <c r="O53" s="55" t="str">
        <f t="shared" si="14"/>
        <v>2022Q4</v>
      </c>
      <c r="P53" s="56">
        <f t="shared" si="15"/>
        <v>21.34379451911694</v>
      </c>
      <c r="Q53" s="53">
        <f t="shared" si="16"/>
        <v>6.444940492084017</v>
      </c>
      <c r="R53" s="53">
        <f t="shared" si="17"/>
        <v>445.71190191387569</v>
      </c>
      <c r="S53" s="57">
        <f t="shared" si="18"/>
        <v>1.2134379451911694</v>
      </c>
      <c r="T53" s="57">
        <f t="shared" si="19"/>
        <v>1.0644494049208402</v>
      </c>
      <c r="U53" s="57">
        <f t="shared" si="20"/>
        <v>0.13996770497646072</v>
      </c>
      <c r="V53" s="57">
        <f t="shared" si="21"/>
        <v>508.09717390545427</v>
      </c>
      <c r="W53" s="18">
        <f t="shared" si="22"/>
        <v>-12.278216686792103</v>
      </c>
      <c r="X53" s="3" t="str">
        <f t="shared" si="23"/>
        <v>overvalued</v>
      </c>
    </row>
    <row r="54" spans="1:24" x14ac:dyDescent="0.3">
      <c r="A54" s="51" t="s">
        <v>76</v>
      </c>
      <c r="B54" s="35">
        <v>22.043274316260234</v>
      </c>
      <c r="C54" s="35">
        <v>4.9869204652974952</v>
      </c>
      <c r="D54" s="35">
        <v>460.93377846790889</v>
      </c>
      <c r="E54" s="35">
        <f t="shared" si="5"/>
        <v>1.2204327431626023</v>
      </c>
      <c r="F54" s="35">
        <f t="shared" si="5"/>
        <v>1.049869204652975</v>
      </c>
      <c r="G54" s="35">
        <f t="shared" si="2"/>
        <v>0.1624617026137134</v>
      </c>
      <c r="H54" s="35">
        <f t="shared" si="6"/>
        <v>535.81786490997752</v>
      </c>
      <c r="I54" s="35">
        <f t="shared" si="7"/>
        <v>-13.975660638834775</v>
      </c>
      <c r="J54" s="35" t="str">
        <f t="shared" si="8"/>
        <v>overvalued</v>
      </c>
      <c r="O54" s="58" t="str">
        <f t="shared" si="14"/>
        <v>2023Q1</v>
      </c>
      <c r="P54" s="54">
        <f t="shared" si="15"/>
        <v>22.043274316260234</v>
      </c>
      <c r="Q54" s="54">
        <f t="shared" si="16"/>
        <v>4.9869204652974952</v>
      </c>
      <c r="R54" s="59">
        <f t="shared" si="17"/>
        <v>460.93377846790889</v>
      </c>
      <c r="S54" s="60">
        <f t="shared" si="18"/>
        <v>1.2204327431626023</v>
      </c>
      <c r="T54" s="60">
        <f t="shared" si="19"/>
        <v>1.049869204652975</v>
      </c>
      <c r="U54" s="60">
        <f t="shared" si="20"/>
        <v>0.1624617026137134</v>
      </c>
      <c r="V54" s="61">
        <f t="shared" si="21"/>
        <v>535.81786490997752</v>
      </c>
      <c r="W54" s="18">
        <f t="shared" si="22"/>
        <v>-13.975660638834775</v>
      </c>
      <c r="X54" s="3" t="str">
        <f t="shared" si="23"/>
        <v>overvalued</v>
      </c>
    </row>
    <row r="55" spans="1:24" x14ac:dyDescent="0.3">
      <c r="A55" s="51" t="s">
        <v>77</v>
      </c>
      <c r="B55" s="35">
        <v>22.789488998108702</v>
      </c>
      <c r="C55" s="35">
        <v>3.0920034743899372</v>
      </c>
      <c r="D55" s="35">
        <v>511.22433201058203</v>
      </c>
      <c r="E55" s="35">
        <f t="shared" si="5"/>
        <v>1.2278948899810871</v>
      </c>
      <c r="F55" s="35">
        <f t="shared" si="5"/>
        <v>1.0309200347438994</v>
      </c>
      <c r="G55" s="35">
        <f t="shared" si="2"/>
        <v>0.19106705525042988</v>
      </c>
      <c r="H55" s="35">
        <f t="shared" si="6"/>
        <v>608.90245970021203</v>
      </c>
      <c r="I55" s="35">
        <f t="shared" si="7"/>
        <v>-16.041670736183427</v>
      </c>
      <c r="J55" s="35" t="str">
        <f t="shared" si="8"/>
        <v>overvalued</v>
      </c>
      <c r="O55" s="58" t="str">
        <f t="shared" si="14"/>
        <v>2023Q2</v>
      </c>
      <c r="P55" s="54">
        <f t="shared" ref="P55:P60" si="24">B55</f>
        <v>22.789488998108702</v>
      </c>
      <c r="Q55" s="54">
        <f t="shared" ref="Q55:Q60" si="25">C55</f>
        <v>3.0920034743899372</v>
      </c>
      <c r="R55" s="59">
        <f t="shared" ref="R55:R60" si="26">D55</f>
        <v>511.22433201058203</v>
      </c>
      <c r="S55" s="60">
        <f t="shared" ref="S55:S60" si="27">E55</f>
        <v>1.2278948899810871</v>
      </c>
      <c r="T55" s="60">
        <f t="shared" ref="T55:T60" si="28">F55</f>
        <v>1.0309200347438994</v>
      </c>
      <c r="U55" s="60">
        <f t="shared" ref="U55:U60" si="29">G55</f>
        <v>0.19106705525042988</v>
      </c>
      <c r="V55" s="61">
        <f t="shared" ref="V55:V60" si="30">H55</f>
        <v>608.90245970021203</v>
      </c>
      <c r="W55" s="18">
        <f t="shared" ref="W55:W60" si="31">I55</f>
        <v>-16.041670736183427</v>
      </c>
      <c r="X55" s="3" t="str">
        <f t="shared" ref="X55:X60" si="32">J55</f>
        <v>overvalued</v>
      </c>
    </row>
    <row r="56" spans="1:24" x14ac:dyDescent="0.3">
      <c r="A56" s="51" t="s">
        <v>78</v>
      </c>
      <c r="B56" s="35">
        <v>26.715831832083211</v>
      </c>
      <c r="C56" s="35">
        <v>3.6940551594278226</v>
      </c>
      <c r="D56" s="35">
        <v>764.81840279503103</v>
      </c>
      <c r="E56" s="35">
        <f>1+B56/100</f>
        <v>1.2671583183208321</v>
      </c>
      <c r="F56" s="35">
        <f t="shared" ref="F56:F60" si="33">1+C56/100</f>
        <v>1.0369405515942782</v>
      </c>
      <c r="G56" s="35">
        <f>(E56/F56)-1</f>
        <v>0.22201635992786484</v>
      </c>
      <c r="H56" s="35">
        <f t="shared" si="6"/>
        <v>934.62060058942734</v>
      </c>
      <c r="I56" s="35">
        <f t="shared" ref="I56:I60" si="34">((D56-H56)/H56)*100</f>
        <v>-18.168034995944765</v>
      </c>
      <c r="J56" s="35" t="str">
        <f t="shared" ref="J56:J60" si="35">IF(D56&gt;H56,"undervalued", "overvalued")</f>
        <v>overvalued</v>
      </c>
      <c r="O56" s="58" t="str">
        <f t="shared" si="14"/>
        <v>2023Q3</v>
      </c>
      <c r="P56" s="54">
        <f t="shared" si="24"/>
        <v>26.715831832083211</v>
      </c>
      <c r="Q56" s="54">
        <f t="shared" si="25"/>
        <v>3.6940551594278226</v>
      </c>
      <c r="R56" s="59">
        <f t="shared" si="26"/>
        <v>764.81840279503103</v>
      </c>
      <c r="S56" s="60">
        <f t="shared" si="27"/>
        <v>1.2671583183208321</v>
      </c>
      <c r="T56" s="60">
        <f t="shared" si="28"/>
        <v>1.0369405515942782</v>
      </c>
      <c r="U56" s="60">
        <f t="shared" si="29"/>
        <v>0.22201635992786484</v>
      </c>
      <c r="V56" s="61">
        <f t="shared" si="30"/>
        <v>934.62060058942734</v>
      </c>
      <c r="W56" s="18">
        <f t="shared" si="31"/>
        <v>-18.168034995944765</v>
      </c>
      <c r="X56" s="3" t="str">
        <f t="shared" si="32"/>
        <v>overvalued</v>
      </c>
    </row>
    <row r="57" spans="1:24" x14ac:dyDescent="0.3">
      <c r="A57" s="51" t="s">
        <v>79</v>
      </c>
      <c r="B57" s="35">
        <v>28.921789803466595</v>
      </c>
      <c r="C57" s="35">
        <v>3.3231597124613543</v>
      </c>
      <c r="D57" s="35">
        <v>843.79975825928443</v>
      </c>
      <c r="E57" s="35">
        <f t="shared" ref="E57:E60" si="36">1+B57/100</f>
        <v>1.289217898034666</v>
      </c>
      <c r="F57" s="35">
        <f t="shared" si="33"/>
        <v>1.0332315971246135</v>
      </c>
      <c r="G57" s="35">
        <f t="shared" ref="G57:G60" si="37">(E57/F57)-1</f>
        <v>0.24775307067886643</v>
      </c>
      <c r="H57" s="35">
        <f t="shared" ref="H57:H60" si="38">D57*(1+G57)</f>
        <v>1052.8537394061073</v>
      </c>
      <c r="I57" s="35">
        <f t="shared" si="34"/>
        <v>-19.855937564959952</v>
      </c>
      <c r="J57" s="35" t="str">
        <f>IF(D57&gt;H57,"undervalued", "overvalued")</f>
        <v>overvalued</v>
      </c>
      <c r="O57" s="58" t="str">
        <f t="shared" si="14"/>
        <v>2023Q4</v>
      </c>
      <c r="P57" s="54">
        <f t="shared" si="24"/>
        <v>28.921789803466595</v>
      </c>
      <c r="Q57" s="54">
        <f t="shared" si="25"/>
        <v>3.3231597124613543</v>
      </c>
      <c r="R57" s="59">
        <f t="shared" si="26"/>
        <v>843.79975825928443</v>
      </c>
      <c r="S57" s="60">
        <f t="shared" si="27"/>
        <v>1.289217898034666</v>
      </c>
      <c r="T57" s="60">
        <f t="shared" si="28"/>
        <v>1.0332315971246135</v>
      </c>
      <c r="U57" s="60">
        <f t="shared" si="29"/>
        <v>0.24775307067886643</v>
      </c>
      <c r="V57" s="61">
        <f t="shared" si="30"/>
        <v>1052.8537394061073</v>
      </c>
      <c r="W57" s="18">
        <f t="shared" si="31"/>
        <v>-19.855937564959952</v>
      </c>
      <c r="X57" s="3" t="str">
        <f t="shared" si="32"/>
        <v>overvalued</v>
      </c>
    </row>
    <row r="58" spans="1:24" x14ac:dyDescent="0.3">
      <c r="A58" s="51" t="s">
        <v>274</v>
      </c>
      <c r="B58" s="35">
        <v>33.201432671096711</v>
      </c>
      <c r="C58" s="35">
        <v>3.4751312370751242</v>
      </c>
      <c r="D58" s="35">
        <v>1320.2431388167388</v>
      </c>
      <c r="E58" s="35">
        <f t="shared" si="36"/>
        <v>1.3320143267109672</v>
      </c>
      <c r="F58" s="35">
        <f t="shared" si="33"/>
        <v>1.0347513123707512</v>
      </c>
      <c r="G58" s="35">
        <f t="shared" si="37"/>
        <v>0.28727966883090716</v>
      </c>
      <c r="H58" s="35">
        <f t="shared" si="38"/>
        <v>1699.5221505122888</v>
      </c>
      <c r="I58" s="35">
        <f t="shared" si="34"/>
        <v>-22.316803083809383</v>
      </c>
      <c r="J58" s="35" t="str">
        <f t="shared" si="35"/>
        <v>overvalued</v>
      </c>
      <c r="O58" s="58" t="str">
        <f t="shared" ref="O58:O60" si="39">A58</f>
        <v>2024Q1</v>
      </c>
      <c r="P58" s="54">
        <f t="shared" si="24"/>
        <v>33.201432671096711</v>
      </c>
      <c r="Q58" s="54">
        <f t="shared" si="25"/>
        <v>3.4751312370751242</v>
      </c>
      <c r="R58" s="59">
        <f t="shared" si="26"/>
        <v>1320.2431388167388</v>
      </c>
      <c r="S58" s="60">
        <f t="shared" si="27"/>
        <v>1.3320143267109672</v>
      </c>
      <c r="T58" s="60">
        <f t="shared" si="28"/>
        <v>1.0347513123707512</v>
      </c>
      <c r="U58" s="60">
        <f t="shared" si="29"/>
        <v>0.28727966883090716</v>
      </c>
      <c r="V58" s="61">
        <f t="shared" si="30"/>
        <v>1699.5221505122888</v>
      </c>
      <c r="W58" s="18">
        <f t="shared" si="31"/>
        <v>-22.316803083809383</v>
      </c>
      <c r="X58" s="3" t="str">
        <f t="shared" si="32"/>
        <v>overvalued</v>
      </c>
    </row>
    <row r="59" spans="1:24" x14ac:dyDescent="0.3">
      <c r="A59" s="51" t="s">
        <v>275</v>
      </c>
      <c r="B59" s="35">
        <v>34.191671544968528</v>
      </c>
      <c r="C59" s="35">
        <v>2.975628529981611</v>
      </c>
      <c r="D59" s="35">
        <v>1385.1305464448405</v>
      </c>
      <c r="E59" s="35">
        <f t="shared" si="36"/>
        <v>1.3419167154496852</v>
      </c>
      <c r="F59" s="35">
        <f t="shared" si="33"/>
        <v>1.0297562852998161</v>
      </c>
      <c r="G59" s="35">
        <f t="shared" si="37"/>
        <v>0.30314010665055835</v>
      </c>
      <c r="H59" s="35">
        <f t="shared" si="38"/>
        <v>1805.0191680190758</v>
      </c>
      <c r="I59" s="35">
        <f t="shared" si="34"/>
        <v>-23.262280479549887</v>
      </c>
      <c r="J59" s="35" t="str">
        <f t="shared" si="35"/>
        <v>overvalued</v>
      </c>
      <c r="O59" s="58" t="str">
        <f t="shared" si="39"/>
        <v>2024Q2</v>
      </c>
      <c r="P59" s="54">
        <f t="shared" si="24"/>
        <v>34.191671544968528</v>
      </c>
      <c r="Q59" s="54">
        <f t="shared" si="25"/>
        <v>2.975628529981611</v>
      </c>
      <c r="R59" s="59">
        <f t="shared" si="26"/>
        <v>1385.1305464448405</v>
      </c>
      <c r="S59" s="60">
        <f t="shared" si="27"/>
        <v>1.3419167154496852</v>
      </c>
      <c r="T59" s="60">
        <f t="shared" si="28"/>
        <v>1.0297562852998161</v>
      </c>
      <c r="U59" s="60">
        <f t="shared" si="29"/>
        <v>0.30314010665055835</v>
      </c>
      <c r="V59" s="61">
        <f t="shared" si="30"/>
        <v>1805.0191680190758</v>
      </c>
      <c r="W59" s="18">
        <f t="shared" si="31"/>
        <v>-23.262280479549887</v>
      </c>
      <c r="X59" s="3" t="str">
        <f t="shared" si="32"/>
        <v>overvalued</v>
      </c>
    </row>
    <row r="60" spans="1:24" x14ac:dyDescent="0.3">
      <c r="A60" s="51" t="s">
        <v>276</v>
      </c>
      <c r="B60" s="35">
        <v>0</v>
      </c>
      <c r="C60" s="35">
        <v>0</v>
      </c>
      <c r="D60" s="35" t="e">
        <v>#DIV/0!</v>
      </c>
      <c r="E60" s="35">
        <f t="shared" si="36"/>
        <v>1</v>
      </c>
      <c r="F60" s="35">
        <f t="shared" si="33"/>
        <v>1</v>
      </c>
      <c r="G60" s="35">
        <f t="shared" si="37"/>
        <v>0</v>
      </c>
      <c r="H60" s="35" t="e">
        <f t="shared" si="38"/>
        <v>#DIV/0!</v>
      </c>
      <c r="I60" s="35" t="e">
        <f t="shared" si="34"/>
        <v>#DIV/0!</v>
      </c>
      <c r="J60" s="35" t="e">
        <f t="shared" si="35"/>
        <v>#DIV/0!</v>
      </c>
      <c r="O60" s="58" t="str">
        <f t="shared" si="39"/>
        <v>2024Q3</v>
      </c>
      <c r="P60" s="54">
        <f t="shared" si="24"/>
        <v>0</v>
      </c>
      <c r="Q60" s="54">
        <f t="shared" si="25"/>
        <v>0</v>
      </c>
      <c r="R60" s="59" t="e">
        <f t="shared" si="26"/>
        <v>#DIV/0!</v>
      </c>
      <c r="S60" s="60">
        <f t="shared" si="27"/>
        <v>1</v>
      </c>
      <c r="T60" s="60">
        <f t="shared" si="28"/>
        <v>1</v>
      </c>
      <c r="U60" s="60">
        <f t="shared" si="29"/>
        <v>0</v>
      </c>
      <c r="V60" s="61" t="e">
        <f t="shared" si="30"/>
        <v>#DIV/0!</v>
      </c>
      <c r="W60" s="18" t="e">
        <f t="shared" si="31"/>
        <v>#DIV/0!</v>
      </c>
      <c r="X60" s="3" t="e">
        <f t="shared" si="32"/>
        <v>#DIV/0!</v>
      </c>
    </row>
    <row r="61" spans="1:24" x14ac:dyDescent="0.3">
      <c r="A61" s="51" t="s">
        <v>277</v>
      </c>
      <c r="B61" s="35">
        <v>0</v>
      </c>
      <c r="C61" s="35">
        <v>0</v>
      </c>
      <c r="D61" s="35" t="e">
        <v>#DIV/0!</v>
      </c>
      <c r="E61" s="35">
        <f t="shared" ref="E61" si="40">1+B61/100</f>
        <v>1</v>
      </c>
      <c r="F61" s="35">
        <f t="shared" ref="F61" si="41">1+C61/100</f>
        <v>1</v>
      </c>
      <c r="G61" s="35">
        <f t="shared" ref="G61" si="42">(E61/F61)-1</f>
        <v>0</v>
      </c>
      <c r="H61" s="35" t="e">
        <f t="shared" ref="H61" si="43">D61*(1+G61)</f>
        <v>#DIV/0!</v>
      </c>
      <c r="I61" s="35" t="e">
        <f t="shared" ref="I61" si="44">((D61-H61)/H61)*100</f>
        <v>#DIV/0!</v>
      </c>
      <c r="J61" s="35" t="e">
        <f t="shared" ref="J61" si="45">IF(D61&gt;H61,"undervalued", "overvalued")</f>
        <v>#DIV/0!</v>
      </c>
      <c r="O61" s="21"/>
      <c r="P61" s="62"/>
      <c r="Q61" s="62"/>
      <c r="R61" s="63"/>
      <c r="S61" s="63"/>
      <c r="T61" s="63"/>
      <c r="U61" s="61"/>
      <c r="V61" s="63"/>
      <c r="W61" s="18"/>
    </row>
    <row r="62" spans="1:24" ht="14.4" thickBot="1" x14ac:dyDescent="0.35">
      <c r="A62" s="51" t="s">
        <v>278</v>
      </c>
      <c r="B62" s="35">
        <v>0</v>
      </c>
      <c r="D62" s="35" t="e">
        <v>#DIV/0!</v>
      </c>
      <c r="O62" s="24" t="s">
        <v>20</v>
      </c>
      <c r="P62" s="24"/>
      <c r="Q62" s="25"/>
      <c r="R62" s="26"/>
      <c r="S62" s="26"/>
      <c r="T62" s="26"/>
      <c r="U62" s="27"/>
      <c r="V62" s="26"/>
      <c r="W62" s="18" t="e">
        <f>AVERAGE(V59:V60)</f>
        <v>#DIV/0!</v>
      </c>
    </row>
    <row r="63" spans="1:24" ht="14.4" thickTop="1" x14ac:dyDescent="0.3">
      <c r="B63" s="35">
        <v>0</v>
      </c>
      <c r="D63" s="35" t="e">
        <v>#DIV/0!</v>
      </c>
      <c r="T63" s="11"/>
      <c r="V63" s="11"/>
      <c r="W63" s="11"/>
    </row>
    <row r="64" spans="1:24" x14ac:dyDescent="0.3">
      <c r="D64" s="35" t="e">
        <v>#DIV/0!</v>
      </c>
      <c r="T64" s="11"/>
      <c r="V64" s="11"/>
      <c r="W64" s="11"/>
    </row>
    <row r="65" spans="4:4" x14ac:dyDescent="0.3">
      <c r="D65" s="35" t="e">
        <v>#DIV/0!</v>
      </c>
    </row>
    <row r="66" spans="4:4" x14ac:dyDescent="0.3">
      <c r="D66" s="35" t="e">
        <v>#DIV/0!</v>
      </c>
    </row>
    <row r="67" spans="4:4" x14ac:dyDescent="0.3">
      <c r="D67" s="35" t="e">
        <v>#DIV/0!</v>
      </c>
    </row>
    <row r="126" spans="15:23" x14ac:dyDescent="0.3">
      <c r="O126" s="6"/>
      <c r="P126" s="6"/>
      <c r="T126" s="11"/>
      <c r="V126" s="11"/>
      <c r="W126" s="11"/>
    </row>
    <row r="127" spans="15:23" x14ac:dyDescent="0.3">
      <c r="O127" s="6"/>
      <c r="P127" s="6"/>
      <c r="T127" s="11"/>
      <c r="V127" s="11"/>
      <c r="W127" s="11"/>
    </row>
    <row r="128" spans="15:23" x14ac:dyDescent="0.3">
      <c r="T128" s="11"/>
      <c r="V128" s="64">
        <f>AVERAGE(H54:H55)</f>
        <v>572.36016230509472</v>
      </c>
      <c r="W128" s="11"/>
    </row>
  </sheetData>
  <phoneticPr fontId="6" type="noConversion"/>
  <pageMargins left="0.7" right="0.7" top="0.75" bottom="0.75" header="0.3" footer="0.3"/>
  <pageSetup paperSize="9" orientation="portrait" r:id="rId1"/>
  <headerFooter>
    <oddFooter>&amp;L&amp;1#&amp;"Calibri"&amp;8&amp;K000000Classified as Confidential</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FD30F-B21D-4558-A64E-F94339570372}">
  <dimension ref="A1:AB173"/>
  <sheetViews>
    <sheetView workbookViewId="0">
      <selection activeCell="C13" sqref="C13"/>
    </sheetView>
  </sheetViews>
  <sheetFormatPr defaultColWidth="8.77734375" defaultRowHeight="13.8" x14ac:dyDescent="0.3"/>
  <cols>
    <col min="1" max="16384" width="8.77734375" style="3"/>
  </cols>
  <sheetData>
    <row r="1" spans="1:28" x14ac:dyDescent="0.3">
      <c r="A1" s="28" t="s">
        <v>0</v>
      </c>
      <c r="B1" s="28" t="s">
        <v>479</v>
      </c>
      <c r="C1" s="28" t="s">
        <v>478</v>
      </c>
      <c r="D1" s="28" t="s">
        <v>472</v>
      </c>
      <c r="E1" s="28" t="s">
        <v>473</v>
      </c>
      <c r="F1" s="28" t="s">
        <v>474</v>
      </c>
      <c r="G1" s="28"/>
      <c r="H1" s="28"/>
      <c r="I1" s="28"/>
      <c r="J1" s="28"/>
      <c r="K1" s="28"/>
      <c r="L1" s="28"/>
      <c r="M1" s="28"/>
      <c r="N1" s="28"/>
      <c r="O1" s="28"/>
      <c r="P1" s="28"/>
      <c r="Q1" s="28"/>
      <c r="R1" s="28"/>
      <c r="S1" s="28"/>
      <c r="T1" s="28"/>
      <c r="U1" s="28"/>
      <c r="V1" s="28"/>
      <c r="W1" s="28"/>
      <c r="X1" s="28"/>
      <c r="Y1" s="28"/>
      <c r="Z1" s="28"/>
      <c r="AA1" s="28"/>
      <c r="AB1" s="28"/>
    </row>
    <row r="2" spans="1:28" x14ac:dyDescent="0.3">
      <c r="A2" s="3" t="s">
        <v>24</v>
      </c>
      <c r="B2" s="35">
        <v>150.41666666666669</v>
      </c>
      <c r="C2" s="3">
        <v>77.649999999999991</v>
      </c>
      <c r="D2" s="3">
        <v>-46155.640835669903</v>
      </c>
      <c r="E2" s="3">
        <v>6.0478579944394449E-2</v>
      </c>
      <c r="F2" s="3">
        <v>2.2566666666666673</v>
      </c>
    </row>
    <row r="3" spans="1:28" x14ac:dyDescent="0.3">
      <c r="A3" s="3" t="s">
        <v>25</v>
      </c>
      <c r="B3" s="35">
        <v>150.85333333333332</v>
      </c>
      <c r="C3" s="3">
        <v>79.540000000000006</v>
      </c>
      <c r="D3" s="3">
        <v>-46241.605714873898</v>
      </c>
      <c r="E3" s="3">
        <v>7.2845449443906571E-2</v>
      </c>
      <c r="F3" s="3">
        <v>1.56</v>
      </c>
    </row>
    <row r="4" spans="1:28" x14ac:dyDescent="0.3">
      <c r="A4" s="3" t="s">
        <v>26</v>
      </c>
      <c r="B4" s="35">
        <v>152.11666666666667</v>
      </c>
      <c r="C4" s="3">
        <v>78.433333333333337</v>
      </c>
      <c r="D4" s="3">
        <v>-46413.535473281801</v>
      </c>
      <c r="E4" s="3">
        <v>5.8359872260164036E-2</v>
      </c>
      <c r="F4" s="3">
        <v>3.9</v>
      </c>
    </row>
    <row r="5" spans="1:28" x14ac:dyDescent="0.3">
      <c r="A5" s="3" t="s">
        <v>27</v>
      </c>
      <c r="B5" s="35">
        <v>151.25</v>
      </c>
      <c r="C5" s="3">
        <v>87.973333333333343</v>
      </c>
      <c r="D5" s="3">
        <v>-46671.430110893598</v>
      </c>
      <c r="E5" s="3">
        <v>9.8607578141341926E-2</v>
      </c>
      <c r="F5" s="3">
        <v>7.13</v>
      </c>
    </row>
    <row r="6" spans="1:28" x14ac:dyDescent="0.3">
      <c r="A6" s="3" t="s">
        <v>28</v>
      </c>
      <c r="B6" s="35">
        <v>153.66666666666666</v>
      </c>
      <c r="C6" s="3">
        <v>107.02999999999999</v>
      </c>
      <c r="D6" s="3">
        <v>-47015.289627709397</v>
      </c>
      <c r="E6" s="3">
        <v>5.1281381887861965E-2</v>
      </c>
      <c r="F6" s="3">
        <v>7.49</v>
      </c>
    </row>
    <row r="7" spans="1:28" x14ac:dyDescent="0.3">
      <c r="A7" s="3" t="s">
        <v>29</v>
      </c>
      <c r="B7" s="35">
        <v>155.06666666666666</v>
      </c>
      <c r="C7" s="3">
        <v>119.98333333333335</v>
      </c>
      <c r="D7" s="3">
        <v>-47371.157521760899</v>
      </c>
      <c r="E7" s="3">
        <v>6.7771732281234343E-2</v>
      </c>
      <c r="F7" s="3">
        <v>8.7366666666666664</v>
      </c>
    </row>
    <row r="8" spans="1:28" x14ac:dyDescent="0.3">
      <c r="A8" s="3" t="s">
        <v>30</v>
      </c>
      <c r="B8" s="35">
        <v>155.86666666666667</v>
      </c>
      <c r="C8" s="3">
        <v>115.19333333333333</v>
      </c>
      <c r="D8" s="3">
        <v>-47739.033793048096</v>
      </c>
      <c r="E8" s="3">
        <v>7.7512177409878785E-2</v>
      </c>
      <c r="F8" s="3">
        <v>7.78</v>
      </c>
    </row>
    <row r="9" spans="1:28" x14ac:dyDescent="0.3">
      <c r="A9" s="3" t="s">
        <v>31</v>
      </c>
      <c r="B9" s="35">
        <v>160.08333333333331</v>
      </c>
      <c r="C9" s="3">
        <v>112.83333333333333</v>
      </c>
      <c r="D9" s="3">
        <v>-48118.918441570902</v>
      </c>
      <c r="E9" s="3">
        <v>9.0096914996341496E-2</v>
      </c>
      <c r="F9" s="3">
        <v>14.586583566666668</v>
      </c>
    </row>
    <row r="10" spans="1:28" x14ac:dyDescent="0.3">
      <c r="A10" s="3" t="s">
        <v>32</v>
      </c>
      <c r="B10" s="35">
        <v>158.87666666666667</v>
      </c>
      <c r="C10" s="3">
        <v>121.22666666666667</v>
      </c>
      <c r="D10" s="3">
        <v>-48510.811467329397</v>
      </c>
      <c r="E10" s="3">
        <v>5.2584807988410233E-2</v>
      </c>
      <c r="F10" s="3">
        <v>14.634266666666667</v>
      </c>
    </row>
    <row r="11" spans="1:28" x14ac:dyDescent="0.3">
      <c r="A11" s="3" t="s">
        <v>33</v>
      </c>
      <c r="B11" s="35">
        <v>160.03333333333333</v>
      </c>
      <c r="C11" s="3">
        <v>111.25333333333333</v>
      </c>
      <c r="D11" s="3">
        <v>-48885.799563058499</v>
      </c>
      <c r="E11" s="3">
        <v>5.4746433632868075E-2</v>
      </c>
      <c r="F11" s="3">
        <v>13.6935</v>
      </c>
    </row>
    <row r="12" spans="1:28" x14ac:dyDescent="0.3">
      <c r="A12" s="3" t="s">
        <v>34</v>
      </c>
      <c r="B12" s="35">
        <v>158.98633333333333</v>
      </c>
      <c r="C12" s="3">
        <v>110.91333333333334</v>
      </c>
      <c r="D12" s="3">
        <v>-49243.882728757999</v>
      </c>
      <c r="E12" s="3">
        <v>5.941765109174954E-2</v>
      </c>
      <c r="F12" s="3">
        <v>13.52</v>
      </c>
    </row>
    <row r="13" spans="1:28" x14ac:dyDescent="0.3">
      <c r="A13" s="3" t="s">
        <v>35</v>
      </c>
      <c r="B13" s="35">
        <v>156.90333333333334</v>
      </c>
      <c r="C13" s="3">
        <v>111.48666666666666</v>
      </c>
      <c r="D13" s="3">
        <v>-49585.060964428201</v>
      </c>
      <c r="E13" s="3">
        <v>6.1494206996119523E-2</v>
      </c>
      <c r="F13" s="3">
        <v>12.350000000000001</v>
      </c>
    </row>
    <row r="14" spans="1:28" x14ac:dyDescent="0.3">
      <c r="A14" s="3" t="s">
        <v>36</v>
      </c>
      <c r="B14" s="35">
        <v>157.72666666666666</v>
      </c>
      <c r="C14" s="3">
        <v>115.61333333333334</v>
      </c>
      <c r="D14" s="3">
        <v>-49909.334270068903</v>
      </c>
      <c r="E14" s="3">
        <v>5.2229625349391309E-2</v>
      </c>
      <c r="F14" s="3">
        <v>10.32544997157588</v>
      </c>
    </row>
    <row r="15" spans="1:28" x14ac:dyDescent="0.3">
      <c r="A15" s="3" t="s">
        <v>37</v>
      </c>
      <c r="B15" s="35">
        <v>159.59333333333333</v>
      </c>
      <c r="C15" s="3">
        <v>105.87</v>
      </c>
      <c r="D15" s="3">
        <v>-50248.5074625989</v>
      </c>
      <c r="E15" s="3">
        <v>5.4140040611939909E-2</v>
      </c>
      <c r="F15" s="3">
        <v>10.832995000595089</v>
      </c>
    </row>
    <row r="16" spans="1:28" x14ac:dyDescent="0.3">
      <c r="A16" s="3" t="s">
        <v>38</v>
      </c>
      <c r="B16" s="35">
        <v>161.35000000000002</v>
      </c>
      <c r="C16" s="3">
        <v>110.40333333333335</v>
      </c>
      <c r="D16" s="3">
        <v>-50602.580542018099</v>
      </c>
      <c r="E16" s="3">
        <v>5.5699454839078275E-2</v>
      </c>
      <c r="F16" s="3">
        <v>11.223999415800694</v>
      </c>
    </row>
    <row r="17" spans="1:6" x14ac:dyDescent="0.3">
      <c r="A17" s="3" t="s">
        <v>39</v>
      </c>
      <c r="B17" s="35">
        <v>159.04999999999998</v>
      </c>
      <c r="C17" s="3">
        <v>112.06</v>
      </c>
      <c r="D17" s="3">
        <v>-50971.553508326702</v>
      </c>
      <c r="E17" s="3">
        <v>6.2667956010574233E-2</v>
      </c>
      <c r="F17" s="3">
        <v>10.792666666666667</v>
      </c>
    </row>
    <row r="18" spans="1:6" x14ac:dyDescent="0.3">
      <c r="A18" s="3" t="s">
        <v>40</v>
      </c>
      <c r="B18" s="35">
        <v>164</v>
      </c>
      <c r="C18" s="3">
        <v>110.16333333333334</v>
      </c>
      <c r="D18" s="3">
        <v>-51355.426361524602</v>
      </c>
      <c r="E18" s="3">
        <v>4.997576065684424E-2</v>
      </c>
      <c r="F18" s="3">
        <v>11.468629948730475</v>
      </c>
    </row>
    <row r="19" spans="1:6" x14ac:dyDescent="0.3">
      <c r="A19" s="3" t="s">
        <v>41</v>
      </c>
      <c r="B19" s="35">
        <v>162.10333333333332</v>
      </c>
      <c r="C19" s="3">
        <v>112.30333333333333</v>
      </c>
      <c r="D19" s="3">
        <v>-51808.150051135701</v>
      </c>
      <c r="E19" s="3">
        <v>4.0019084828599241E-2</v>
      </c>
      <c r="F19" s="3">
        <v>10.423584842767012</v>
      </c>
    </row>
    <row r="20" spans="1:6" x14ac:dyDescent="0.3">
      <c r="A20" s="3" t="s">
        <v>42</v>
      </c>
      <c r="B20" s="35">
        <v>162.66666666666666</v>
      </c>
      <c r="C20" s="3">
        <v>103.40999999999998</v>
      </c>
      <c r="D20" s="3">
        <v>-52329.724577159897</v>
      </c>
      <c r="E20" s="3">
        <v>5.0253772415506048E-2</v>
      </c>
      <c r="F20" s="3">
        <v>9.8333333333333321</v>
      </c>
    </row>
    <row r="21" spans="1:6" x14ac:dyDescent="0.3">
      <c r="A21" s="3" t="s">
        <v>43</v>
      </c>
      <c r="B21" s="35">
        <v>174.11666666666667</v>
      </c>
      <c r="C21" s="3">
        <v>75.733333333333334</v>
      </c>
      <c r="D21" s="3">
        <v>-52920.149939597301</v>
      </c>
      <c r="E21" s="3">
        <v>4.515971955906814E-2</v>
      </c>
      <c r="F21" s="3">
        <v>10.129205147489827</v>
      </c>
    </row>
    <row r="22" spans="1:6" x14ac:dyDescent="0.3">
      <c r="A22" s="3" t="s">
        <v>44</v>
      </c>
      <c r="B22" s="35">
        <v>192.4</v>
      </c>
      <c r="C22" s="3">
        <v>54.53</v>
      </c>
      <c r="D22" s="3">
        <v>-53579.426138447801</v>
      </c>
      <c r="E22" s="3">
        <v>5.5154000841262166E-2</v>
      </c>
      <c r="F22" s="3">
        <v>10.92333333333333</v>
      </c>
    </row>
    <row r="23" spans="1:6" x14ac:dyDescent="0.3">
      <c r="A23" s="3" t="s">
        <v>45</v>
      </c>
      <c r="B23" s="35">
        <v>196.98333333333335</v>
      </c>
      <c r="C23" s="3">
        <v>61.53</v>
      </c>
      <c r="D23" s="3">
        <v>-54155.6277586781</v>
      </c>
      <c r="E23" s="3">
        <v>4.3067562457654099E-2</v>
      </c>
      <c r="F23" s="3">
        <v>10.049999999999999</v>
      </c>
    </row>
    <row r="24" spans="1:6" x14ac:dyDescent="0.3">
      <c r="A24" s="3" t="s">
        <v>46</v>
      </c>
      <c r="B24" s="35">
        <v>196.98333333333335</v>
      </c>
      <c r="C24" s="3">
        <v>50.726666666666667</v>
      </c>
      <c r="D24" s="3">
        <v>-54648.754800288203</v>
      </c>
      <c r="E24" s="3">
        <v>4.6867895694879411E-2</v>
      </c>
      <c r="F24" s="3">
        <v>10.081571731864528</v>
      </c>
    </row>
    <row r="25" spans="1:6" x14ac:dyDescent="0.3">
      <c r="A25" s="3" t="s">
        <v>47</v>
      </c>
      <c r="B25" s="35">
        <v>197</v>
      </c>
      <c r="C25" s="3">
        <v>43.826666666666675</v>
      </c>
      <c r="D25" s="3">
        <v>-55058.807263278097</v>
      </c>
      <c r="E25" s="3">
        <v>5.718423283215162E-2</v>
      </c>
      <c r="F25" s="3">
        <v>6.3111147177288363</v>
      </c>
    </row>
    <row r="26" spans="1:6" x14ac:dyDescent="0.3">
      <c r="A26" s="3" t="s">
        <v>48</v>
      </c>
      <c r="B26" s="35">
        <v>197</v>
      </c>
      <c r="C26" s="3">
        <v>33.383333333333333</v>
      </c>
      <c r="D26" s="3">
        <v>-55385.785147647701</v>
      </c>
      <c r="E26" s="3">
        <v>4.8681207622722281E-2</v>
      </c>
      <c r="F26" s="3">
        <v>4.5660893290430558</v>
      </c>
    </row>
    <row r="27" spans="1:6" x14ac:dyDescent="0.3">
      <c r="A27" s="3" t="s">
        <v>49</v>
      </c>
      <c r="B27" s="35">
        <v>468.94844899412863</v>
      </c>
      <c r="C27" s="3">
        <v>69.853084303671153</v>
      </c>
      <c r="D27" s="3">
        <v>-55786.995781839403</v>
      </c>
      <c r="E27" s="3">
        <v>4.0667979856366445</v>
      </c>
      <c r="F27" s="3">
        <v>5.704600873263562</v>
      </c>
    </row>
    <row r="28" spans="1:6" x14ac:dyDescent="0.3">
      <c r="A28" s="3" t="s">
        <v>50</v>
      </c>
      <c r="B28" s="35">
        <v>308.08333333333331</v>
      </c>
      <c r="C28" s="3">
        <v>46.5</v>
      </c>
      <c r="D28" s="3">
        <v>-56262.439165853299</v>
      </c>
      <c r="E28" s="3">
        <v>5.0671666434357505E-2</v>
      </c>
      <c r="F28" s="3">
        <v>13.461194020095567</v>
      </c>
    </row>
    <row r="29" spans="1:6" x14ac:dyDescent="0.3">
      <c r="A29" s="3" t="s">
        <v>51</v>
      </c>
      <c r="B29" s="35">
        <v>305</v>
      </c>
      <c r="C29" s="3">
        <v>49.889999999999993</v>
      </c>
      <c r="D29" s="3">
        <v>-56812.115299689198</v>
      </c>
      <c r="E29" s="3">
        <v>5.0940450301331708E-2</v>
      </c>
      <c r="F29" s="3">
        <v>13.542207490348266</v>
      </c>
    </row>
    <row r="30" spans="1:6" x14ac:dyDescent="0.3">
      <c r="A30" s="3" t="s">
        <v>52</v>
      </c>
      <c r="B30" s="35">
        <v>305.7</v>
      </c>
      <c r="C30" s="3">
        <v>51.176666666666669</v>
      </c>
      <c r="D30" s="3">
        <v>-57436.024183347203</v>
      </c>
      <c r="E30" s="3">
        <v>7.0789910735135228E-2</v>
      </c>
      <c r="F30" s="3">
        <v>13.177030121530553</v>
      </c>
    </row>
    <row r="31" spans="1:6" x14ac:dyDescent="0.3">
      <c r="A31" s="3" t="s">
        <v>53</v>
      </c>
      <c r="B31" s="35">
        <v>376.81013333333334</v>
      </c>
      <c r="C31" s="3">
        <v>50.31</v>
      </c>
      <c r="D31" s="3">
        <v>-58063.330841583498</v>
      </c>
      <c r="E31" s="3">
        <v>4.8209579175625281E-2</v>
      </c>
      <c r="F31" s="3">
        <v>12.636170504530549</v>
      </c>
    </row>
    <row r="32" spans="1:6" x14ac:dyDescent="0.3">
      <c r="A32" s="3" t="s">
        <v>54</v>
      </c>
      <c r="B32" s="35">
        <v>362.14983333333333</v>
      </c>
      <c r="C32" s="3">
        <v>52.48</v>
      </c>
      <c r="D32" s="3">
        <v>-58694.035274398098</v>
      </c>
      <c r="E32" s="3">
        <v>5.4207831372822722E-2</v>
      </c>
      <c r="F32" s="3">
        <v>12.301568074630886</v>
      </c>
    </row>
    <row r="33" spans="1:6" x14ac:dyDescent="0.3">
      <c r="A33" s="3" t="s">
        <v>55</v>
      </c>
      <c r="B33" s="35">
        <v>360.47333333333336</v>
      </c>
      <c r="C33" s="3">
        <v>62.376666666666665</v>
      </c>
      <c r="D33" s="3">
        <v>-59328.137481790902</v>
      </c>
      <c r="E33" s="3">
        <v>6.1081802467837044E-2</v>
      </c>
      <c r="F33" s="3">
        <v>11.91805624731329</v>
      </c>
    </row>
    <row r="34" spans="1:6" x14ac:dyDescent="0.3">
      <c r="A34" s="3" t="s">
        <v>56</v>
      </c>
      <c r="B34" s="35">
        <v>360.29911212121198</v>
      </c>
      <c r="C34" s="3">
        <v>67.763333333333335</v>
      </c>
      <c r="D34" s="3">
        <v>-59965.637463762003</v>
      </c>
      <c r="E34" s="3">
        <v>7.5547730199727881E-2</v>
      </c>
      <c r="F34" s="3">
        <v>10.437040762723381</v>
      </c>
    </row>
    <row r="35" spans="1:6" x14ac:dyDescent="0.3">
      <c r="A35" s="3" t="s">
        <v>57</v>
      </c>
      <c r="B35" s="35">
        <v>360.84047702589834</v>
      </c>
      <c r="C35" s="3">
        <v>75.149999999999991</v>
      </c>
      <c r="D35" s="3">
        <v>-60664.467014100999</v>
      </c>
      <c r="E35" s="3">
        <v>5.1347206628316031E-2</v>
      </c>
      <c r="F35" s="3">
        <v>8.6711962347642348</v>
      </c>
    </row>
    <row r="36" spans="1:6" x14ac:dyDescent="0.3">
      <c r="A36" s="3" t="s">
        <v>58</v>
      </c>
      <c r="B36" s="35">
        <v>362.47673809523832</v>
      </c>
      <c r="C36" s="3">
        <v>75.88666666666667</v>
      </c>
      <c r="D36" s="3">
        <v>-61424.626132807804</v>
      </c>
      <c r="E36" s="3">
        <v>5.6000337096214735E-2</v>
      </c>
      <c r="F36" s="3">
        <v>8.505817720024675</v>
      </c>
    </row>
    <row r="37" spans="1:6" x14ac:dyDescent="0.3">
      <c r="A37" s="3" t="s">
        <v>59</v>
      </c>
      <c r="B37" s="35">
        <v>364.21098387635766</v>
      </c>
      <c r="C37" s="3">
        <v>69.263333333333335</v>
      </c>
      <c r="D37" s="3">
        <v>-62246.114819882401</v>
      </c>
      <c r="E37" s="3">
        <v>5.5196181121302978E-2</v>
      </c>
      <c r="F37" s="3">
        <v>8.6151719422963033</v>
      </c>
    </row>
    <row r="38" spans="1:6" x14ac:dyDescent="0.3">
      <c r="A38" s="3" t="s">
        <v>60</v>
      </c>
      <c r="B38" s="35">
        <v>362.06479797979802</v>
      </c>
      <c r="C38" s="3">
        <v>64.203333333333333</v>
      </c>
      <c r="D38" s="3">
        <v>-63128.9330753248</v>
      </c>
      <c r="E38" s="3">
        <v>7.6659005620538859E-2</v>
      </c>
      <c r="F38" s="3">
        <v>8.4355869683637916</v>
      </c>
    </row>
    <row r="39" spans="1:6" x14ac:dyDescent="0.3">
      <c r="A39" s="3" t="s">
        <v>61</v>
      </c>
      <c r="B39" s="35">
        <v>360.58984500466835</v>
      </c>
      <c r="C39" s="3">
        <v>71.15666666666668</v>
      </c>
      <c r="D39" s="3">
        <v>-63516.106004491099</v>
      </c>
      <c r="E39" s="3">
        <v>6.0247624514901829E-2</v>
      </c>
      <c r="F39" s="3">
        <v>7.7572099626583597</v>
      </c>
    </row>
    <row r="40" spans="1:6" x14ac:dyDescent="0.3">
      <c r="A40" s="3" t="s">
        <v>62</v>
      </c>
      <c r="B40" s="35">
        <v>362.17270979986193</v>
      </c>
      <c r="C40" s="3">
        <v>64.186666666666667</v>
      </c>
      <c r="D40" s="3">
        <v>-63407.6336073813</v>
      </c>
      <c r="E40" s="3">
        <v>6.2148800422995663E-2</v>
      </c>
      <c r="F40" s="3">
        <v>8.6553984670706061</v>
      </c>
    </row>
    <row r="41" spans="1:6" x14ac:dyDescent="0.3">
      <c r="A41" s="3" t="s">
        <v>63</v>
      </c>
      <c r="B41" s="35">
        <v>362.86060606060596</v>
      </c>
      <c r="C41" s="3">
        <v>63.741634259259257</v>
      </c>
      <c r="D41" s="3">
        <v>-62803.5158839953</v>
      </c>
      <c r="E41" s="3">
        <v>6.4587488639096816E-2</v>
      </c>
      <c r="F41" s="3">
        <v>5.5014051365726768</v>
      </c>
    </row>
    <row r="42" spans="1:6" x14ac:dyDescent="0.3">
      <c r="A42" s="3" t="s">
        <v>64</v>
      </c>
      <c r="B42" s="35">
        <v>366.98511111111105</v>
      </c>
      <c r="C42" s="3">
        <v>52.477866271409738</v>
      </c>
      <c r="D42" s="3">
        <v>-61703.752834333201</v>
      </c>
      <c r="E42" s="3">
        <v>6.807827739888761E-2</v>
      </c>
      <c r="F42" s="3">
        <v>1.8370090165959831</v>
      </c>
    </row>
    <row r="43" spans="1:6" x14ac:dyDescent="0.3">
      <c r="A43" s="3" t="s">
        <v>65</v>
      </c>
      <c r="B43" s="35">
        <v>385.87333333333328</v>
      </c>
      <c r="C43" s="3">
        <v>27.4913644338118</v>
      </c>
      <c r="D43" s="3">
        <v>-61479.460546595001</v>
      </c>
      <c r="E43" s="3">
        <v>6.491997094782298E-2</v>
      </c>
      <c r="F43" s="3">
        <v>1.9641961009535962</v>
      </c>
    </row>
    <row r="44" spans="1:6" x14ac:dyDescent="0.3">
      <c r="A44" s="3" t="s">
        <v>66</v>
      </c>
      <c r="B44" s="35">
        <v>386.58333333333331</v>
      </c>
      <c r="C44" s="3">
        <v>43.3352674571805</v>
      </c>
      <c r="D44" s="3">
        <v>-62130.639020780698</v>
      </c>
      <c r="E44" s="3">
        <v>7.0077022229088251E-2</v>
      </c>
      <c r="F44" s="3">
        <v>1.0758686745669184</v>
      </c>
    </row>
    <row r="45" spans="1:6" x14ac:dyDescent="0.3">
      <c r="A45" s="3" t="s">
        <v>67</v>
      </c>
      <c r="B45" s="35">
        <v>389.24063333333334</v>
      </c>
      <c r="C45" s="3">
        <v>44.258181818181811</v>
      </c>
      <c r="D45" s="3">
        <v>-63657.288256890199</v>
      </c>
      <c r="E45" s="3">
        <v>6.0348673680857737E-2</v>
      </c>
      <c r="F45" s="3">
        <v>0.21351906850079283</v>
      </c>
    </row>
    <row r="46" spans="1:6" x14ac:dyDescent="0.3">
      <c r="A46" s="3" t="s">
        <v>68</v>
      </c>
      <c r="B46" s="35">
        <v>402.57056521739133</v>
      </c>
      <c r="C46" s="3">
        <v>60.987566666666673</v>
      </c>
      <c r="D46" s="3">
        <v>-66059.408254923605</v>
      </c>
      <c r="E46" s="3">
        <v>7.2309643958737693E-2</v>
      </c>
      <c r="F46" s="3">
        <v>1.2885974432344955</v>
      </c>
    </row>
    <row r="47" spans="1:6" x14ac:dyDescent="0.3">
      <c r="A47" s="3" t="s">
        <v>69</v>
      </c>
      <c r="B47" s="35">
        <v>410.40717273576098</v>
      </c>
      <c r="C47" s="3">
        <v>68.519586921850077</v>
      </c>
      <c r="D47" s="3">
        <v>-68192.533665559196</v>
      </c>
      <c r="E47" s="3">
        <v>6.8959584126810788E-2</v>
      </c>
      <c r="F47" s="3">
        <v>2.3066666666666666</v>
      </c>
    </row>
    <row r="48" spans="1:6" x14ac:dyDescent="0.3">
      <c r="A48" s="3" t="s">
        <v>70</v>
      </c>
      <c r="B48" s="35">
        <v>410.43396969697</v>
      </c>
      <c r="C48" s="3">
        <v>73.731796536796537</v>
      </c>
      <c r="D48" s="3">
        <v>-70056.664488796901</v>
      </c>
      <c r="E48" s="3">
        <v>7.0841980333711571E-2</v>
      </c>
      <c r="F48" s="3">
        <v>2.4533333333333331</v>
      </c>
    </row>
    <row r="49" spans="1:6" x14ac:dyDescent="0.3">
      <c r="A49" s="3" t="s">
        <v>71</v>
      </c>
      <c r="B49" s="35">
        <v>412.44057302346761</v>
      </c>
      <c r="C49" s="3">
        <v>80.408658008658008</v>
      </c>
      <c r="D49" s="3">
        <v>-71651.800724636705</v>
      </c>
      <c r="E49" s="3">
        <v>5.9081518851601449E-2</v>
      </c>
      <c r="F49" s="3">
        <v>2.4443677251493492</v>
      </c>
    </row>
    <row r="50" spans="1:6" x14ac:dyDescent="0.3">
      <c r="A50" s="3" t="s">
        <v>72</v>
      </c>
      <c r="B50" s="35">
        <v>416.21057971014505</v>
      </c>
      <c r="C50" s="3">
        <v>103.19347619047619</v>
      </c>
      <c r="D50" s="3">
        <v>-72977.942373078695</v>
      </c>
      <c r="E50" s="3">
        <v>9.8533638028150378E-2</v>
      </c>
      <c r="F50" s="3">
        <v>1.873123301472345</v>
      </c>
    </row>
    <row r="51" spans="1:6" x14ac:dyDescent="0.3">
      <c r="A51" s="3" t="s">
        <v>73</v>
      </c>
      <c r="B51" s="35">
        <v>415.69686716791995</v>
      </c>
      <c r="C51" s="3">
        <v>117.77503645477331</v>
      </c>
      <c r="D51" s="3">
        <v>-74350.838143529603</v>
      </c>
      <c r="E51" s="3">
        <v>7.5517746505232991E-2</v>
      </c>
      <c r="F51" s="3">
        <v>1.1310346251187275</v>
      </c>
    </row>
    <row r="52" spans="1:6" x14ac:dyDescent="0.3">
      <c r="A52" s="3" t="s">
        <v>74</v>
      </c>
      <c r="B52" s="35">
        <v>426.29728347548695</v>
      </c>
      <c r="C52" s="3">
        <v>106.7084126984127</v>
      </c>
      <c r="D52" s="3">
        <v>-75770.4880359893</v>
      </c>
      <c r="E52" s="3">
        <v>6.8207918429433856E-2</v>
      </c>
      <c r="F52" s="3">
        <v>1.4283440095182627</v>
      </c>
    </row>
    <row r="53" spans="1:6" x14ac:dyDescent="0.3">
      <c r="A53" s="3" t="s">
        <v>75</v>
      </c>
      <c r="B53" s="35">
        <v>445.71190191387569</v>
      </c>
      <c r="C53" s="3">
        <v>90.81</v>
      </c>
      <c r="D53" s="3">
        <v>-77236.892050457798</v>
      </c>
      <c r="E53" s="3">
        <v>5.648571508015552E-2</v>
      </c>
      <c r="F53" s="3">
        <v>2.9719584477563945</v>
      </c>
    </row>
    <row r="54" spans="1:6" x14ac:dyDescent="0.3">
      <c r="A54" s="3" t="s">
        <v>76</v>
      </c>
      <c r="B54" s="35">
        <v>460.93377846790889</v>
      </c>
      <c r="C54" s="3">
        <v>83.98</v>
      </c>
      <c r="D54" s="3">
        <v>-78750.050186935201</v>
      </c>
      <c r="E54" s="3">
        <v>0.10300299413033401</v>
      </c>
      <c r="F54" s="3">
        <v>-2.1942856676975162</v>
      </c>
    </row>
    <row r="55" spans="1:6" x14ac:dyDescent="0.3">
      <c r="A55" s="3" t="s">
        <v>77</v>
      </c>
      <c r="B55" s="35">
        <v>511.22433201058203</v>
      </c>
      <c r="C55" s="3">
        <v>80.149850000000001</v>
      </c>
      <c r="D55" s="3">
        <v>-79884.918789293297</v>
      </c>
      <c r="E55" s="3">
        <v>7.8960804424606013E-2</v>
      </c>
      <c r="F55" s="3">
        <v>-0.87948154717430693</v>
      </c>
    </row>
    <row r="56" spans="1:6" x14ac:dyDescent="0.3">
      <c r="A56" s="3" t="s">
        <v>78</v>
      </c>
      <c r="B56" s="35">
        <v>764.81840279503103</v>
      </c>
      <c r="C56" s="3">
        <v>89.910000000000011</v>
      </c>
      <c r="D56" s="3">
        <v>-80641.497857531998</v>
      </c>
      <c r="E56" s="3">
        <v>7.0303072837862329E-2</v>
      </c>
      <c r="F56" s="3">
        <v>-0.3337524927007971</v>
      </c>
    </row>
    <row r="57" spans="1:6" x14ac:dyDescent="0.3">
      <c r="A57" s="3" t="s">
        <v>79</v>
      </c>
      <c r="B57" s="35">
        <v>843.79975825928443</v>
      </c>
      <c r="C57" s="3">
        <v>86.593333333333348</v>
      </c>
      <c r="D57" s="3">
        <v>-81019.787391651305</v>
      </c>
      <c r="E57" s="3">
        <v>7.512656389488237E-2</v>
      </c>
      <c r="F57" s="3">
        <v>2.0667006026401333</v>
      </c>
    </row>
    <row r="58" spans="1:6" x14ac:dyDescent="0.3">
      <c r="A58" s="3" t="s">
        <v>274</v>
      </c>
      <c r="B58" s="35">
        <v>1320.2431388167388</v>
      </c>
      <c r="C58" s="3">
        <v>85.686666666666667</v>
      </c>
      <c r="D58" s="3">
        <v>-81019.787391651305</v>
      </c>
      <c r="E58" s="3">
        <v>9.4367506141803323E-2</v>
      </c>
      <c r="F58" s="3">
        <v>7.3949964208615695</v>
      </c>
    </row>
    <row r="59" spans="1:6" x14ac:dyDescent="0.3">
      <c r="A59" s="3" t="s">
        <v>275</v>
      </c>
      <c r="B59" s="35">
        <v>1385.1305464448405</v>
      </c>
      <c r="C59" s="3">
        <v>88.564999999999998</v>
      </c>
      <c r="D59" s="3">
        <v>-81019.787391651305</v>
      </c>
      <c r="E59" s="3">
        <v>0.14224879384458153</v>
      </c>
      <c r="F59" s="3">
        <v>11.108689905240013</v>
      </c>
    </row>
    <row r="60" spans="1:6" x14ac:dyDescent="0.3">
      <c r="A60" s="3" t="s">
        <v>276</v>
      </c>
      <c r="B60" s="35" t="e">
        <v>#DIV/0!</v>
      </c>
      <c r="C60" s="3" t="e">
        <v>#DIV/0!</v>
      </c>
      <c r="D60" s="3">
        <v>0</v>
      </c>
      <c r="E60" s="3" t="e">
        <v>#DIV/0!</v>
      </c>
      <c r="F60" s="3" t="e">
        <v>#DIV/0!</v>
      </c>
    </row>
    <row r="61" spans="1:6" x14ac:dyDescent="0.3">
      <c r="A61" s="3" t="s">
        <v>277</v>
      </c>
      <c r="B61" s="35" t="e">
        <v>#DIV/0!</v>
      </c>
      <c r="C61" s="3" t="e">
        <v>#DIV/0!</v>
      </c>
      <c r="D61" s="3">
        <v>0</v>
      </c>
      <c r="E61" s="3" t="e">
        <v>#DIV/0!</v>
      </c>
      <c r="F61" s="3" t="e">
        <v>#DIV/0!</v>
      </c>
    </row>
    <row r="62" spans="1:6" x14ac:dyDescent="0.3">
      <c r="A62" s="3" t="s">
        <v>278</v>
      </c>
      <c r="B62" s="35" t="e">
        <v>#DIV/0!</v>
      </c>
      <c r="C62" s="3" t="e">
        <v>#DIV/0!</v>
      </c>
      <c r="D62" s="3">
        <v>0</v>
      </c>
      <c r="E62" s="3" t="e">
        <v>#DIV/0!</v>
      </c>
      <c r="F62" s="3" t="e">
        <v>#DIV/0!</v>
      </c>
    </row>
    <row r="63" spans="1:6" x14ac:dyDescent="0.3">
      <c r="A63" s="3" t="s">
        <v>279</v>
      </c>
      <c r="B63" s="35" t="e">
        <v>#DIV/0!</v>
      </c>
      <c r="C63" s="3" t="e">
        <v>#DIV/0!</v>
      </c>
      <c r="D63" s="3">
        <v>0</v>
      </c>
      <c r="E63" s="3" t="e">
        <v>#DIV/0!</v>
      </c>
      <c r="F63" s="3" t="e">
        <v>#DIV/0!</v>
      </c>
    </row>
    <row r="64" spans="1:6" x14ac:dyDescent="0.3">
      <c r="A64" s="3" t="s">
        <v>280</v>
      </c>
      <c r="B64" s="35" t="e">
        <v>#DIV/0!</v>
      </c>
      <c r="C64" s="3" t="e">
        <v>#DIV/0!</v>
      </c>
      <c r="D64" s="3">
        <v>0</v>
      </c>
      <c r="E64" s="3" t="e">
        <v>#DIV/0!</v>
      </c>
      <c r="F64" s="3" t="e">
        <v>#DIV/0!</v>
      </c>
    </row>
    <row r="65" spans="1:6" x14ac:dyDescent="0.3">
      <c r="A65" s="3" t="s">
        <v>281</v>
      </c>
      <c r="B65" s="35" t="e">
        <v>#DIV/0!</v>
      </c>
      <c r="C65" s="3" t="e">
        <v>#DIV/0!</v>
      </c>
      <c r="D65" s="3">
        <v>0</v>
      </c>
      <c r="E65" s="3" t="e">
        <v>#DIV/0!</v>
      </c>
      <c r="F65" s="3" t="e">
        <v>#DIV/0!</v>
      </c>
    </row>
    <row r="66" spans="1:6" x14ac:dyDescent="0.3">
      <c r="A66" s="3" t="s">
        <v>282</v>
      </c>
      <c r="B66" s="35" t="e">
        <v>#DIV/0!</v>
      </c>
      <c r="C66" s="3" t="e">
        <v>#DIV/0!</v>
      </c>
      <c r="D66" s="3">
        <v>0</v>
      </c>
      <c r="E66" s="3" t="e">
        <v>#DIV/0!</v>
      </c>
      <c r="F66" s="3" t="e">
        <v>#DIV/0!</v>
      </c>
    </row>
    <row r="67" spans="1:6" x14ac:dyDescent="0.3">
      <c r="A67" s="3" t="s">
        <v>283</v>
      </c>
      <c r="B67" s="35" t="e">
        <v>#DIV/0!</v>
      </c>
      <c r="C67" s="3" t="e">
        <v>#DIV/0!</v>
      </c>
      <c r="D67" s="3">
        <v>0</v>
      </c>
      <c r="E67" s="3" t="e">
        <v>#DIV/0!</v>
      </c>
      <c r="F67" s="3" t="e">
        <v>#DIV/0!</v>
      </c>
    </row>
    <row r="68" spans="1:6" x14ac:dyDescent="0.3">
      <c r="A68" s="3" t="s">
        <v>284</v>
      </c>
      <c r="B68" s="35" t="e">
        <v>#DIV/0!</v>
      </c>
      <c r="C68" s="3" t="e">
        <v>#DIV/0!</v>
      </c>
      <c r="D68" s="3">
        <v>0</v>
      </c>
      <c r="E68" s="3" t="e">
        <v>#DIV/0!</v>
      </c>
      <c r="F68" s="3" t="e">
        <v>#DIV/0!</v>
      </c>
    </row>
    <row r="69" spans="1:6" x14ac:dyDescent="0.3">
      <c r="A69" s="3" t="s">
        <v>285</v>
      </c>
      <c r="B69" s="35" t="e">
        <v>#DIV/0!</v>
      </c>
      <c r="C69" s="3" t="e">
        <v>#DIV/0!</v>
      </c>
      <c r="D69" s="3">
        <v>0</v>
      </c>
      <c r="E69" s="3" t="e">
        <v>#DIV/0!</v>
      </c>
      <c r="F69" s="3" t="e">
        <v>#DIV/0!</v>
      </c>
    </row>
    <row r="70" spans="1:6" x14ac:dyDescent="0.3">
      <c r="A70" s="3" t="s">
        <v>286</v>
      </c>
      <c r="B70" s="35" t="e">
        <v>#DIV/0!</v>
      </c>
      <c r="C70" s="3" t="e">
        <v>#DIV/0!</v>
      </c>
      <c r="D70" s="3">
        <v>0</v>
      </c>
      <c r="E70" s="3" t="e">
        <v>#DIV/0!</v>
      </c>
      <c r="F70" s="3" t="e">
        <v>#DIV/0!</v>
      </c>
    </row>
    <row r="71" spans="1:6" x14ac:dyDescent="0.3">
      <c r="A71" s="3" t="s">
        <v>287</v>
      </c>
      <c r="B71" s="35" t="e">
        <v>#DIV/0!</v>
      </c>
      <c r="C71" s="3" t="e">
        <v>#DIV/0!</v>
      </c>
      <c r="D71" s="3">
        <v>0</v>
      </c>
      <c r="E71" s="3" t="e">
        <v>#DIV/0!</v>
      </c>
      <c r="F71" s="3" t="e">
        <v>#DIV/0!</v>
      </c>
    </row>
    <row r="72" spans="1:6" x14ac:dyDescent="0.3">
      <c r="A72" s="3" t="s">
        <v>288</v>
      </c>
      <c r="B72" s="35" t="e">
        <v>#DIV/0!</v>
      </c>
      <c r="C72" s="3" t="e">
        <v>#DIV/0!</v>
      </c>
      <c r="D72" s="3">
        <v>0</v>
      </c>
      <c r="E72" s="3" t="e">
        <v>#DIV/0!</v>
      </c>
      <c r="F72" s="3" t="e">
        <v>#DIV/0!</v>
      </c>
    </row>
    <row r="73" spans="1:6" x14ac:dyDescent="0.3">
      <c r="A73" s="3" t="s">
        <v>289</v>
      </c>
      <c r="B73" s="35" t="e">
        <v>#DIV/0!</v>
      </c>
      <c r="C73" s="3" t="e">
        <v>#DIV/0!</v>
      </c>
      <c r="D73" s="3">
        <v>0</v>
      </c>
      <c r="E73" s="3" t="e">
        <v>#DIV/0!</v>
      </c>
      <c r="F73" s="3" t="e">
        <v>#DIV/0!</v>
      </c>
    </row>
    <row r="74" spans="1:6" x14ac:dyDescent="0.3">
      <c r="A74" s="3" t="s">
        <v>290</v>
      </c>
      <c r="B74" s="35" t="e">
        <v>#DIV/0!</v>
      </c>
      <c r="C74" s="3" t="e">
        <v>#DIV/0!</v>
      </c>
      <c r="D74" s="3">
        <v>0</v>
      </c>
      <c r="E74" s="3" t="e">
        <v>#DIV/0!</v>
      </c>
      <c r="F74" s="3" t="e">
        <v>#DIV/0!</v>
      </c>
    </row>
    <row r="75" spans="1:6" x14ac:dyDescent="0.3">
      <c r="A75" s="3" t="s">
        <v>291</v>
      </c>
      <c r="B75" s="35" t="e">
        <v>#DIV/0!</v>
      </c>
      <c r="C75" s="3" t="e">
        <v>#DIV/0!</v>
      </c>
      <c r="D75" s="3">
        <v>0</v>
      </c>
      <c r="E75" s="3" t="e">
        <v>#DIV/0!</v>
      </c>
      <c r="F75" s="3" t="e">
        <v>#DIV/0!</v>
      </c>
    </row>
    <row r="76" spans="1:6" x14ac:dyDescent="0.3">
      <c r="A76" s="3" t="s">
        <v>292</v>
      </c>
      <c r="B76" s="35" t="e">
        <v>#DIV/0!</v>
      </c>
      <c r="C76" s="3" t="e">
        <v>#DIV/0!</v>
      </c>
      <c r="D76" s="3">
        <v>0</v>
      </c>
      <c r="E76" s="3" t="e">
        <v>#DIV/0!</v>
      </c>
      <c r="F76" s="3" t="e">
        <v>#DIV/0!</v>
      </c>
    </row>
    <row r="77" spans="1:6" x14ac:dyDescent="0.3">
      <c r="A77" s="3" t="s">
        <v>293</v>
      </c>
      <c r="B77" s="35" t="e">
        <v>#DIV/0!</v>
      </c>
      <c r="C77" s="3" t="e">
        <v>#DIV/0!</v>
      </c>
      <c r="D77" s="3">
        <v>0</v>
      </c>
      <c r="E77" s="3" t="e">
        <v>#DIV/0!</v>
      </c>
      <c r="F77" s="3" t="e">
        <v>#DIV/0!</v>
      </c>
    </row>
    <row r="78" spans="1:6" x14ac:dyDescent="0.3">
      <c r="A78" s="3" t="s">
        <v>294</v>
      </c>
      <c r="B78" s="35" t="e">
        <v>#DIV/0!</v>
      </c>
      <c r="C78" s="3" t="e">
        <v>#DIV/0!</v>
      </c>
      <c r="D78" s="3">
        <v>0</v>
      </c>
      <c r="E78" s="3" t="e">
        <v>#DIV/0!</v>
      </c>
      <c r="F78" s="3" t="e">
        <v>#DIV/0!</v>
      </c>
    </row>
    <row r="79" spans="1:6" x14ac:dyDescent="0.3">
      <c r="A79" s="3" t="s">
        <v>295</v>
      </c>
      <c r="B79" s="35" t="e">
        <v>#DIV/0!</v>
      </c>
      <c r="C79" s="3" t="e">
        <v>#DIV/0!</v>
      </c>
      <c r="D79" s="3">
        <v>0</v>
      </c>
      <c r="E79" s="3" t="e">
        <v>#DIV/0!</v>
      </c>
      <c r="F79" s="3" t="e">
        <v>#DIV/0!</v>
      </c>
    </row>
    <row r="80" spans="1:6" x14ac:dyDescent="0.3">
      <c r="A80" s="3" t="s">
        <v>296</v>
      </c>
      <c r="B80" s="35" t="e">
        <v>#DIV/0!</v>
      </c>
      <c r="C80" s="3" t="e">
        <v>#DIV/0!</v>
      </c>
      <c r="D80" s="3">
        <v>0</v>
      </c>
      <c r="E80" s="3" t="e">
        <v>#DIV/0!</v>
      </c>
      <c r="F80" s="3" t="e">
        <v>#DIV/0!</v>
      </c>
    </row>
    <row r="81" spans="1:6" x14ac:dyDescent="0.3">
      <c r="A81" s="3" t="s">
        <v>297</v>
      </c>
      <c r="B81" s="35" t="e">
        <v>#DIV/0!</v>
      </c>
      <c r="C81" s="3" t="e">
        <v>#DIV/0!</v>
      </c>
      <c r="D81" s="3">
        <v>0</v>
      </c>
      <c r="E81" s="3" t="e">
        <v>#DIV/0!</v>
      </c>
      <c r="F81" s="3" t="e">
        <v>#DIV/0!</v>
      </c>
    </row>
    <row r="82" spans="1:6" x14ac:dyDescent="0.3">
      <c r="A82" s="3" t="s">
        <v>298</v>
      </c>
      <c r="B82" s="35">
        <v>0</v>
      </c>
      <c r="C82" s="3">
        <v>0</v>
      </c>
      <c r="D82" s="3">
        <v>0</v>
      </c>
      <c r="E82" s="3" t="e">
        <v>#DIV/0!</v>
      </c>
      <c r="F82" s="3">
        <v>0</v>
      </c>
    </row>
    <row r="83" spans="1:6" x14ac:dyDescent="0.3">
      <c r="A83" s="3" t="s">
        <v>299</v>
      </c>
      <c r="B83" s="35">
        <v>0</v>
      </c>
      <c r="C83" s="3">
        <v>0</v>
      </c>
      <c r="D83" s="3">
        <v>0</v>
      </c>
      <c r="E83" s="3" t="e">
        <v>#DIV/0!</v>
      </c>
      <c r="F83" s="3">
        <v>0</v>
      </c>
    </row>
    <row r="84" spans="1:6" x14ac:dyDescent="0.3">
      <c r="A84" s="3" t="s">
        <v>300</v>
      </c>
      <c r="B84" s="35">
        <v>0</v>
      </c>
      <c r="C84" s="3">
        <v>0</v>
      </c>
      <c r="D84" s="3">
        <v>0</v>
      </c>
      <c r="E84" s="3" t="e">
        <v>#DIV/0!</v>
      </c>
      <c r="F84" s="3">
        <v>0</v>
      </c>
    </row>
    <row r="85" spans="1:6" x14ac:dyDescent="0.3">
      <c r="A85" s="3" t="s">
        <v>301</v>
      </c>
      <c r="B85" s="35">
        <v>0</v>
      </c>
      <c r="C85" s="3">
        <v>0</v>
      </c>
      <c r="D85" s="3">
        <v>0</v>
      </c>
      <c r="E85" s="3" t="e">
        <v>#DIV/0!</v>
      </c>
      <c r="F85" s="3">
        <v>0</v>
      </c>
    </row>
    <row r="86" spans="1:6" x14ac:dyDescent="0.3">
      <c r="A86" s="3" t="s">
        <v>302</v>
      </c>
      <c r="B86" s="35">
        <v>0</v>
      </c>
      <c r="C86" s="3">
        <v>0</v>
      </c>
      <c r="D86" s="3">
        <v>0</v>
      </c>
      <c r="E86" s="3" t="e">
        <v>#DIV/0!</v>
      </c>
      <c r="F86" s="3">
        <v>0</v>
      </c>
    </row>
    <row r="87" spans="1:6" x14ac:dyDescent="0.3">
      <c r="A87" s="3" t="s">
        <v>303</v>
      </c>
      <c r="B87" s="35">
        <v>0</v>
      </c>
      <c r="C87" s="3">
        <v>0</v>
      </c>
      <c r="D87" s="3">
        <v>0</v>
      </c>
      <c r="E87" s="3" t="e">
        <v>#DIV/0!</v>
      </c>
      <c r="F87" s="3">
        <v>0</v>
      </c>
    </row>
    <row r="88" spans="1:6" x14ac:dyDescent="0.3">
      <c r="A88" s="3" t="s">
        <v>304</v>
      </c>
      <c r="B88" s="35">
        <v>0</v>
      </c>
      <c r="C88" s="3">
        <v>0</v>
      </c>
      <c r="D88" s="3">
        <v>0</v>
      </c>
      <c r="E88" s="3" t="e">
        <v>#DIV/0!</v>
      </c>
      <c r="F88" s="3">
        <v>0</v>
      </c>
    </row>
    <row r="89" spans="1:6" x14ac:dyDescent="0.3">
      <c r="A89" s="3" t="s">
        <v>305</v>
      </c>
      <c r="B89" s="35">
        <v>0</v>
      </c>
      <c r="C89" s="3">
        <v>0</v>
      </c>
      <c r="D89" s="3">
        <v>0</v>
      </c>
      <c r="E89" s="3" t="e">
        <v>#DIV/0!</v>
      </c>
      <c r="F89" s="3">
        <v>0</v>
      </c>
    </row>
    <row r="90" spans="1:6" x14ac:dyDescent="0.3">
      <c r="A90" s="3" t="s">
        <v>306</v>
      </c>
      <c r="B90" s="35">
        <v>0</v>
      </c>
      <c r="C90" s="3">
        <v>0</v>
      </c>
      <c r="D90" s="3">
        <v>0</v>
      </c>
      <c r="E90" s="3" t="e">
        <v>#DIV/0!</v>
      </c>
      <c r="F90" s="3">
        <v>0</v>
      </c>
    </row>
    <row r="91" spans="1:6" x14ac:dyDescent="0.3">
      <c r="A91" s="3" t="s">
        <v>307</v>
      </c>
      <c r="B91" s="35">
        <v>0</v>
      </c>
      <c r="C91" s="3">
        <v>0</v>
      </c>
      <c r="D91" s="3">
        <v>0</v>
      </c>
      <c r="E91" s="3" t="e">
        <v>#DIV/0!</v>
      </c>
      <c r="F91" s="3">
        <v>0</v>
      </c>
    </row>
    <row r="92" spans="1:6" x14ac:dyDescent="0.3">
      <c r="A92" s="3" t="s">
        <v>308</v>
      </c>
      <c r="B92" s="35">
        <v>0</v>
      </c>
      <c r="C92" s="3">
        <v>0</v>
      </c>
      <c r="D92" s="3">
        <v>0</v>
      </c>
      <c r="E92" s="3" t="e">
        <v>#DIV/0!</v>
      </c>
      <c r="F92" s="3">
        <v>0</v>
      </c>
    </row>
    <row r="93" spans="1:6" x14ac:dyDescent="0.3">
      <c r="A93" s="3" t="s">
        <v>309</v>
      </c>
      <c r="B93" s="35">
        <v>0</v>
      </c>
      <c r="C93" s="3">
        <v>0</v>
      </c>
      <c r="D93" s="3">
        <v>0</v>
      </c>
      <c r="E93" s="3" t="e">
        <v>#DIV/0!</v>
      </c>
      <c r="F93" s="3">
        <v>0</v>
      </c>
    </row>
    <row r="94" spans="1:6" x14ac:dyDescent="0.3">
      <c r="A94" s="3" t="s">
        <v>310</v>
      </c>
      <c r="B94" s="35">
        <v>0</v>
      </c>
      <c r="C94" s="3">
        <v>0</v>
      </c>
      <c r="D94" s="3">
        <v>0</v>
      </c>
      <c r="E94" s="3" t="e">
        <v>#DIV/0!</v>
      </c>
      <c r="F94" s="3">
        <v>0</v>
      </c>
    </row>
    <row r="95" spans="1:6" x14ac:dyDescent="0.3">
      <c r="A95" s="3" t="s">
        <v>311</v>
      </c>
      <c r="B95" s="35">
        <v>0</v>
      </c>
      <c r="C95" s="3">
        <v>0</v>
      </c>
      <c r="D95" s="3">
        <v>0</v>
      </c>
      <c r="E95" s="3" t="e">
        <v>#DIV/0!</v>
      </c>
      <c r="F95" s="3">
        <v>0</v>
      </c>
    </row>
    <row r="96" spans="1:6" x14ac:dyDescent="0.3">
      <c r="A96" s="3" t="s">
        <v>312</v>
      </c>
      <c r="B96" s="35">
        <v>0</v>
      </c>
      <c r="C96" s="3">
        <v>0</v>
      </c>
      <c r="D96" s="3">
        <v>0</v>
      </c>
      <c r="E96" s="3" t="e">
        <v>#DIV/0!</v>
      </c>
      <c r="F96" s="3">
        <v>0</v>
      </c>
    </row>
    <row r="97" spans="1:6" x14ac:dyDescent="0.3">
      <c r="A97" s="3" t="s">
        <v>313</v>
      </c>
      <c r="B97" s="35">
        <v>0</v>
      </c>
      <c r="C97" s="3">
        <v>0</v>
      </c>
      <c r="D97" s="3">
        <v>0</v>
      </c>
      <c r="E97" s="3" t="e">
        <v>#DIV/0!</v>
      </c>
      <c r="F97" s="3">
        <v>0</v>
      </c>
    </row>
    <row r="98" spans="1:6" x14ac:dyDescent="0.3">
      <c r="A98" s="3" t="s">
        <v>314</v>
      </c>
      <c r="B98" s="35">
        <v>0</v>
      </c>
      <c r="C98" s="3">
        <v>0</v>
      </c>
      <c r="D98" s="3">
        <v>0</v>
      </c>
      <c r="E98" s="3" t="e">
        <v>#DIV/0!</v>
      </c>
      <c r="F98" s="3">
        <v>0</v>
      </c>
    </row>
    <row r="99" spans="1:6" x14ac:dyDescent="0.3">
      <c r="A99" s="3" t="s">
        <v>315</v>
      </c>
      <c r="B99" s="35">
        <v>0</v>
      </c>
      <c r="C99" s="3">
        <v>0</v>
      </c>
      <c r="D99" s="3">
        <v>0</v>
      </c>
      <c r="E99" s="3" t="e">
        <v>#DIV/0!</v>
      </c>
      <c r="F99" s="3">
        <v>0</v>
      </c>
    </row>
    <row r="100" spans="1:6" x14ac:dyDescent="0.3">
      <c r="A100" s="3" t="s">
        <v>316</v>
      </c>
      <c r="B100" s="35">
        <v>0</v>
      </c>
      <c r="C100" s="3">
        <v>0</v>
      </c>
      <c r="D100" s="3">
        <v>0</v>
      </c>
      <c r="E100" s="3" t="e">
        <v>#DIV/0!</v>
      </c>
      <c r="F100" s="3">
        <v>0</v>
      </c>
    </row>
    <row r="101" spans="1:6" x14ac:dyDescent="0.3">
      <c r="A101" s="3" t="s">
        <v>317</v>
      </c>
      <c r="B101" s="35">
        <v>0</v>
      </c>
      <c r="C101" s="3">
        <v>0</v>
      </c>
      <c r="D101" s="3">
        <v>0</v>
      </c>
      <c r="E101" s="3" t="e">
        <v>#DIV/0!</v>
      </c>
      <c r="F101" s="3">
        <v>0</v>
      </c>
    </row>
    <row r="102" spans="1:6" x14ac:dyDescent="0.3">
      <c r="A102" s="3" t="s">
        <v>318</v>
      </c>
      <c r="B102" s="35">
        <v>0</v>
      </c>
      <c r="C102" s="3">
        <v>0</v>
      </c>
      <c r="D102" s="3">
        <v>0</v>
      </c>
      <c r="E102" s="3" t="e">
        <v>#DIV/0!</v>
      </c>
      <c r="F102" s="3">
        <v>0</v>
      </c>
    </row>
    <row r="103" spans="1:6" x14ac:dyDescent="0.3">
      <c r="A103" s="3" t="s">
        <v>319</v>
      </c>
      <c r="B103" s="35">
        <v>0</v>
      </c>
      <c r="C103" s="3">
        <v>0</v>
      </c>
      <c r="D103" s="3">
        <v>0</v>
      </c>
      <c r="E103" s="3" t="e">
        <v>#DIV/0!</v>
      </c>
      <c r="F103" s="3">
        <v>0</v>
      </c>
    </row>
    <row r="104" spans="1:6" x14ac:dyDescent="0.3">
      <c r="A104" s="3" t="s">
        <v>320</v>
      </c>
      <c r="B104" s="35">
        <v>0</v>
      </c>
      <c r="C104" s="3">
        <v>0</v>
      </c>
      <c r="D104" s="3">
        <v>0</v>
      </c>
      <c r="E104" s="3" t="e">
        <v>#DIV/0!</v>
      </c>
      <c r="F104" s="3">
        <v>0</v>
      </c>
    </row>
    <row r="105" spans="1:6" x14ac:dyDescent="0.3">
      <c r="A105" s="3" t="s">
        <v>321</v>
      </c>
      <c r="B105" s="35">
        <v>0</v>
      </c>
      <c r="C105" s="3">
        <v>0</v>
      </c>
      <c r="D105" s="3">
        <v>0</v>
      </c>
      <c r="E105" s="3" t="e">
        <v>#DIV/0!</v>
      </c>
      <c r="F105" s="3">
        <v>0</v>
      </c>
    </row>
    <row r="106" spans="1:6" x14ac:dyDescent="0.3">
      <c r="A106" s="3" t="s">
        <v>322</v>
      </c>
      <c r="B106" s="35">
        <v>0</v>
      </c>
      <c r="C106" s="3">
        <v>0</v>
      </c>
      <c r="D106" s="3">
        <v>0</v>
      </c>
      <c r="E106" s="3" t="e">
        <v>#DIV/0!</v>
      </c>
      <c r="F106" s="3">
        <v>0</v>
      </c>
    </row>
    <row r="107" spans="1:6" x14ac:dyDescent="0.3">
      <c r="A107" s="3" t="s">
        <v>323</v>
      </c>
      <c r="B107" s="35">
        <v>0</v>
      </c>
      <c r="C107" s="3">
        <v>0</v>
      </c>
      <c r="D107" s="3">
        <v>0</v>
      </c>
      <c r="E107" s="3" t="e">
        <v>#DIV/0!</v>
      </c>
      <c r="F107" s="3">
        <v>0</v>
      </c>
    </row>
    <row r="108" spans="1:6" x14ac:dyDescent="0.3">
      <c r="A108" s="3" t="s">
        <v>324</v>
      </c>
      <c r="B108" s="35">
        <v>0</v>
      </c>
      <c r="C108" s="3">
        <v>0</v>
      </c>
      <c r="D108" s="3">
        <v>0</v>
      </c>
      <c r="E108" s="3" t="e">
        <v>#DIV/0!</v>
      </c>
      <c r="F108" s="3">
        <v>0</v>
      </c>
    </row>
    <row r="109" spans="1:6" x14ac:dyDescent="0.3">
      <c r="A109" s="3" t="s">
        <v>325</v>
      </c>
      <c r="B109" s="35">
        <v>0</v>
      </c>
      <c r="C109" s="3">
        <v>0</v>
      </c>
      <c r="D109" s="3">
        <v>0</v>
      </c>
      <c r="E109" s="3" t="e">
        <v>#DIV/0!</v>
      </c>
      <c r="F109" s="3">
        <v>0</v>
      </c>
    </row>
    <row r="110" spans="1:6" x14ac:dyDescent="0.3">
      <c r="A110" s="3" t="s">
        <v>326</v>
      </c>
      <c r="B110" s="35">
        <v>0</v>
      </c>
      <c r="C110" s="3">
        <v>0</v>
      </c>
      <c r="D110" s="3">
        <v>0</v>
      </c>
      <c r="E110" s="3" t="e">
        <v>#DIV/0!</v>
      </c>
      <c r="F110" s="3">
        <v>0</v>
      </c>
    </row>
    <row r="111" spans="1:6" x14ac:dyDescent="0.3">
      <c r="A111" s="3" t="s">
        <v>327</v>
      </c>
      <c r="B111" s="35">
        <v>0</v>
      </c>
      <c r="C111" s="3">
        <v>0</v>
      </c>
      <c r="D111" s="3">
        <v>0</v>
      </c>
      <c r="E111" s="3" t="e">
        <v>#DIV/0!</v>
      </c>
      <c r="F111" s="3">
        <v>0</v>
      </c>
    </row>
    <row r="112" spans="1:6" x14ac:dyDescent="0.3">
      <c r="A112" s="3" t="s">
        <v>328</v>
      </c>
      <c r="B112" s="35">
        <v>0</v>
      </c>
      <c r="C112" s="3">
        <v>0</v>
      </c>
      <c r="D112" s="3">
        <v>0</v>
      </c>
      <c r="E112" s="3" t="e">
        <v>#DIV/0!</v>
      </c>
      <c r="F112" s="3">
        <v>0</v>
      </c>
    </row>
    <row r="113" spans="1:6" x14ac:dyDescent="0.3">
      <c r="A113" s="3" t="s">
        <v>329</v>
      </c>
      <c r="B113" s="35">
        <v>0</v>
      </c>
      <c r="C113" s="3">
        <v>0</v>
      </c>
      <c r="D113" s="3">
        <v>0</v>
      </c>
      <c r="E113" s="3" t="e">
        <v>#DIV/0!</v>
      </c>
      <c r="F113" s="3">
        <v>0</v>
      </c>
    </row>
    <row r="114" spans="1:6" x14ac:dyDescent="0.3">
      <c r="A114" s="3" t="s">
        <v>330</v>
      </c>
      <c r="B114" s="35">
        <v>0</v>
      </c>
      <c r="C114" s="3">
        <v>0</v>
      </c>
      <c r="D114" s="3">
        <v>0</v>
      </c>
      <c r="E114" s="3" t="e">
        <v>#DIV/0!</v>
      </c>
      <c r="F114" s="3">
        <v>0</v>
      </c>
    </row>
    <row r="115" spans="1:6" x14ac:dyDescent="0.3">
      <c r="A115" s="3" t="s">
        <v>331</v>
      </c>
      <c r="B115" s="35">
        <v>0</v>
      </c>
      <c r="C115" s="3">
        <v>0</v>
      </c>
      <c r="D115" s="3">
        <v>0</v>
      </c>
      <c r="E115" s="3" t="e">
        <v>#DIV/0!</v>
      </c>
      <c r="F115" s="3">
        <v>0</v>
      </c>
    </row>
    <row r="116" spans="1:6" x14ac:dyDescent="0.3">
      <c r="A116" s="3" t="s">
        <v>332</v>
      </c>
      <c r="B116" s="35">
        <v>0</v>
      </c>
      <c r="C116" s="3">
        <v>0</v>
      </c>
      <c r="D116" s="3">
        <v>0</v>
      </c>
      <c r="E116" s="3" t="e">
        <v>#DIV/0!</v>
      </c>
      <c r="F116" s="3">
        <v>0</v>
      </c>
    </row>
    <row r="117" spans="1:6" x14ac:dyDescent="0.3">
      <c r="A117" s="3" t="s">
        <v>333</v>
      </c>
      <c r="B117" s="35">
        <v>0</v>
      </c>
      <c r="C117" s="3">
        <v>0</v>
      </c>
      <c r="D117" s="3">
        <v>0</v>
      </c>
      <c r="E117" s="3" t="e">
        <v>#DIV/0!</v>
      </c>
      <c r="F117" s="3">
        <v>0</v>
      </c>
    </row>
    <row r="118" spans="1:6" x14ac:dyDescent="0.3">
      <c r="A118" s="3" t="s">
        <v>334</v>
      </c>
      <c r="B118" s="35">
        <v>0</v>
      </c>
      <c r="C118" s="3">
        <v>0</v>
      </c>
      <c r="D118" s="3">
        <v>0</v>
      </c>
      <c r="E118" s="3" t="e">
        <v>#DIV/0!</v>
      </c>
      <c r="F118" s="3">
        <v>0</v>
      </c>
    </row>
    <row r="119" spans="1:6" x14ac:dyDescent="0.3">
      <c r="A119" s="3" t="s">
        <v>335</v>
      </c>
      <c r="B119" s="35">
        <v>0</v>
      </c>
      <c r="C119" s="3">
        <v>0</v>
      </c>
      <c r="D119" s="3">
        <v>0</v>
      </c>
      <c r="E119" s="3" t="e">
        <v>#DIV/0!</v>
      </c>
      <c r="F119" s="3">
        <v>0</v>
      </c>
    </row>
    <row r="120" spans="1:6" x14ac:dyDescent="0.3">
      <c r="A120" s="3" t="s">
        <v>336</v>
      </c>
      <c r="B120" s="35">
        <v>0</v>
      </c>
      <c r="C120" s="3">
        <v>0</v>
      </c>
      <c r="D120" s="3">
        <v>0</v>
      </c>
      <c r="E120" s="3" t="e">
        <v>#DIV/0!</v>
      </c>
      <c r="F120" s="3">
        <v>0</v>
      </c>
    </row>
    <row r="121" spans="1:6" x14ac:dyDescent="0.3">
      <c r="A121" s="3" t="s">
        <v>337</v>
      </c>
      <c r="B121" s="35">
        <v>0</v>
      </c>
      <c r="C121" s="3">
        <v>0</v>
      </c>
      <c r="D121" s="3">
        <v>0</v>
      </c>
      <c r="E121" s="3" t="e">
        <v>#DIV/0!</v>
      </c>
      <c r="F121" s="3">
        <v>0</v>
      </c>
    </row>
    <row r="122" spans="1:6" x14ac:dyDescent="0.3">
      <c r="A122" s="3" t="s">
        <v>338</v>
      </c>
      <c r="B122" s="35">
        <v>0</v>
      </c>
      <c r="C122" s="3">
        <v>0</v>
      </c>
      <c r="D122" s="3">
        <v>0</v>
      </c>
      <c r="E122" s="3" t="e">
        <v>#DIV/0!</v>
      </c>
      <c r="F122" s="3">
        <v>0</v>
      </c>
    </row>
    <row r="123" spans="1:6" x14ac:dyDescent="0.3">
      <c r="A123" s="3" t="s">
        <v>339</v>
      </c>
      <c r="B123" s="35">
        <v>0</v>
      </c>
      <c r="C123" s="3">
        <v>0</v>
      </c>
      <c r="D123" s="3">
        <v>0</v>
      </c>
      <c r="E123" s="3" t="e">
        <v>#DIV/0!</v>
      </c>
      <c r="F123" s="3">
        <v>0</v>
      </c>
    </row>
    <row r="124" spans="1:6" x14ac:dyDescent="0.3">
      <c r="A124" s="3" t="s">
        <v>340</v>
      </c>
      <c r="B124" s="35">
        <v>0</v>
      </c>
      <c r="C124" s="3">
        <v>0</v>
      </c>
      <c r="D124" s="3">
        <v>0</v>
      </c>
      <c r="E124" s="3" t="e">
        <v>#DIV/0!</v>
      </c>
      <c r="F124" s="3">
        <v>0</v>
      </c>
    </row>
    <row r="125" spans="1:6" x14ac:dyDescent="0.3">
      <c r="A125" s="3" t="s">
        <v>341</v>
      </c>
      <c r="B125" s="35">
        <v>0</v>
      </c>
      <c r="C125" s="3">
        <v>0</v>
      </c>
      <c r="D125" s="3">
        <v>0</v>
      </c>
      <c r="E125" s="3" t="e">
        <v>#DIV/0!</v>
      </c>
      <c r="F125" s="3">
        <v>0</v>
      </c>
    </row>
    <row r="126" spans="1:6" x14ac:dyDescent="0.3">
      <c r="A126" s="3" t="s">
        <v>342</v>
      </c>
      <c r="B126" s="35">
        <v>0</v>
      </c>
      <c r="C126" s="3">
        <v>0</v>
      </c>
      <c r="D126" s="3">
        <v>0</v>
      </c>
      <c r="E126" s="3" t="e">
        <v>#DIV/0!</v>
      </c>
      <c r="F126" s="3">
        <v>0</v>
      </c>
    </row>
    <row r="127" spans="1:6" x14ac:dyDescent="0.3">
      <c r="A127" s="3" t="s">
        <v>343</v>
      </c>
      <c r="B127" s="35">
        <v>0</v>
      </c>
      <c r="C127" s="3">
        <v>0</v>
      </c>
      <c r="D127" s="3">
        <v>0</v>
      </c>
      <c r="E127" s="3" t="e">
        <v>#DIV/0!</v>
      </c>
      <c r="F127" s="3">
        <v>0</v>
      </c>
    </row>
    <row r="128" spans="1:6" x14ac:dyDescent="0.3">
      <c r="A128" s="3" t="s">
        <v>344</v>
      </c>
      <c r="B128" s="35">
        <v>0</v>
      </c>
      <c r="C128" s="3">
        <v>0</v>
      </c>
      <c r="D128" s="3">
        <v>0</v>
      </c>
      <c r="E128" s="3" t="e">
        <v>#DIV/0!</v>
      </c>
      <c r="F128" s="3">
        <v>0</v>
      </c>
    </row>
    <row r="129" spans="1:6" x14ac:dyDescent="0.3">
      <c r="A129" s="3" t="s">
        <v>345</v>
      </c>
      <c r="B129" s="35">
        <v>0</v>
      </c>
      <c r="C129" s="3">
        <v>0</v>
      </c>
      <c r="D129" s="3">
        <v>0</v>
      </c>
      <c r="E129" s="3" t="e">
        <v>#DIV/0!</v>
      </c>
      <c r="F129" s="3">
        <v>0</v>
      </c>
    </row>
    <row r="130" spans="1:6" x14ac:dyDescent="0.3">
      <c r="A130" s="3">
        <v>0</v>
      </c>
      <c r="B130" s="35">
        <v>0</v>
      </c>
      <c r="C130" s="3">
        <v>0</v>
      </c>
      <c r="D130" s="3">
        <v>0</v>
      </c>
      <c r="E130" s="3">
        <v>0</v>
      </c>
      <c r="F130" s="3">
        <v>0</v>
      </c>
    </row>
    <row r="131" spans="1:6" x14ac:dyDescent="0.3">
      <c r="A131" s="3">
        <v>0</v>
      </c>
      <c r="B131" s="35">
        <v>0</v>
      </c>
      <c r="C131" s="3">
        <v>0</v>
      </c>
      <c r="D131" s="3">
        <v>0</v>
      </c>
      <c r="E131" s="3">
        <v>0</v>
      </c>
      <c r="F131" s="3">
        <v>0</v>
      </c>
    </row>
    <row r="132" spans="1:6" x14ac:dyDescent="0.3">
      <c r="A132" s="3">
        <v>0</v>
      </c>
      <c r="B132" s="35">
        <v>0</v>
      </c>
      <c r="C132" s="3">
        <v>0</v>
      </c>
      <c r="D132" s="3">
        <v>0</v>
      </c>
      <c r="E132" s="3">
        <v>0</v>
      </c>
      <c r="F132" s="3">
        <v>0</v>
      </c>
    </row>
    <row r="133" spans="1:6" x14ac:dyDescent="0.3">
      <c r="A133" s="3">
        <v>0</v>
      </c>
      <c r="B133" s="35">
        <v>0</v>
      </c>
      <c r="C133" s="3">
        <v>0</v>
      </c>
      <c r="D133" s="3">
        <v>0</v>
      </c>
      <c r="E133" s="3">
        <v>0</v>
      </c>
      <c r="F133" s="3">
        <v>0</v>
      </c>
    </row>
    <row r="134" spans="1:6" x14ac:dyDescent="0.3">
      <c r="A134" s="3">
        <v>0</v>
      </c>
      <c r="B134" s="35">
        <v>0</v>
      </c>
      <c r="C134" s="3">
        <v>0</v>
      </c>
      <c r="D134" s="3">
        <v>0</v>
      </c>
      <c r="E134" s="3">
        <v>0</v>
      </c>
      <c r="F134" s="3">
        <v>0</v>
      </c>
    </row>
    <row r="135" spans="1:6" x14ac:dyDescent="0.3">
      <c r="A135" s="3">
        <v>0</v>
      </c>
      <c r="B135" s="35">
        <v>0</v>
      </c>
      <c r="C135" s="3">
        <v>0</v>
      </c>
      <c r="D135" s="3">
        <v>0</v>
      </c>
      <c r="E135" s="3">
        <v>0</v>
      </c>
      <c r="F135" s="3">
        <v>0</v>
      </c>
    </row>
    <row r="136" spans="1:6" x14ac:dyDescent="0.3">
      <c r="A136" s="3">
        <v>0</v>
      </c>
      <c r="B136" s="35">
        <v>0</v>
      </c>
      <c r="C136" s="3">
        <v>0</v>
      </c>
      <c r="D136" s="3">
        <v>0</v>
      </c>
      <c r="E136" s="3">
        <v>0</v>
      </c>
      <c r="F136" s="3">
        <v>0</v>
      </c>
    </row>
    <row r="137" spans="1:6" x14ac:dyDescent="0.3">
      <c r="A137" s="3">
        <v>0</v>
      </c>
      <c r="B137" s="35">
        <v>0</v>
      </c>
      <c r="C137" s="3">
        <v>0</v>
      </c>
      <c r="D137" s="3">
        <v>0</v>
      </c>
      <c r="E137" s="3">
        <v>0</v>
      </c>
      <c r="F137" s="3">
        <v>0</v>
      </c>
    </row>
    <row r="138" spans="1:6" x14ac:dyDescent="0.3">
      <c r="A138" s="3">
        <v>0</v>
      </c>
      <c r="B138" s="35">
        <v>0</v>
      </c>
      <c r="C138" s="3">
        <v>0</v>
      </c>
      <c r="D138" s="3">
        <v>0</v>
      </c>
      <c r="E138" s="3">
        <v>0</v>
      </c>
      <c r="F138" s="3">
        <v>0</v>
      </c>
    </row>
    <row r="139" spans="1:6" x14ac:dyDescent="0.3">
      <c r="A139" s="3">
        <v>0</v>
      </c>
      <c r="B139" s="35">
        <v>0</v>
      </c>
      <c r="C139" s="3">
        <v>0</v>
      </c>
      <c r="D139" s="3">
        <v>0</v>
      </c>
      <c r="E139" s="3">
        <v>0</v>
      </c>
      <c r="F139" s="3">
        <v>0</v>
      </c>
    </row>
    <row r="140" spans="1:6" x14ac:dyDescent="0.3">
      <c r="A140" s="3">
        <v>0</v>
      </c>
      <c r="B140" s="35">
        <v>0</v>
      </c>
      <c r="C140" s="3">
        <v>0</v>
      </c>
      <c r="D140" s="3">
        <v>0</v>
      </c>
      <c r="E140" s="3">
        <v>0</v>
      </c>
      <c r="F140" s="3">
        <v>0</v>
      </c>
    </row>
    <row r="141" spans="1:6" x14ac:dyDescent="0.3">
      <c r="A141" s="3">
        <v>0</v>
      </c>
      <c r="B141" s="35">
        <v>0</v>
      </c>
      <c r="C141" s="3">
        <v>0</v>
      </c>
      <c r="D141" s="3">
        <v>0</v>
      </c>
      <c r="E141" s="3">
        <v>0</v>
      </c>
      <c r="F141" s="3">
        <v>0</v>
      </c>
    </row>
    <row r="142" spans="1:6" x14ac:dyDescent="0.3">
      <c r="A142" s="3">
        <v>0</v>
      </c>
      <c r="B142" s="35">
        <v>0</v>
      </c>
      <c r="C142" s="3">
        <v>0</v>
      </c>
      <c r="D142" s="3">
        <v>0</v>
      </c>
      <c r="E142" s="3">
        <v>0</v>
      </c>
      <c r="F142" s="3">
        <v>0</v>
      </c>
    </row>
    <row r="143" spans="1:6" x14ac:dyDescent="0.3">
      <c r="A143" s="3">
        <v>0</v>
      </c>
      <c r="B143" s="35">
        <v>0</v>
      </c>
      <c r="C143" s="3">
        <v>0</v>
      </c>
      <c r="D143" s="3">
        <v>0</v>
      </c>
      <c r="E143" s="3">
        <v>0</v>
      </c>
      <c r="F143" s="3">
        <v>0</v>
      </c>
    </row>
    <row r="144" spans="1:6" x14ac:dyDescent="0.3">
      <c r="A144" s="3">
        <v>0</v>
      </c>
      <c r="B144" s="35">
        <v>0</v>
      </c>
      <c r="C144" s="3">
        <v>0</v>
      </c>
      <c r="D144" s="3">
        <v>0</v>
      </c>
      <c r="E144" s="3">
        <v>0</v>
      </c>
      <c r="F144" s="3">
        <v>0</v>
      </c>
    </row>
    <row r="145" spans="1:6" x14ac:dyDescent="0.3">
      <c r="A145" s="3">
        <v>0</v>
      </c>
      <c r="B145" s="35">
        <v>0</v>
      </c>
      <c r="C145" s="3">
        <v>0</v>
      </c>
      <c r="D145" s="3">
        <v>0</v>
      </c>
      <c r="E145" s="3">
        <v>0</v>
      </c>
      <c r="F145" s="3">
        <v>0</v>
      </c>
    </row>
    <row r="146" spans="1:6" x14ac:dyDescent="0.3">
      <c r="A146" s="3">
        <v>0</v>
      </c>
      <c r="B146" s="35">
        <v>0</v>
      </c>
      <c r="C146" s="3">
        <v>0</v>
      </c>
      <c r="D146" s="3">
        <v>0</v>
      </c>
      <c r="E146" s="3">
        <v>0</v>
      </c>
      <c r="F146" s="3">
        <v>0</v>
      </c>
    </row>
    <row r="147" spans="1:6" x14ac:dyDescent="0.3">
      <c r="A147" s="3">
        <v>0</v>
      </c>
      <c r="B147" s="35">
        <v>0</v>
      </c>
      <c r="C147" s="3">
        <v>0</v>
      </c>
      <c r="D147" s="3">
        <v>0</v>
      </c>
      <c r="E147" s="3">
        <v>0</v>
      </c>
      <c r="F147" s="3">
        <v>0</v>
      </c>
    </row>
    <row r="148" spans="1:6" x14ac:dyDescent="0.3">
      <c r="A148" s="3">
        <v>0</v>
      </c>
      <c r="B148" s="35">
        <v>0</v>
      </c>
      <c r="C148" s="3">
        <v>0</v>
      </c>
      <c r="D148" s="3">
        <v>0</v>
      </c>
      <c r="E148" s="3">
        <v>0</v>
      </c>
      <c r="F148" s="3">
        <v>0</v>
      </c>
    </row>
    <row r="149" spans="1:6" x14ac:dyDescent="0.3">
      <c r="A149" s="3">
        <v>0</v>
      </c>
      <c r="B149" s="35">
        <v>0</v>
      </c>
      <c r="C149" s="3">
        <v>0</v>
      </c>
      <c r="D149" s="3">
        <v>0</v>
      </c>
      <c r="E149" s="3">
        <v>0</v>
      </c>
      <c r="F149" s="3">
        <v>0</v>
      </c>
    </row>
    <row r="150" spans="1:6" x14ac:dyDescent="0.3">
      <c r="A150" s="3">
        <v>0</v>
      </c>
      <c r="B150" s="35">
        <v>0</v>
      </c>
      <c r="C150" s="3">
        <v>0</v>
      </c>
      <c r="D150" s="3">
        <v>0</v>
      </c>
      <c r="E150" s="3">
        <v>0</v>
      </c>
      <c r="F150" s="3">
        <v>0</v>
      </c>
    </row>
    <row r="151" spans="1:6" x14ac:dyDescent="0.3">
      <c r="A151" s="3">
        <v>0</v>
      </c>
      <c r="B151" s="35">
        <v>0</v>
      </c>
      <c r="C151" s="3">
        <v>0</v>
      </c>
      <c r="D151" s="3">
        <v>0</v>
      </c>
      <c r="E151" s="3">
        <v>0</v>
      </c>
      <c r="F151" s="3">
        <v>0</v>
      </c>
    </row>
    <row r="152" spans="1:6" x14ac:dyDescent="0.3">
      <c r="A152" s="3">
        <v>0</v>
      </c>
      <c r="B152" s="35">
        <v>0</v>
      </c>
      <c r="C152" s="3">
        <v>0</v>
      </c>
      <c r="D152" s="3">
        <v>0</v>
      </c>
      <c r="E152" s="3">
        <v>0</v>
      </c>
      <c r="F152" s="3">
        <v>0</v>
      </c>
    </row>
    <row r="153" spans="1:6" x14ac:dyDescent="0.3">
      <c r="A153" s="3">
        <v>0</v>
      </c>
      <c r="B153" s="35">
        <v>0</v>
      </c>
      <c r="C153" s="3">
        <v>0</v>
      </c>
      <c r="D153" s="3">
        <v>0</v>
      </c>
      <c r="E153" s="3">
        <v>0</v>
      </c>
      <c r="F153" s="3">
        <v>0</v>
      </c>
    </row>
    <row r="154" spans="1:6" x14ac:dyDescent="0.3">
      <c r="A154" s="3">
        <v>0</v>
      </c>
      <c r="B154" s="35">
        <v>0</v>
      </c>
      <c r="C154" s="3">
        <v>0</v>
      </c>
      <c r="D154" s="3">
        <v>0</v>
      </c>
      <c r="E154" s="3">
        <v>0</v>
      </c>
      <c r="F154" s="3">
        <v>0</v>
      </c>
    </row>
    <row r="155" spans="1:6" x14ac:dyDescent="0.3">
      <c r="A155" s="3">
        <v>0</v>
      </c>
      <c r="B155" s="35">
        <v>0</v>
      </c>
      <c r="C155" s="3">
        <v>0</v>
      </c>
      <c r="D155" s="3">
        <v>0</v>
      </c>
      <c r="E155" s="3">
        <v>0</v>
      </c>
      <c r="F155" s="3">
        <v>0</v>
      </c>
    </row>
    <row r="156" spans="1:6" x14ac:dyDescent="0.3">
      <c r="A156" s="3">
        <v>0</v>
      </c>
      <c r="B156" s="35">
        <v>0</v>
      </c>
      <c r="C156" s="3">
        <v>0</v>
      </c>
      <c r="D156" s="3">
        <v>0</v>
      </c>
      <c r="E156" s="3">
        <v>0</v>
      </c>
      <c r="F156" s="3">
        <v>0</v>
      </c>
    </row>
    <row r="157" spans="1:6" x14ac:dyDescent="0.3">
      <c r="A157" s="3">
        <v>0</v>
      </c>
      <c r="B157" s="35">
        <v>0</v>
      </c>
      <c r="C157" s="3">
        <v>0</v>
      </c>
      <c r="D157" s="3">
        <v>0</v>
      </c>
      <c r="E157" s="3">
        <v>0</v>
      </c>
      <c r="F157" s="3">
        <v>0</v>
      </c>
    </row>
    <row r="158" spans="1:6" x14ac:dyDescent="0.3">
      <c r="A158" s="3">
        <v>0</v>
      </c>
      <c r="B158" s="35">
        <v>0</v>
      </c>
      <c r="C158" s="3">
        <v>0</v>
      </c>
      <c r="D158" s="3">
        <v>0</v>
      </c>
      <c r="E158" s="3">
        <v>0</v>
      </c>
      <c r="F158" s="3">
        <v>0</v>
      </c>
    </row>
    <row r="159" spans="1:6" x14ac:dyDescent="0.3">
      <c r="A159" s="3">
        <v>0</v>
      </c>
      <c r="B159" s="35">
        <v>0</v>
      </c>
      <c r="C159" s="3">
        <v>0</v>
      </c>
      <c r="D159" s="3">
        <v>0</v>
      </c>
      <c r="E159" s="3">
        <v>0</v>
      </c>
      <c r="F159" s="3">
        <v>0</v>
      </c>
    </row>
    <row r="160" spans="1:6" x14ac:dyDescent="0.3">
      <c r="A160" s="3">
        <v>0</v>
      </c>
      <c r="B160" s="35">
        <v>0</v>
      </c>
      <c r="C160" s="3">
        <v>0</v>
      </c>
      <c r="D160" s="3">
        <v>0</v>
      </c>
      <c r="E160" s="3">
        <v>0</v>
      </c>
      <c r="F160" s="3">
        <v>0</v>
      </c>
    </row>
    <row r="161" spans="1:6" x14ac:dyDescent="0.3">
      <c r="A161" s="3">
        <v>0</v>
      </c>
      <c r="B161" s="35">
        <v>0</v>
      </c>
      <c r="C161" s="3">
        <v>0</v>
      </c>
      <c r="D161" s="3">
        <v>0</v>
      </c>
      <c r="E161" s="3">
        <v>0</v>
      </c>
      <c r="F161" s="3">
        <v>0</v>
      </c>
    </row>
    <row r="162" spans="1:6" x14ac:dyDescent="0.3">
      <c r="A162" s="3">
        <v>0</v>
      </c>
      <c r="B162" s="35">
        <v>0</v>
      </c>
      <c r="C162" s="3">
        <v>0</v>
      </c>
      <c r="D162" s="3">
        <v>0</v>
      </c>
      <c r="E162" s="3">
        <v>0</v>
      </c>
      <c r="F162" s="3">
        <v>0</v>
      </c>
    </row>
    <row r="163" spans="1:6" x14ac:dyDescent="0.3">
      <c r="A163" s="3">
        <v>0</v>
      </c>
      <c r="B163" s="35">
        <v>0</v>
      </c>
      <c r="C163" s="3">
        <v>0</v>
      </c>
      <c r="D163" s="3">
        <v>0</v>
      </c>
      <c r="E163" s="3">
        <v>0</v>
      </c>
      <c r="F163" s="3">
        <v>0</v>
      </c>
    </row>
    <row r="164" spans="1:6" x14ac:dyDescent="0.3">
      <c r="A164" s="3">
        <v>0</v>
      </c>
      <c r="B164" s="35">
        <v>0</v>
      </c>
      <c r="C164" s="3">
        <v>0</v>
      </c>
      <c r="D164" s="3">
        <v>0</v>
      </c>
      <c r="E164" s="3">
        <v>0</v>
      </c>
      <c r="F164" s="3">
        <v>0</v>
      </c>
    </row>
    <row r="165" spans="1:6" x14ac:dyDescent="0.3">
      <c r="A165" s="3">
        <v>0</v>
      </c>
      <c r="B165" s="35">
        <v>0</v>
      </c>
      <c r="C165" s="3">
        <v>0</v>
      </c>
      <c r="D165" s="3">
        <v>0</v>
      </c>
      <c r="E165" s="3">
        <v>0</v>
      </c>
      <c r="F165" s="3">
        <v>0</v>
      </c>
    </row>
    <row r="166" spans="1:6" x14ac:dyDescent="0.3">
      <c r="A166" s="3">
        <v>0</v>
      </c>
      <c r="B166" s="35">
        <v>0</v>
      </c>
      <c r="C166" s="3">
        <v>0</v>
      </c>
      <c r="D166" s="3">
        <v>0</v>
      </c>
      <c r="E166" s="3">
        <v>0</v>
      </c>
      <c r="F166" s="3">
        <v>0</v>
      </c>
    </row>
    <row r="167" spans="1:6" x14ac:dyDescent="0.3">
      <c r="A167" s="3">
        <v>0</v>
      </c>
      <c r="B167" s="35">
        <v>0</v>
      </c>
      <c r="C167" s="3">
        <v>0</v>
      </c>
      <c r="D167" s="3">
        <v>0</v>
      </c>
      <c r="E167" s="3">
        <v>0</v>
      </c>
      <c r="F167" s="3">
        <v>0</v>
      </c>
    </row>
    <row r="168" spans="1:6" x14ac:dyDescent="0.3">
      <c r="A168" s="3">
        <v>0</v>
      </c>
      <c r="B168" s="35">
        <v>0</v>
      </c>
      <c r="C168" s="3">
        <v>0</v>
      </c>
      <c r="D168" s="3">
        <v>0</v>
      </c>
      <c r="E168" s="3">
        <v>0</v>
      </c>
      <c r="F168" s="3">
        <v>0</v>
      </c>
    </row>
    <row r="169" spans="1:6" x14ac:dyDescent="0.3">
      <c r="A169" s="3">
        <v>0</v>
      </c>
      <c r="B169" s="35">
        <v>0</v>
      </c>
      <c r="C169" s="3">
        <v>0</v>
      </c>
      <c r="D169" s="3">
        <v>0</v>
      </c>
      <c r="E169" s="3">
        <v>0</v>
      </c>
      <c r="F169" s="3">
        <v>0</v>
      </c>
    </row>
    <row r="170" spans="1:6" x14ac:dyDescent="0.3">
      <c r="A170" s="3">
        <v>0</v>
      </c>
      <c r="B170" s="35">
        <v>0</v>
      </c>
      <c r="C170" s="3">
        <v>0</v>
      </c>
      <c r="D170" s="3">
        <v>0</v>
      </c>
      <c r="E170" s="3">
        <v>0</v>
      </c>
      <c r="F170" s="3">
        <v>0</v>
      </c>
    </row>
    <row r="171" spans="1:6" x14ac:dyDescent="0.3">
      <c r="A171" s="3">
        <v>0</v>
      </c>
      <c r="B171" s="35">
        <v>0</v>
      </c>
      <c r="C171" s="3">
        <v>0</v>
      </c>
      <c r="D171" s="3">
        <v>0</v>
      </c>
      <c r="E171" s="3">
        <v>0</v>
      </c>
      <c r="F171" s="3">
        <v>0</v>
      </c>
    </row>
    <row r="172" spans="1:6" x14ac:dyDescent="0.3">
      <c r="A172" s="3">
        <v>0</v>
      </c>
      <c r="B172" s="35">
        <v>0</v>
      </c>
      <c r="C172" s="3">
        <v>0</v>
      </c>
      <c r="D172" s="3">
        <v>0</v>
      </c>
      <c r="E172" s="3">
        <v>0</v>
      </c>
      <c r="F172" s="3">
        <v>0</v>
      </c>
    </row>
    <row r="173" spans="1:6" x14ac:dyDescent="0.3">
      <c r="A173" s="3">
        <v>0</v>
      </c>
      <c r="B173" s="35">
        <v>0</v>
      </c>
      <c r="C173" s="3">
        <v>0</v>
      </c>
      <c r="D173" s="3">
        <v>0</v>
      </c>
      <c r="E173" s="3">
        <v>0</v>
      </c>
      <c r="F173" s="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4EA2-1814-45DB-A184-77026AF47606}">
  <dimension ref="A1:AB317"/>
  <sheetViews>
    <sheetView workbookViewId="0">
      <selection activeCell="C12" sqref="C12"/>
    </sheetView>
  </sheetViews>
  <sheetFormatPr defaultColWidth="8.77734375" defaultRowHeight="13.8" x14ac:dyDescent="0.3"/>
  <cols>
    <col min="1" max="16384" width="8.77734375" style="3"/>
  </cols>
  <sheetData>
    <row r="1" spans="1:28" x14ac:dyDescent="0.3">
      <c r="A1" s="28" t="s">
        <v>0</v>
      </c>
      <c r="B1" s="28" t="s">
        <v>479</v>
      </c>
      <c r="C1" s="28" t="s">
        <v>424</v>
      </c>
      <c r="D1" s="28" t="s">
        <v>473</v>
      </c>
      <c r="E1" s="28" t="s">
        <v>475</v>
      </c>
      <c r="F1" s="28" t="s">
        <v>474</v>
      </c>
      <c r="G1" s="28" t="s">
        <v>476</v>
      </c>
      <c r="H1" s="28"/>
      <c r="I1" s="28"/>
      <c r="J1" s="28"/>
      <c r="K1" s="28"/>
      <c r="L1" s="28"/>
      <c r="M1" s="28"/>
      <c r="N1" s="28"/>
      <c r="O1" s="28"/>
      <c r="P1" s="28"/>
      <c r="Q1" s="28"/>
      <c r="R1" s="28"/>
      <c r="S1" s="28"/>
      <c r="T1" s="28"/>
      <c r="U1" s="28"/>
      <c r="V1" s="28"/>
      <c r="W1" s="28"/>
      <c r="X1" s="28"/>
      <c r="Y1" s="28"/>
      <c r="Z1" s="28"/>
      <c r="AA1" s="28"/>
      <c r="AB1" s="28"/>
    </row>
    <row r="2" spans="1:28" x14ac:dyDescent="0.3">
      <c r="A2" s="3" t="s">
        <v>24</v>
      </c>
      <c r="B2" s="3">
        <v>150.41666666666669</v>
      </c>
      <c r="C2" s="3">
        <v>14.811751408649855</v>
      </c>
      <c r="D2" s="3">
        <v>6.0478579944394449E-2</v>
      </c>
      <c r="E2" s="3">
        <v>0.39527016139454763</v>
      </c>
      <c r="F2" s="3">
        <v>2.2566666666666673</v>
      </c>
      <c r="G2" s="3">
        <v>0.55951075903950853</v>
      </c>
    </row>
    <row r="3" spans="1:28" x14ac:dyDescent="0.3">
      <c r="A3" s="3" t="s">
        <v>25</v>
      </c>
      <c r="B3" s="3">
        <v>150.85333333333332</v>
      </c>
      <c r="C3" s="3">
        <v>14.098924437063459</v>
      </c>
      <c r="D3" s="3">
        <v>7.2845449443906571E-2</v>
      </c>
      <c r="E3" s="3">
        <v>0.37709715581643777</v>
      </c>
      <c r="F3" s="3">
        <v>1.56</v>
      </c>
      <c r="G3" s="3">
        <v>0.50037478885963449</v>
      </c>
    </row>
    <row r="4" spans="1:28" x14ac:dyDescent="0.3">
      <c r="A4" s="3" t="s">
        <v>26</v>
      </c>
      <c r="B4" s="3">
        <v>152.11666666666667</v>
      </c>
      <c r="C4" s="3">
        <v>13.64995008946228</v>
      </c>
      <c r="D4" s="3">
        <v>5.8359872260164036E-2</v>
      </c>
      <c r="E4" s="3">
        <v>0.36044464194895687</v>
      </c>
      <c r="F4" s="3">
        <v>3.9</v>
      </c>
      <c r="G4" s="3">
        <v>0.44440168608225689</v>
      </c>
    </row>
    <row r="5" spans="1:28" x14ac:dyDescent="0.3">
      <c r="A5" s="3" t="s">
        <v>27</v>
      </c>
      <c r="B5" s="3">
        <v>151.25</v>
      </c>
      <c r="C5" s="3">
        <v>11.815323308413326</v>
      </c>
      <c r="D5" s="3">
        <v>9.8607578141341926E-2</v>
      </c>
      <c r="E5" s="3">
        <v>0.34943259302796981</v>
      </c>
      <c r="F5" s="3">
        <v>7.13</v>
      </c>
      <c r="G5" s="3">
        <v>0.41887916079598847</v>
      </c>
    </row>
    <row r="6" spans="1:28" x14ac:dyDescent="0.3">
      <c r="A6" s="3" t="s">
        <v>28</v>
      </c>
      <c r="B6" s="3">
        <v>153.66666666666666</v>
      </c>
      <c r="C6" s="3">
        <v>12.779128371737784</v>
      </c>
      <c r="D6" s="3">
        <v>5.1281381887861965E-2</v>
      </c>
      <c r="E6" s="3">
        <v>0.41250650875714306</v>
      </c>
      <c r="F6" s="3">
        <v>7.49</v>
      </c>
      <c r="G6" s="3">
        <v>0.46652457851364565</v>
      </c>
    </row>
    <row r="7" spans="1:28" x14ac:dyDescent="0.3">
      <c r="A7" s="3" t="s">
        <v>29</v>
      </c>
      <c r="B7" s="3">
        <v>155.06666666666666</v>
      </c>
      <c r="C7" s="3">
        <v>10.230182645073739</v>
      </c>
      <c r="D7" s="3">
        <v>6.7771732281234343E-2</v>
      </c>
      <c r="E7" s="3">
        <v>0.44775827726058953</v>
      </c>
      <c r="F7" s="3">
        <v>8.7366666666666664</v>
      </c>
      <c r="G7" s="3">
        <v>0.40551956970873226</v>
      </c>
    </row>
    <row r="8" spans="1:28" x14ac:dyDescent="0.3">
      <c r="A8" s="3" t="s">
        <v>30</v>
      </c>
      <c r="B8" s="3">
        <v>155.86666666666667</v>
      </c>
      <c r="C8" s="3">
        <v>10.339031848420888</v>
      </c>
      <c r="D8" s="3">
        <v>7.7512177409878785E-2</v>
      </c>
      <c r="E8" s="3">
        <v>0.42974073833205567</v>
      </c>
      <c r="F8" s="3">
        <v>7.78</v>
      </c>
      <c r="G8" s="3">
        <v>0.39287725574102078</v>
      </c>
    </row>
    <row r="9" spans="1:28" x14ac:dyDescent="0.3">
      <c r="A9" s="3" t="s">
        <v>31</v>
      </c>
      <c r="B9" s="3">
        <v>160.08333333333331</v>
      </c>
      <c r="C9" s="3">
        <v>10.283025958087478</v>
      </c>
      <c r="D9" s="3">
        <v>9.0096914996341496E-2</v>
      </c>
      <c r="E9" s="3">
        <v>0.38026056759439497</v>
      </c>
      <c r="F9" s="3">
        <v>14.586583566666668</v>
      </c>
      <c r="G9" s="3">
        <v>0.38491408729421028</v>
      </c>
    </row>
    <row r="10" spans="1:28" x14ac:dyDescent="0.3">
      <c r="A10" s="3" t="s">
        <v>32</v>
      </c>
      <c r="B10" s="3">
        <v>158.87666666666667</v>
      </c>
      <c r="C10" s="3">
        <v>12.110898601245552</v>
      </c>
      <c r="D10" s="3">
        <v>5.2584807988410233E-2</v>
      </c>
      <c r="E10" s="3">
        <v>0.42636057961663698</v>
      </c>
      <c r="F10" s="3">
        <v>14.634266666666667</v>
      </c>
      <c r="G10" s="3">
        <v>0.42415476655501028</v>
      </c>
    </row>
    <row r="11" spans="1:28" x14ac:dyDescent="0.3">
      <c r="A11" s="3" t="s">
        <v>33</v>
      </c>
      <c r="B11" s="3">
        <v>160.03333333333333</v>
      </c>
      <c r="C11" s="3">
        <v>12.891980921908797</v>
      </c>
      <c r="D11" s="3">
        <v>5.4746433632868075E-2</v>
      </c>
      <c r="E11" s="3">
        <v>0.36770653832641209</v>
      </c>
      <c r="F11" s="3">
        <v>13.6935</v>
      </c>
      <c r="G11" s="3">
        <v>0.40542415248675745</v>
      </c>
    </row>
    <row r="12" spans="1:28" x14ac:dyDescent="0.3">
      <c r="A12" s="3" t="s">
        <v>34</v>
      </c>
      <c r="B12" s="3">
        <v>158.98633333333333</v>
      </c>
      <c r="C12" s="3">
        <v>11.252990731920832</v>
      </c>
      <c r="D12" s="3">
        <v>5.941765109174954E-2</v>
      </c>
      <c r="E12" s="3">
        <v>0.30473951254700993</v>
      </c>
      <c r="F12" s="3">
        <v>13.52</v>
      </c>
      <c r="G12" s="3">
        <v>0.4861210511950424</v>
      </c>
    </row>
    <row r="13" spans="1:28" x14ac:dyDescent="0.3">
      <c r="A13" s="3" t="s">
        <v>35</v>
      </c>
      <c r="B13" s="3">
        <v>156.90333333333334</v>
      </c>
      <c r="C13" s="3">
        <v>11.981084477377024</v>
      </c>
      <c r="D13" s="3">
        <v>6.1494206996119523E-2</v>
      </c>
      <c r="E13" s="3">
        <v>0.30125706141768049</v>
      </c>
      <c r="F13" s="3">
        <v>12.350000000000001</v>
      </c>
      <c r="G13" s="3">
        <v>0.45875830465835538</v>
      </c>
    </row>
    <row r="14" spans="1:28" x14ac:dyDescent="0.3">
      <c r="A14" s="3" t="s">
        <v>36</v>
      </c>
      <c r="B14" s="3">
        <v>157.72666666666666</v>
      </c>
      <c r="C14" s="3">
        <v>8.5932798883678601</v>
      </c>
      <c r="D14" s="3">
        <v>5.2229625349391309E-2</v>
      </c>
      <c r="E14" s="3">
        <v>0.31585530943672174</v>
      </c>
      <c r="F14" s="3">
        <v>10.32544997157588</v>
      </c>
      <c r="G14" s="3">
        <v>0.51205490952814237</v>
      </c>
    </row>
    <row r="15" spans="1:28" x14ac:dyDescent="0.3">
      <c r="A15" s="3" t="s">
        <v>37</v>
      </c>
      <c r="B15" s="3">
        <v>159.59333333333333</v>
      </c>
      <c r="C15" s="3">
        <v>8.353156270755477</v>
      </c>
      <c r="D15" s="3">
        <v>5.4140040611939909E-2</v>
      </c>
      <c r="E15" s="3">
        <v>0.34702911282991156</v>
      </c>
      <c r="F15" s="3">
        <v>10.832995000595089</v>
      </c>
      <c r="G15" s="3">
        <v>0.4484374988411029</v>
      </c>
    </row>
    <row r="16" spans="1:28" x14ac:dyDescent="0.3">
      <c r="A16" s="3" t="s">
        <v>38</v>
      </c>
      <c r="B16" s="3">
        <v>161.35000000000002</v>
      </c>
      <c r="C16" s="3">
        <v>7.951913585277822</v>
      </c>
      <c r="D16" s="3">
        <v>5.5699454839078275E-2</v>
      </c>
      <c r="E16" s="3">
        <v>0.29950137308069236</v>
      </c>
      <c r="F16" s="3">
        <v>11.223999415800694</v>
      </c>
      <c r="G16" s="3">
        <v>0.41779760694862378</v>
      </c>
    </row>
    <row r="17" spans="1:7" x14ac:dyDescent="0.3">
      <c r="A17" s="3" t="s">
        <v>39</v>
      </c>
      <c r="B17" s="3">
        <v>159.04999999999998</v>
      </c>
      <c r="C17" s="3">
        <v>7.9568807847335847</v>
      </c>
      <c r="D17" s="3">
        <v>6.2667956010574233E-2</v>
      </c>
      <c r="E17" s="3">
        <v>0.27460238822583122</v>
      </c>
      <c r="F17" s="3">
        <v>10.792666666666667</v>
      </c>
      <c r="G17" s="3">
        <v>0.38605556825761211</v>
      </c>
    </row>
    <row r="18" spans="1:7" x14ac:dyDescent="0.3">
      <c r="A18" s="3" t="s">
        <v>40</v>
      </c>
      <c r="B18" s="3">
        <v>164</v>
      </c>
      <c r="C18" s="3">
        <v>7.7833736632669996</v>
      </c>
      <c r="D18" s="3">
        <v>4.997576065684424E-2</v>
      </c>
      <c r="E18" s="3">
        <v>0.29296998310046457</v>
      </c>
      <c r="F18" s="3">
        <v>11.468629948730475</v>
      </c>
      <c r="G18" s="3">
        <v>0.31530809881851446</v>
      </c>
    </row>
    <row r="19" spans="1:7" x14ac:dyDescent="0.3">
      <c r="A19" s="3" t="s">
        <v>41</v>
      </c>
      <c r="B19" s="3">
        <v>162.10333333333332</v>
      </c>
      <c r="C19" s="3">
        <v>8.1666705518737643</v>
      </c>
      <c r="D19" s="3">
        <v>4.0019084828599241E-2</v>
      </c>
      <c r="E19" s="3">
        <v>0.2897630967250745</v>
      </c>
      <c r="F19" s="3">
        <v>10.423584842767012</v>
      </c>
      <c r="G19" s="3">
        <v>0.34261118769841348</v>
      </c>
    </row>
    <row r="20" spans="1:7" x14ac:dyDescent="0.3">
      <c r="A20" s="3" t="s">
        <v>42</v>
      </c>
      <c r="B20" s="3">
        <v>162.66666666666666</v>
      </c>
      <c r="C20" s="3">
        <v>8.3167200554472771</v>
      </c>
      <c r="D20" s="3">
        <v>5.0253772415506048E-2</v>
      </c>
      <c r="E20" s="3">
        <v>0.24632643888222175</v>
      </c>
      <c r="F20" s="3">
        <v>9.8333333333333321</v>
      </c>
      <c r="G20" s="3">
        <v>0.32141536902206991</v>
      </c>
    </row>
    <row r="21" spans="1:7" x14ac:dyDescent="0.3">
      <c r="A21" s="3" t="s">
        <v>43</v>
      </c>
      <c r="B21" s="3">
        <v>174.11666666666667</v>
      </c>
      <c r="C21" s="3">
        <v>7.9782970487276117</v>
      </c>
      <c r="D21" s="3">
        <v>4.515971955906814E-2</v>
      </c>
      <c r="E21" s="3">
        <v>0.23313124159333251</v>
      </c>
      <c r="F21" s="3">
        <v>10.129205147489827</v>
      </c>
      <c r="G21" s="3">
        <v>0.27862610196818477</v>
      </c>
    </row>
    <row r="22" spans="1:7" x14ac:dyDescent="0.3">
      <c r="A22" s="3" t="s">
        <v>44</v>
      </c>
      <c r="B22" s="3">
        <v>192.4</v>
      </c>
      <c r="C22" s="3">
        <v>8.493597302511759</v>
      </c>
      <c r="D22" s="3">
        <v>5.5154000841262166E-2</v>
      </c>
      <c r="E22" s="3">
        <v>0.24661927553983246</v>
      </c>
      <c r="F22" s="3">
        <v>10.92333333333333</v>
      </c>
      <c r="G22" s="3">
        <v>0.2958814798142505</v>
      </c>
    </row>
    <row r="23" spans="1:7" x14ac:dyDescent="0.3">
      <c r="A23" s="3" t="s">
        <v>45</v>
      </c>
      <c r="B23" s="3">
        <v>196.98333333333335</v>
      </c>
      <c r="C23" s="3">
        <v>9.1677192165000747</v>
      </c>
      <c r="D23" s="3">
        <v>4.3067562457654099E-2</v>
      </c>
      <c r="E23" s="3">
        <v>0.23497077018196566</v>
      </c>
      <c r="F23" s="3">
        <v>10.049999999999999</v>
      </c>
      <c r="G23" s="3">
        <v>0.23625113859341848</v>
      </c>
    </row>
    <row r="24" spans="1:7" x14ac:dyDescent="0.3">
      <c r="A24" s="3" t="s">
        <v>46</v>
      </c>
      <c r="B24" s="3">
        <v>196.98333333333335</v>
      </c>
      <c r="C24" s="3">
        <v>9.394053325296241</v>
      </c>
      <c r="D24" s="3">
        <v>4.6867895694879411E-2</v>
      </c>
      <c r="E24" s="3">
        <v>0.20271714757404888</v>
      </c>
      <c r="F24" s="3">
        <v>10.081571731864528</v>
      </c>
      <c r="G24" s="3">
        <v>0.18703699941237736</v>
      </c>
    </row>
    <row r="25" spans="1:7" x14ac:dyDescent="0.3">
      <c r="A25" s="3" t="s">
        <v>47</v>
      </c>
      <c r="B25" s="3">
        <v>197</v>
      </c>
      <c r="C25" s="3">
        <v>9.5539051117446121</v>
      </c>
      <c r="D25" s="3">
        <v>5.718423283215162E-2</v>
      </c>
      <c r="E25" s="3">
        <v>0.17091530772315341</v>
      </c>
      <c r="F25" s="3">
        <v>6.3111147177288363</v>
      </c>
      <c r="G25" s="3">
        <v>0.20533887050323837</v>
      </c>
    </row>
    <row r="26" spans="1:7" x14ac:dyDescent="0.3">
      <c r="A26" s="3" t="s">
        <v>48</v>
      </c>
      <c r="B26" s="3">
        <v>197</v>
      </c>
      <c r="C26" s="3">
        <v>12.774709778940192</v>
      </c>
      <c r="D26" s="3">
        <v>4.8681207622722281E-2</v>
      </c>
      <c r="E26" s="3">
        <v>0.14915362924434544</v>
      </c>
      <c r="F26" s="3">
        <v>4.5660893290430558</v>
      </c>
      <c r="G26" s="3">
        <v>0.22412503969599742</v>
      </c>
    </row>
    <row r="27" spans="1:7" x14ac:dyDescent="0.3">
      <c r="A27" s="3" t="s">
        <v>49</v>
      </c>
      <c r="B27" s="3">
        <v>468.94844899412863</v>
      </c>
      <c r="C27" s="3">
        <v>16.480162512928985</v>
      </c>
      <c r="D27" s="3">
        <v>4.0667979856366445</v>
      </c>
      <c r="E27" s="3">
        <v>0.18800520938772317</v>
      </c>
      <c r="F27" s="3">
        <v>5.704600873263562</v>
      </c>
      <c r="G27" s="3">
        <v>0.26050730282233964</v>
      </c>
    </row>
    <row r="28" spans="1:7" x14ac:dyDescent="0.3">
      <c r="A28" s="3" t="s">
        <v>50</v>
      </c>
      <c r="B28" s="3">
        <v>308.08333333333331</v>
      </c>
      <c r="C28" s="3">
        <v>17.852038545348648</v>
      </c>
      <c r="D28" s="3">
        <v>5.0671666434357505E-2</v>
      </c>
      <c r="E28" s="3">
        <v>0.18889785753020263</v>
      </c>
      <c r="F28" s="3">
        <v>13.461194020095567</v>
      </c>
      <c r="G28" s="3">
        <v>0.25904767138376072</v>
      </c>
    </row>
    <row r="29" spans="1:7" x14ac:dyDescent="0.3">
      <c r="A29" s="3" t="s">
        <v>51</v>
      </c>
      <c r="B29" s="3">
        <v>305</v>
      </c>
      <c r="C29" s="3">
        <v>18.546963778122375</v>
      </c>
      <c r="D29" s="3">
        <v>5.0940450301331708E-2</v>
      </c>
      <c r="E29" s="3">
        <v>0.19059747293532509</v>
      </c>
      <c r="F29" s="3">
        <v>13.542207490348266</v>
      </c>
      <c r="G29" s="3">
        <v>0.26919433935662163</v>
      </c>
    </row>
    <row r="30" spans="1:7" x14ac:dyDescent="0.3">
      <c r="A30" s="3" t="s">
        <v>52</v>
      </c>
      <c r="B30" s="3">
        <v>305.7</v>
      </c>
      <c r="C30" s="3">
        <v>17.255544434665239</v>
      </c>
      <c r="D30" s="3">
        <v>7.0789910735135228E-2</v>
      </c>
      <c r="E30" s="3">
        <v>0.21482890500277493</v>
      </c>
      <c r="F30" s="3">
        <v>13.177030121530553</v>
      </c>
      <c r="G30" s="3">
        <v>0.26012914248462804</v>
      </c>
    </row>
    <row r="31" spans="1:7" x14ac:dyDescent="0.3">
      <c r="A31" s="3" t="s">
        <v>53</v>
      </c>
      <c r="B31" s="3">
        <v>376.81013333333334</v>
      </c>
      <c r="C31" s="3">
        <v>16.098397575320561</v>
      </c>
      <c r="D31" s="3">
        <v>4.8209579175625281E-2</v>
      </c>
      <c r="E31" s="3">
        <v>0.2292245229800175</v>
      </c>
      <c r="F31" s="3">
        <v>12.636170504530549</v>
      </c>
      <c r="G31" s="3">
        <v>0.263820067430519</v>
      </c>
    </row>
    <row r="32" spans="1:7" x14ac:dyDescent="0.3">
      <c r="A32" s="3" t="s">
        <v>54</v>
      </c>
      <c r="B32" s="3">
        <v>362.14983333333333</v>
      </c>
      <c r="C32" s="3">
        <v>15.979000297857311</v>
      </c>
      <c r="D32" s="3">
        <v>5.4207831372822722E-2</v>
      </c>
      <c r="E32" s="3">
        <v>0.22084243608768184</v>
      </c>
      <c r="F32" s="3">
        <v>12.301568074630886</v>
      </c>
      <c r="G32" s="3">
        <v>0.28495686017345212</v>
      </c>
    </row>
    <row r="33" spans="1:7" x14ac:dyDescent="0.3">
      <c r="A33" s="3" t="s">
        <v>55</v>
      </c>
      <c r="B33" s="3">
        <v>360.47333333333336</v>
      </c>
      <c r="C33" s="3">
        <v>15.371612592980881</v>
      </c>
      <c r="D33" s="3">
        <v>6.1081802467837044E-2</v>
      </c>
      <c r="E33" s="3">
        <v>0.20839132403139765</v>
      </c>
      <c r="F33" s="3">
        <v>11.91805624731329</v>
      </c>
      <c r="G33" s="3">
        <v>0.35099118979576599</v>
      </c>
    </row>
    <row r="34" spans="1:7" x14ac:dyDescent="0.3">
      <c r="A34" s="3" t="s">
        <v>56</v>
      </c>
      <c r="B34" s="3">
        <v>360.29911212121198</v>
      </c>
      <c r="C34" s="3">
        <v>13.337176276584188</v>
      </c>
      <c r="D34" s="3">
        <v>7.5547730199727881E-2</v>
      </c>
      <c r="E34" s="3">
        <v>0.27185240776784519</v>
      </c>
      <c r="F34" s="3">
        <v>10.437040762723381</v>
      </c>
      <c r="G34" s="3">
        <v>0.35673116926051257</v>
      </c>
    </row>
    <row r="35" spans="1:7" x14ac:dyDescent="0.3">
      <c r="A35" s="3" t="s">
        <v>57</v>
      </c>
      <c r="B35" s="3">
        <v>360.84047702589834</v>
      </c>
      <c r="C35" s="3">
        <v>11.230806763418258</v>
      </c>
      <c r="D35" s="3">
        <v>5.1347206628316031E-2</v>
      </c>
      <c r="E35" s="3">
        <v>0.24689878929147741</v>
      </c>
      <c r="F35" s="3">
        <v>8.6711962347642348</v>
      </c>
      <c r="G35" s="3">
        <v>0.38514848173546429</v>
      </c>
    </row>
    <row r="36" spans="1:7" x14ac:dyDescent="0.3">
      <c r="A36" s="3" t="s">
        <v>58</v>
      </c>
      <c r="B36" s="3">
        <v>362.47673809523832</v>
      </c>
      <c r="C36" s="3">
        <v>11.284220822458792</v>
      </c>
      <c r="D36" s="3">
        <v>5.6000337096214735E-2</v>
      </c>
      <c r="E36" s="3">
        <v>0.27128590642646472</v>
      </c>
      <c r="F36" s="3">
        <v>8.505817720024675</v>
      </c>
      <c r="G36" s="3">
        <v>0.38715867522924147</v>
      </c>
    </row>
    <row r="37" spans="1:7" x14ac:dyDescent="0.3">
      <c r="A37" s="3" t="s">
        <v>59</v>
      </c>
      <c r="B37" s="3">
        <v>364.21098387635766</v>
      </c>
      <c r="C37" s="3">
        <v>11.441793242378282</v>
      </c>
      <c r="D37" s="3">
        <v>5.5196181121302978E-2</v>
      </c>
      <c r="E37" s="3">
        <v>0.22109666370444825</v>
      </c>
      <c r="F37" s="3">
        <v>8.6151719422963033</v>
      </c>
      <c r="G37" s="3">
        <v>0.33603479651244533</v>
      </c>
    </row>
    <row r="38" spans="1:7" x14ac:dyDescent="0.3">
      <c r="A38" s="3" t="s">
        <v>60</v>
      </c>
      <c r="B38" s="3">
        <v>362.06479797979802</v>
      </c>
      <c r="C38" s="3">
        <v>11.251149569729819</v>
      </c>
      <c r="D38" s="3">
        <v>7.6659005620538859E-2</v>
      </c>
      <c r="E38" s="3">
        <v>0.29655010596008818</v>
      </c>
      <c r="F38" s="3">
        <v>8.4355869683637916</v>
      </c>
      <c r="G38" s="3">
        <v>0.3149343575339742</v>
      </c>
    </row>
    <row r="39" spans="1:7" x14ac:dyDescent="0.3">
      <c r="A39" s="3" t="s">
        <v>61</v>
      </c>
      <c r="B39" s="3">
        <v>360.58984500466835</v>
      </c>
      <c r="C39" s="3">
        <v>11.217315895871891</v>
      </c>
      <c r="D39" s="3">
        <v>6.0247624514901829E-2</v>
      </c>
      <c r="E39" s="3">
        <v>0.28911779788631958</v>
      </c>
      <c r="F39" s="3">
        <v>7.7572099626583597</v>
      </c>
      <c r="G39" s="3">
        <v>0.28388418726359904</v>
      </c>
    </row>
    <row r="40" spans="1:7" x14ac:dyDescent="0.3">
      <c r="A40" s="3" t="s">
        <v>62</v>
      </c>
      <c r="B40" s="3">
        <v>362.17270979986193</v>
      </c>
      <c r="C40" s="3">
        <v>11.24375477733328</v>
      </c>
      <c r="D40" s="3">
        <v>6.2148800422995663E-2</v>
      </c>
      <c r="E40" s="3">
        <v>0.2722661919306687</v>
      </c>
      <c r="F40" s="3">
        <v>8.6553984670706061</v>
      </c>
      <c r="G40" s="3">
        <v>0.14276613542302513</v>
      </c>
    </row>
    <row r="41" spans="1:7" x14ac:dyDescent="0.3">
      <c r="A41" s="3" t="s">
        <v>63</v>
      </c>
      <c r="B41" s="3">
        <v>362.86060606060596</v>
      </c>
      <c r="C41" s="3">
        <v>11.981569286402618</v>
      </c>
      <c r="D41" s="3">
        <v>6.4587488639096816E-2</v>
      </c>
      <c r="E41" s="3">
        <v>0.26555030486563569</v>
      </c>
      <c r="F41" s="3">
        <v>5.5014051365726768</v>
      </c>
      <c r="G41" s="3">
        <v>0.15019857367686718</v>
      </c>
    </row>
    <row r="42" spans="1:7" x14ac:dyDescent="0.3">
      <c r="A42" s="3" t="s">
        <v>64</v>
      </c>
      <c r="B42" s="3">
        <v>366.98511111111105</v>
      </c>
      <c r="C42" s="3">
        <v>12.257324804486643</v>
      </c>
      <c r="D42" s="3">
        <v>6.807827739888761E-2</v>
      </c>
      <c r="E42" s="3">
        <v>0.25115737397820392</v>
      </c>
      <c r="F42" s="3">
        <v>1.8370090165959831</v>
      </c>
      <c r="G42" s="3">
        <v>0.213009038441411</v>
      </c>
    </row>
    <row r="43" spans="1:7" x14ac:dyDescent="0.3">
      <c r="A43" s="3" t="s">
        <v>65</v>
      </c>
      <c r="B43" s="3">
        <v>385.87333333333328</v>
      </c>
      <c r="C43" s="3">
        <v>12.558719690353897</v>
      </c>
      <c r="D43" s="3">
        <v>6.491997094782298E-2</v>
      </c>
      <c r="E43" s="3">
        <v>0.18819429860510167</v>
      </c>
      <c r="F43" s="3">
        <v>1.9641961009535962</v>
      </c>
      <c r="G43" s="3">
        <v>0.24571709355079499</v>
      </c>
    </row>
    <row r="44" spans="1:7" x14ac:dyDescent="0.3">
      <c r="A44" s="3" t="s">
        <v>66</v>
      </c>
      <c r="B44" s="3">
        <v>386.58333333333331</v>
      </c>
      <c r="C44" s="3">
        <v>13.70662921174079</v>
      </c>
      <c r="D44" s="3">
        <v>7.0077022229088251E-2</v>
      </c>
      <c r="E44" s="3">
        <v>0.21673935844197054</v>
      </c>
      <c r="F44" s="3">
        <v>1.0758686745669184</v>
      </c>
      <c r="G44" s="3">
        <v>0.19388948730076416</v>
      </c>
    </row>
    <row r="45" spans="1:7" x14ac:dyDescent="0.3">
      <c r="A45" s="3" t="s">
        <v>67</v>
      </c>
      <c r="B45" s="3">
        <v>389.24063333333334</v>
      </c>
      <c r="C45" s="3">
        <v>15.753386647855876</v>
      </c>
      <c r="D45" s="3">
        <v>6.0348673680857737E-2</v>
      </c>
      <c r="E45" s="3">
        <v>0.21358181480738353</v>
      </c>
      <c r="F45" s="3">
        <v>0.21351906850079283</v>
      </c>
      <c r="G45" s="3">
        <v>0.20597979422059937</v>
      </c>
    </row>
    <row r="46" spans="1:7" x14ac:dyDescent="0.3">
      <c r="A46" s="3" t="s">
        <v>68</v>
      </c>
      <c r="B46" s="3">
        <v>402.57056521739133</v>
      </c>
      <c r="C46" s="3">
        <v>18.171367740526605</v>
      </c>
      <c r="D46" s="3">
        <v>7.2309643958737693E-2</v>
      </c>
      <c r="E46" s="3">
        <v>0.20861654358413381</v>
      </c>
      <c r="F46" s="3">
        <v>1.2885974432344955</v>
      </c>
      <c r="G46" s="3">
        <v>0.16808846977334255</v>
      </c>
    </row>
    <row r="47" spans="1:7" x14ac:dyDescent="0.3">
      <c r="A47" s="3" t="s">
        <v>69</v>
      </c>
      <c r="B47" s="3">
        <v>410.40717273576098</v>
      </c>
      <c r="C47" s="3">
        <v>17.750757261900702</v>
      </c>
      <c r="D47" s="3">
        <v>6.8959584126810788E-2</v>
      </c>
      <c r="E47" s="3">
        <v>0.26094238785900564</v>
      </c>
      <c r="F47" s="3">
        <v>2.3066666666666666</v>
      </c>
      <c r="G47" s="3">
        <v>0.18638940704133089</v>
      </c>
    </row>
    <row r="48" spans="1:7" x14ac:dyDescent="0.3">
      <c r="A48" s="3" t="s">
        <v>70</v>
      </c>
      <c r="B48" s="3">
        <v>410.43396969697</v>
      </c>
      <c r="C48" s="3">
        <v>16.629867193111252</v>
      </c>
      <c r="D48" s="3">
        <v>7.0841980333711571E-2</v>
      </c>
      <c r="E48" s="3">
        <v>0.23990769051640073</v>
      </c>
      <c r="F48" s="3">
        <v>2.4533333333333331</v>
      </c>
      <c r="G48" s="3">
        <v>0.12873645519834273</v>
      </c>
    </row>
    <row r="49" spans="1:7" x14ac:dyDescent="0.3">
      <c r="A49" s="3" t="s">
        <v>71</v>
      </c>
      <c r="B49" s="3">
        <v>412.44057302346761</v>
      </c>
      <c r="C49" s="3">
        <v>15.625488850575337</v>
      </c>
      <c r="D49" s="3">
        <v>5.9081518851601449E-2</v>
      </c>
      <c r="E49" s="3">
        <v>0.24796824107272183</v>
      </c>
      <c r="F49" s="3">
        <v>2.4443677251493492</v>
      </c>
      <c r="G49" s="3">
        <v>0.18979105262582058</v>
      </c>
    </row>
    <row r="50" spans="1:7" x14ac:dyDescent="0.3">
      <c r="A50" s="3" t="s">
        <v>72</v>
      </c>
      <c r="B50" s="3">
        <v>416.21057971014505</v>
      </c>
      <c r="C50" s="3">
        <v>15.915153179219942</v>
      </c>
      <c r="D50" s="3">
        <v>9.8533638028150378E-2</v>
      </c>
      <c r="E50" s="3">
        <v>0.33322200489449572</v>
      </c>
      <c r="F50" s="3">
        <v>1.873123301472345</v>
      </c>
      <c r="G50" s="3">
        <v>0.16690145849105376</v>
      </c>
    </row>
    <row r="51" spans="1:7" x14ac:dyDescent="0.3">
      <c r="A51" s="3" t="s">
        <v>73</v>
      </c>
      <c r="B51" s="3">
        <v>415.69686716791995</v>
      </c>
      <c r="C51" s="3">
        <v>18.595615795951687</v>
      </c>
      <c r="D51" s="3">
        <v>7.5517746505232991E-2</v>
      </c>
      <c r="E51" s="3">
        <v>0.31660292178937904</v>
      </c>
      <c r="F51" s="3">
        <v>1.1310346251187275</v>
      </c>
      <c r="G51" s="3">
        <v>0.13574258515842361</v>
      </c>
    </row>
    <row r="52" spans="1:7" x14ac:dyDescent="0.3">
      <c r="A52" s="3" t="s">
        <v>74</v>
      </c>
      <c r="B52" s="3">
        <v>426.29728347548695</v>
      </c>
      <c r="C52" s="3">
        <v>20.773688214052768</v>
      </c>
      <c r="D52" s="3">
        <v>6.8207918429433856E-2</v>
      </c>
      <c r="E52" s="3">
        <v>0.2430347364230738</v>
      </c>
      <c r="F52" s="3">
        <v>1.4283440095182627</v>
      </c>
      <c r="G52" s="3">
        <v>8.5830787953218593E-2</v>
      </c>
    </row>
    <row r="53" spans="1:7" x14ac:dyDescent="0.3">
      <c r="A53" s="3" t="s">
        <v>75</v>
      </c>
      <c r="B53" s="3">
        <v>445.71190191387569</v>
      </c>
      <c r="C53" s="3">
        <v>21.34379451911694</v>
      </c>
      <c r="D53" s="3">
        <v>5.648571508015552E-2</v>
      </c>
      <c r="E53" s="3">
        <v>0.21701379874300245</v>
      </c>
      <c r="F53" s="3">
        <v>2.9719584477563945</v>
      </c>
      <c r="G53" s="3">
        <v>6.7710124262380197E-2</v>
      </c>
    </row>
    <row r="54" spans="1:7" x14ac:dyDescent="0.3">
      <c r="A54" s="3" t="s">
        <v>76</v>
      </c>
      <c r="B54" s="3">
        <v>460.93377846790889</v>
      </c>
      <c r="C54" s="3">
        <v>22.043274316260238</v>
      </c>
      <c r="D54" s="3">
        <v>0.10300299413033401</v>
      </c>
      <c r="E54" s="3">
        <v>0.26291392632539962</v>
      </c>
      <c r="F54" s="3">
        <v>-2.1942856676975162</v>
      </c>
      <c r="G54" s="3">
        <v>5.8874422707711406E-2</v>
      </c>
    </row>
    <row r="55" spans="1:7" x14ac:dyDescent="0.3">
      <c r="A55" s="3" t="s">
        <v>77</v>
      </c>
      <c r="B55" s="3">
        <v>511.22433201058203</v>
      </c>
      <c r="C55" s="3">
        <v>22.789488998108709</v>
      </c>
      <c r="D55" s="3">
        <v>7.8960804424606013E-2</v>
      </c>
      <c r="E55" s="3">
        <v>0.25383507384560328</v>
      </c>
      <c r="F55" s="3">
        <v>-0.87948154717430693</v>
      </c>
      <c r="G55" s="3">
        <v>0.11039216504571485</v>
      </c>
    </row>
    <row r="56" spans="1:7" x14ac:dyDescent="0.3">
      <c r="A56" s="3" t="s">
        <v>78</v>
      </c>
      <c r="B56" s="3">
        <v>764.81840279503103</v>
      </c>
      <c r="C56" s="3">
        <v>26.715831832083211</v>
      </c>
      <c r="D56" s="3">
        <v>7.0303072837862329E-2</v>
      </c>
      <c r="E56" s="3">
        <v>0.32835632119762376</v>
      </c>
      <c r="F56" s="3">
        <v>-0.3337524927007971</v>
      </c>
      <c r="G56" s="3">
        <v>0.20669609493976965</v>
      </c>
    </row>
    <row r="57" spans="1:7" x14ac:dyDescent="0.3">
      <c r="A57" s="3" t="s">
        <v>79</v>
      </c>
      <c r="B57" s="3">
        <v>843.79975825928443</v>
      </c>
      <c r="C57" s="3">
        <v>28.921789803466595</v>
      </c>
      <c r="D57" s="3">
        <v>7.512656389488237E-2</v>
      </c>
      <c r="E57" s="3">
        <v>0.33796584410598574</v>
      </c>
      <c r="F57" s="3">
        <v>2.0667006026401333</v>
      </c>
      <c r="G57" s="3">
        <v>0.1416886135694366</v>
      </c>
    </row>
    <row r="58" spans="1:7" x14ac:dyDescent="0.3">
      <c r="A58" s="3" t="s">
        <v>274</v>
      </c>
      <c r="B58" s="3">
        <v>1320.2431388167388</v>
      </c>
      <c r="C58" s="3">
        <v>33.201432671096711</v>
      </c>
      <c r="D58" s="3">
        <v>9.4367506141803323E-2</v>
      </c>
      <c r="E58" s="3">
        <v>0.54704351509382965</v>
      </c>
      <c r="F58" s="3">
        <v>7.3949964208615695</v>
      </c>
      <c r="G58" s="3">
        <v>0.44084655843069331</v>
      </c>
    </row>
    <row r="59" spans="1:7" x14ac:dyDescent="0.3">
      <c r="A59" s="3" t="s">
        <v>275</v>
      </c>
      <c r="B59" s="3">
        <v>1385.1305464448405</v>
      </c>
      <c r="C59" s="3">
        <v>34.191671544968528</v>
      </c>
      <c r="D59" s="3">
        <v>0.14224879384458153</v>
      </c>
      <c r="E59" s="3">
        <v>0.59015691931689918</v>
      </c>
      <c r="F59" s="3">
        <v>11.108689905240013</v>
      </c>
      <c r="G59" s="3">
        <v>0.29764406865443216</v>
      </c>
    </row>
    <row r="60" spans="1:7" x14ac:dyDescent="0.3">
      <c r="A60" s="3" t="s">
        <v>276</v>
      </c>
      <c r="B60" s="3" t="e">
        <v>#DIV/0!</v>
      </c>
      <c r="C60" s="3">
        <v>0</v>
      </c>
      <c r="D60" s="3" t="e">
        <v>#DIV/0!</v>
      </c>
      <c r="E60" s="3" t="e">
        <v>#DIV/0!</v>
      </c>
      <c r="F60" s="3" t="e">
        <v>#DIV/0!</v>
      </c>
      <c r="G60" s="3" t="e">
        <v>#DIV/0!</v>
      </c>
    </row>
    <row r="61" spans="1:7" x14ac:dyDescent="0.3">
      <c r="A61" s="3" t="s">
        <v>277</v>
      </c>
      <c r="B61" s="3" t="e">
        <v>#DIV/0!</v>
      </c>
      <c r="C61" s="3">
        <v>0</v>
      </c>
      <c r="D61" s="3" t="e">
        <v>#DIV/0!</v>
      </c>
      <c r="E61" s="3" t="e">
        <v>#DIV/0!</v>
      </c>
      <c r="F61" s="3" t="e">
        <v>#DIV/0!</v>
      </c>
      <c r="G61" s="3" t="e">
        <v>#DIV/0!</v>
      </c>
    </row>
    <row r="62" spans="1:7" x14ac:dyDescent="0.3">
      <c r="A62" s="3" t="s">
        <v>278</v>
      </c>
      <c r="B62" s="3" t="e">
        <v>#DIV/0!</v>
      </c>
      <c r="C62" s="3">
        <v>0</v>
      </c>
      <c r="D62" s="3" t="e">
        <v>#DIV/0!</v>
      </c>
      <c r="E62" s="3" t="e">
        <v>#DIV/0!</v>
      </c>
      <c r="F62" s="3" t="e">
        <v>#DIV/0!</v>
      </c>
      <c r="G62" s="3" t="e">
        <v>#DIV/0!</v>
      </c>
    </row>
    <row r="63" spans="1:7" x14ac:dyDescent="0.3">
      <c r="A63" s="3" t="s">
        <v>279</v>
      </c>
      <c r="B63" s="3" t="e">
        <v>#DIV/0!</v>
      </c>
      <c r="C63" s="3">
        <v>0</v>
      </c>
      <c r="D63" s="3" t="e">
        <v>#DIV/0!</v>
      </c>
      <c r="E63" s="3" t="e">
        <v>#DIV/0!</v>
      </c>
      <c r="F63" s="3" t="e">
        <v>#DIV/0!</v>
      </c>
      <c r="G63" s="3" t="e">
        <v>#DIV/0!</v>
      </c>
    </row>
    <row r="64" spans="1:7" x14ac:dyDescent="0.3">
      <c r="A64" s="3" t="s">
        <v>280</v>
      </c>
      <c r="B64" s="3" t="e">
        <v>#DIV/0!</v>
      </c>
      <c r="C64" s="3">
        <v>0</v>
      </c>
      <c r="D64" s="3" t="e">
        <v>#DIV/0!</v>
      </c>
      <c r="E64" s="3" t="e">
        <v>#DIV/0!</v>
      </c>
      <c r="F64" s="3" t="e">
        <v>#DIV/0!</v>
      </c>
      <c r="G64" s="3" t="e">
        <v>#DIV/0!</v>
      </c>
    </row>
    <row r="65" spans="1:7" x14ac:dyDescent="0.3">
      <c r="A65" s="3" t="s">
        <v>281</v>
      </c>
      <c r="B65" s="3" t="e">
        <v>#DIV/0!</v>
      </c>
      <c r="C65" s="3">
        <v>0</v>
      </c>
      <c r="D65" s="3" t="e">
        <v>#DIV/0!</v>
      </c>
      <c r="E65" s="3" t="e">
        <v>#DIV/0!</v>
      </c>
      <c r="F65" s="3" t="e">
        <v>#DIV/0!</v>
      </c>
      <c r="G65" s="3" t="e">
        <v>#DIV/0!</v>
      </c>
    </row>
    <row r="66" spans="1:7" x14ac:dyDescent="0.3">
      <c r="A66" s="3" t="s">
        <v>282</v>
      </c>
      <c r="B66" s="3" t="e">
        <v>#DIV/0!</v>
      </c>
      <c r="C66" s="3">
        <v>0</v>
      </c>
      <c r="D66" s="3" t="e">
        <v>#DIV/0!</v>
      </c>
      <c r="E66" s="3" t="e">
        <v>#DIV/0!</v>
      </c>
      <c r="F66" s="3" t="e">
        <v>#DIV/0!</v>
      </c>
      <c r="G66" s="3" t="e">
        <v>#DIV/0!</v>
      </c>
    </row>
    <row r="67" spans="1:7" x14ac:dyDescent="0.3">
      <c r="A67" s="3" t="s">
        <v>283</v>
      </c>
      <c r="B67" s="3" t="e">
        <v>#DIV/0!</v>
      </c>
      <c r="C67" s="3">
        <v>0</v>
      </c>
      <c r="D67" s="3" t="e">
        <v>#DIV/0!</v>
      </c>
      <c r="E67" s="3" t="e">
        <v>#DIV/0!</v>
      </c>
      <c r="F67" s="3" t="e">
        <v>#DIV/0!</v>
      </c>
      <c r="G67" s="3" t="e">
        <v>#DIV/0!</v>
      </c>
    </row>
    <row r="68" spans="1:7" x14ac:dyDescent="0.3">
      <c r="A68" s="3" t="s">
        <v>284</v>
      </c>
      <c r="B68" s="3" t="e">
        <v>#DIV/0!</v>
      </c>
      <c r="C68" s="3">
        <v>0</v>
      </c>
      <c r="D68" s="3" t="e">
        <v>#DIV/0!</v>
      </c>
      <c r="E68" s="3" t="e">
        <v>#DIV/0!</v>
      </c>
      <c r="F68" s="3" t="e">
        <v>#DIV/0!</v>
      </c>
      <c r="G68" s="3" t="e">
        <v>#DIV/0!</v>
      </c>
    </row>
    <row r="69" spans="1:7" x14ac:dyDescent="0.3">
      <c r="A69" s="3" t="s">
        <v>285</v>
      </c>
      <c r="B69" s="3" t="e">
        <v>#DIV/0!</v>
      </c>
      <c r="C69" s="3">
        <v>0</v>
      </c>
      <c r="D69" s="3" t="e">
        <v>#DIV/0!</v>
      </c>
      <c r="E69" s="3" t="e">
        <v>#DIV/0!</v>
      </c>
      <c r="F69" s="3" t="e">
        <v>#DIV/0!</v>
      </c>
      <c r="G69" s="3" t="e">
        <v>#DIV/0!</v>
      </c>
    </row>
    <row r="70" spans="1:7" x14ac:dyDescent="0.3">
      <c r="A70" s="3" t="s">
        <v>286</v>
      </c>
      <c r="B70" s="3" t="e">
        <v>#DIV/0!</v>
      </c>
      <c r="C70" s="3">
        <v>0</v>
      </c>
      <c r="D70" s="3" t="e">
        <v>#DIV/0!</v>
      </c>
      <c r="E70" s="3" t="e">
        <v>#DIV/0!</v>
      </c>
      <c r="F70" s="3" t="e">
        <v>#DIV/0!</v>
      </c>
      <c r="G70" s="3" t="e">
        <v>#DIV/0!</v>
      </c>
    </row>
    <row r="71" spans="1:7" x14ac:dyDescent="0.3">
      <c r="A71" s="3" t="s">
        <v>287</v>
      </c>
      <c r="B71" s="3" t="e">
        <v>#DIV/0!</v>
      </c>
      <c r="C71" s="3">
        <v>0</v>
      </c>
      <c r="D71" s="3" t="e">
        <v>#DIV/0!</v>
      </c>
      <c r="E71" s="3" t="e">
        <v>#DIV/0!</v>
      </c>
      <c r="F71" s="3" t="e">
        <v>#DIV/0!</v>
      </c>
      <c r="G71" s="3" t="e">
        <v>#DIV/0!</v>
      </c>
    </row>
    <row r="72" spans="1:7" x14ac:dyDescent="0.3">
      <c r="A72" s="3" t="s">
        <v>288</v>
      </c>
      <c r="B72" s="3" t="e">
        <v>#DIV/0!</v>
      </c>
      <c r="C72" s="3">
        <v>0</v>
      </c>
      <c r="D72" s="3" t="e">
        <v>#DIV/0!</v>
      </c>
      <c r="E72" s="3" t="e">
        <v>#DIV/0!</v>
      </c>
      <c r="F72" s="3" t="e">
        <v>#DIV/0!</v>
      </c>
      <c r="G72" s="3" t="e">
        <v>#DIV/0!</v>
      </c>
    </row>
    <row r="73" spans="1:7" x14ac:dyDescent="0.3">
      <c r="A73" s="3" t="s">
        <v>289</v>
      </c>
      <c r="B73" s="3" t="e">
        <v>#DIV/0!</v>
      </c>
      <c r="C73" s="3">
        <v>0</v>
      </c>
      <c r="D73" s="3" t="e">
        <v>#DIV/0!</v>
      </c>
      <c r="E73" s="3" t="e">
        <v>#DIV/0!</v>
      </c>
      <c r="F73" s="3" t="e">
        <v>#DIV/0!</v>
      </c>
      <c r="G73" s="3" t="e">
        <v>#DIV/0!</v>
      </c>
    </row>
    <row r="74" spans="1:7" x14ac:dyDescent="0.3">
      <c r="A74" s="3" t="s">
        <v>290</v>
      </c>
      <c r="B74" s="3" t="e">
        <v>#DIV/0!</v>
      </c>
      <c r="C74" s="3">
        <v>0</v>
      </c>
      <c r="D74" s="3" t="e">
        <v>#DIV/0!</v>
      </c>
      <c r="E74" s="3" t="e">
        <v>#DIV/0!</v>
      </c>
      <c r="F74" s="3" t="e">
        <v>#DIV/0!</v>
      </c>
      <c r="G74" s="3" t="e">
        <v>#DIV/0!</v>
      </c>
    </row>
    <row r="75" spans="1:7" x14ac:dyDescent="0.3">
      <c r="A75" s="3" t="s">
        <v>291</v>
      </c>
      <c r="B75" s="3" t="e">
        <v>#DIV/0!</v>
      </c>
      <c r="C75" s="3">
        <v>0</v>
      </c>
      <c r="D75" s="3" t="e">
        <v>#DIV/0!</v>
      </c>
      <c r="E75" s="3" t="e">
        <v>#DIV/0!</v>
      </c>
      <c r="F75" s="3" t="e">
        <v>#DIV/0!</v>
      </c>
      <c r="G75" s="3" t="e">
        <v>#DIV/0!</v>
      </c>
    </row>
    <row r="76" spans="1:7" x14ac:dyDescent="0.3">
      <c r="A76" s="3" t="s">
        <v>292</v>
      </c>
      <c r="B76" s="3" t="e">
        <v>#DIV/0!</v>
      </c>
      <c r="C76" s="3">
        <v>0</v>
      </c>
      <c r="D76" s="3" t="e">
        <v>#DIV/0!</v>
      </c>
      <c r="E76" s="3" t="e">
        <v>#DIV/0!</v>
      </c>
      <c r="F76" s="3" t="e">
        <v>#DIV/0!</v>
      </c>
      <c r="G76" s="3" t="e">
        <v>#DIV/0!</v>
      </c>
    </row>
    <row r="77" spans="1:7" x14ac:dyDescent="0.3">
      <c r="A77" s="3" t="s">
        <v>293</v>
      </c>
      <c r="B77" s="3" t="e">
        <v>#DIV/0!</v>
      </c>
      <c r="C77" s="3">
        <v>0</v>
      </c>
      <c r="D77" s="3" t="e">
        <v>#DIV/0!</v>
      </c>
      <c r="E77" s="3" t="e">
        <v>#DIV/0!</v>
      </c>
      <c r="F77" s="3" t="e">
        <v>#DIV/0!</v>
      </c>
      <c r="G77" s="3" t="e">
        <v>#DIV/0!</v>
      </c>
    </row>
    <row r="78" spans="1:7" x14ac:dyDescent="0.3">
      <c r="A78" s="3" t="s">
        <v>294</v>
      </c>
      <c r="B78" s="3" t="e">
        <v>#DIV/0!</v>
      </c>
      <c r="C78" s="3">
        <v>0</v>
      </c>
      <c r="D78" s="3" t="e">
        <v>#DIV/0!</v>
      </c>
      <c r="E78" s="3" t="e">
        <v>#DIV/0!</v>
      </c>
      <c r="F78" s="3" t="e">
        <v>#DIV/0!</v>
      </c>
      <c r="G78" s="3" t="e">
        <v>#DIV/0!</v>
      </c>
    </row>
    <row r="79" spans="1:7" x14ac:dyDescent="0.3">
      <c r="A79" s="3" t="s">
        <v>295</v>
      </c>
      <c r="B79" s="3" t="e">
        <v>#DIV/0!</v>
      </c>
      <c r="C79" s="3">
        <v>0</v>
      </c>
      <c r="D79" s="3" t="e">
        <v>#DIV/0!</v>
      </c>
      <c r="E79" s="3" t="e">
        <v>#DIV/0!</v>
      </c>
      <c r="F79" s="3" t="e">
        <v>#DIV/0!</v>
      </c>
      <c r="G79" s="3" t="e">
        <v>#DIV/0!</v>
      </c>
    </row>
    <row r="80" spans="1:7" x14ac:dyDescent="0.3">
      <c r="A80" s="3" t="s">
        <v>296</v>
      </c>
      <c r="B80" s="3" t="e">
        <v>#DIV/0!</v>
      </c>
      <c r="C80" s="3">
        <v>0</v>
      </c>
      <c r="D80" s="3" t="e">
        <v>#DIV/0!</v>
      </c>
      <c r="E80" s="3" t="e">
        <v>#DIV/0!</v>
      </c>
      <c r="F80" s="3" t="e">
        <v>#DIV/0!</v>
      </c>
      <c r="G80" s="3" t="e">
        <v>#DIV/0!</v>
      </c>
    </row>
    <row r="81" spans="1:7" x14ac:dyDescent="0.3">
      <c r="A81" s="3" t="s">
        <v>297</v>
      </c>
      <c r="B81" s="3" t="e">
        <v>#DIV/0!</v>
      </c>
      <c r="C81" s="3">
        <v>0</v>
      </c>
      <c r="D81" s="3" t="e">
        <v>#DIV/0!</v>
      </c>
      <c r="E81" s="3" t="e">
        <v>#DIV/0!</v>
      </c>
      <c r="F81" s="3" t="e">
        <v>#DIV/0!</v>
      </c>
      <c r="G81" s="3" t="e">
        <v>#DIV/0!</v>
      </c>
    </row>
    <row r="82" spans="1:7" x14ac:dyDescent="0.3">
      <c r="A82" s="3" t="s">
        <v>298</v>
      </c>
      <c r="B82" s="3">
        <v>0</v>
      </c>
      <c r="C82" s="3">
        <v>0</v>
      </c>
      <c r="D82" s="3" t="e">
        <v>#DIV/0!</v>
      </c>
      <c r="E82" s="3" t="e">
        <v>#DIV/0!</v>
      </c>
      <c r="F82" s="3">
        <v>0</v>
      </c>
      <c r="G82" s="3" t="e">
        <v>#DIV/0!</v>
      </c>
    </row>
    <row r="83" spans="1:7" x14ac:dyDescent="0.3">
      <c r="A83" s="3" t="s">
        <v>299</v>
      </c>
      <c r="B83" s="3">
        <v>0</v>
      </c>
      <c r="C83" s="3">
        <v>0</v>
      </c>
      <c r="D83" s="3" t="e">
        <v>#DIV/0!</v>
      </c>
      <c r="E83" s="3" t="e">
        <v>#DIV/0!</v>
      </c>
      <c r="F83" s="3">
        <v>0</v>
      </c>
      <c r="G83" s="3" t="e">
        <v>#DIV/0!</v>
      </c>
    </row>
    <row r="84" spans="1:7" x14ac:dyDescent="0.3">
      <c r="A84" s="3" t="s">
        <v>300</v>
      </c>
      <c r="B84" s="3">
        <v>0</v>
      </c>
      <c r="C84" s="3">
        <v>0</v>
      </c>
      <c r="D84" s="3" t="e">
        <v>#DIV/0!</v>
      </c>
      <c r="E84" s="3" t="e">
        <v>#DIV/0!</v>
      </c>
      <c r="F84" s="3">
        <v>0</v>
      </c>
      <c r="G84" s="3" t="e">
        <v>#DIV/0!</v>
      </c>
    </row>
    <row r="85" spans="1:7" x14ac:dyDescent="0.3">
      <c r="A85" s="3" t="s">
        <v>301</v>
      </c>
      <c r="B85" s="3">
        <v>0</v>
      </c>
      <c r="C85" s="3">
        <v>0</v>
      </c>
      <c r="D85" s="3" t="e">
        <v>#DIV/0!</v>
      </c>
      <c r="E85" s="3" t="e">
        <v>#DIV/0!</v>
      </c>
      <c r="F85" s="3">
        <v>0</v>
      </c>
      <c r="G85" s="3" t="e">
        <v>#DIV/0!</v>
      </c>
    </row>
    <row r="86" spans="1:7" x14ac:dyDescent="0.3">
      <c r="A86" s="3" t="s">
        <v>302</v>
      </c>
      <c r="B86" s="3">
        <v>0</v>
      </c>
      <c r="C86" s="3">
        <v>0</v>
      </c>
      <c r="D86" s="3" t="e">
        <v>#DIV/0!</v>
      </c>
      <c r="E86" s="3" t="e">
        <v>#DIV/0!</v>
      </c>
      <c r="F86" s="3">
        <v>0</v>
      </c>
      <c r="G86" s="3" t="e">
        <v>#DIV/0!</v>
      </c>
    </row>
    <row r="87" spans="1:7" x14ac:dyDescent="0.3">
      <c r="A87" s="3" t="s">
        <v>303</v>
      </c>
      <c r="B87" s="3">
        <v>0</v>
      </c>
      <c r="C87" s="3">
        <v>0</v>
      </c>
      <c r="D87" s="3" t="e">
        <v>#DIV/0!</v>
      </c>
      <c r="E87" s="3" t="e">
        <v>#DIV/0!</v>
      </c>
      <c r="F87" s="3">
        <v>0</v>
      </c>
      <c r="G87" s="3" t="e">
        <v>#DIV/0!</v>
      </c>
    </row>
    <row r="88" spans="1:7" x14ac:dyDescent="0.3">
      <c r="A88" s="3" t="s">
        <v>304</v>
      </c>
      <c r="B88" s="3">
        <v>0</v>
      </c>
      <c r="C88" s="3">
        <v>0</v>
      </c>
      <c r="D88" s="3" t="e">
        <v>#DIV/0!</v>
      </c>
      <c r="E88" s="3" t="e">
        <v>#DIV/0!</v>
      </c>
      <c r="F88" s="3">
        <v>0</v>
      </c>
      <c r="G88" s="3" t="e">
        <v>#DIV/0!</v>
      </c>
    </row>
    <row r="89" spans="1:7" x14ac:dyDescent="0.3">
      <c r="A89" s="3" t="s">
        <v>305</v>
      </c>
      <c r="B89" s="3">
        <v>0</v>
      </c>
      <c r="C89" s="3">
        <v>0</v>
      </c>
      <c r="D89" s="3" t="e">
        <v>#DIV/0!</v>
      </c>
      <c r="E89" s="3" t="e">
        <v>#DIV/0!</v>
      </c>
      <c r="F89" s="3">
        <v>0</v>
      </c>
      <c r="G89" s="3" t="e">
        <v>#DIV/0!</v>
      </c>
    </row>
    <row r="90" spans="1:7" x14ac:dyDescent="0.3">
      <c r="A90" s="3" t="s">
        <v>306</v>
      </c>
      <c r="B90" s="3">
        <v>0</v>
      </c>
      <c r="C90" s="3">
        <v>0</v>
      </c>
      <c r="D90" s="3" t="e">
        <v>#DIV/0!</v>
      </c>
      <c r="E90" s="3" t="e">
        <v>#DIV/0!</v>
      </c>
      <c r="F90" s="3">
        <v>0</v>
      </c>
      <c r="G90" s="3" t="e">
        <v>#DIV/0!</v>
      </c>
    </row>
    <row r="91" spans="1:7" x14ac:dyDescent="0.3">
      <c r="A91" s="3" t="s">
        <v>307</v>
      </c>
      <c r="B91" s="3">
        <v>0</v>
      </c>
      <c r="C91" s="3">
        <v>0</v>
      </c>
      <c r="D91" s="3" t="e">
        <v>#DIV/0!</v>
      </c>
      <c r="E91" s="3" t="e">
        <v>#DIV/0!</v>
      </c>
      <c r="F91" s="3">
        <v>0</v>
      </c>
      <c r="G91" s="3" t="e">
        <v>#DIV/0!</v>
      </c>
    </row>
    <row r="92" spans="1:7" x14ac:dyDescent="0.3">
      <c r="A92" s="3" t="s">
        <v>308</v>
      </c>
      <c r="B92" s="3">
        <v>0</v>
      </c>
      <c r="C92" s="3">
        <v>0</v>
      </c>
      <c r="D92" s="3" t="e">
        <v>#DIV/0!</v>
      </c>
      <c r="E92" s="3" t="e">
        <v>#DIV/0!</v>
      </c>
      <c r="F92" s="3">
        <v>0</v>
      </c>
      <c r="G92" s="3" t="e">
        <v>#DIV/0!</v>
      </c>
    </row>
    <row r="93" spans="1:7" x14ac:dyDescent="0.3">
      <c r="A93" s="3" t="s">
        <v>309</v>
      </c>
      <c r="B93" s="3">
        <v>0</v>
      </c>
      <c r="C93" s="3">
        <v>0</v>
      </c>
      <c r="D93" s="3" t="e">
        <v>#DIV/0!</v>
      </c>
      <c r="E93" s="3" t="e">
        <v>#DIV/0!</v>
      </c>
      <c r="F93" s="3">
        <v>0</v>
      </c>
      <c r="G93" s="3" t="e">
        <v>#DIV/0!</v>
      </c>
    </row>
    <row r="94" spans="1:7" x14ac:dyDescent="0.3">
      <c r="A94" s="3" t="s">
        <v>310</v>
      </c>
      <c r="B94" s="3">
        <v>0</v>
      </c>
      <c r="C94" s="3">
        <v>0</v>
      </c>
      <c r="D94" s="3" t="e">
        <v>#DIV/0!</v>
      </c>
      <c r="E94" s="3" t="e">
        <v>#DIV/0!</v>
      </c>
      <c r="F94" s="3">
        <v>0</v>
      </c>
      <c r="G94" s="3" t="e">
        <v>#DIV/0!</v>
      </c>
    </row>
    <row r="95" spans="1:7" x14ac:dyDescent="0.3">
      <c r="A95" s="3" t="s">
        <v>311</v>
      </c>
      <c r="B95" s="3">
        <v>0</v>
      </c>
      <c r="C95" s="3">
        <v>0</v>
      </c>
      <c r="D95" s="3" t="e">
        <v>#DIV/0!</v>
      </c>
      <c r="E95" s="3" t="e">
        <v>#DIV/0!</v>
      </c>
      <c r="F95" s="3">
        <v>0</v>
      </c>
      <c r="G95" s="3" t="e">
        <v>#DIV/0!</v>
      </c>
    </row>
    <row r="96" spans="1:7" x14ac:dyDescent="0.3">
      <c r="A96" s="3" t="s">
        <v>312</v>
      </c>
      <c r="B96" s="3">
        <v>0</v>
      </c>
      <c r="C96" s="3">
        <v>0</v>
      </c>
      <c r="D96" s="3" t="e">
        <v>#DIV/0!</v>
      </c>
      <c r="E96" s="3" t="e">
        <v>#DIV/0!</v>
      </c>
      <c r="F96" s="3">
        <v>0</v>
      </c>
      <c r="G96" s="3" t="e">
        <v>#DIV/0!</v>
      </c>
    </row>
    <row r="97" spans="1:7" x14ac:dyDescent="0.3">
      <c r="A97" s="3" t="s">
        <v>313</v>
      </c>
      <c r="B97" s="3">
        <v>0</v>
      </c>
      <c r="C97" s="3">
        <v>0</v>
      </c>
      <c r="D97" s="3" t="e">
        <v>#DIV/0!</v>
      </c>
      <c r="E97" s="3" t="e">
        <v>#DIV/0!</v>
      </c>
      <c r="F97" s="3">
        <v>0</v>
      </c>
      <c r="G97" s="3" t="e">
        <v>#DIV/0!</v>
      </c>
    </row>
    <row r="98" spans="1:7" x14ac:dyDescent="0.3">
      <c r="A98" s="3" t="s">
        <v>314</v>
      </c>
      <c r="B98" s="3">
        <v>0</v>
      </c>
      <c r="C98" s="3">
        <v>0</v>
      </c>
      <c r="D98" s="3" t="e">
        <v>#DIV/0!</v>
      </c>
      <c r="E98" s="3" t="e">
        <v>#DIV/0!</v>
      </c>
      <c r="F98" s="3">
        <v>0</v>
      </c>
      <c r="G98" s="3" t="e">
        <v>#DIV/0!</v>
      </c>
    </row>
    <row r="99" spans="1:7" x14ac:dyDescent="0.3">
      <c r="A99" s="3" t="s">
        <v>315</v>
      </c>
      <c r="B99" s="3">
        <v>0</v>
      </c>
      <c r="C99" s="3">
        <v>0</v>
      </c>
      <c r="D99" s="3" t="e">
        <v>#DIV/0!</v>
      </c>
      <c r="E99" s="3" t="e">
        <v>#DIV/0!</v>
      </c>
      <c r="F99" s="3">
        <v>0</v>
      </c>
      <c r="G99" s="3" t="e">
        <v>#DIV/0!</v>
      </c>
    </row>
    <row r="100" spans="1:7" x14ac:dyDescent="0.3">
      <c r="A100" s="3" t="s">
        <v>316</v>
      </c>
      <c r="B100" s="3">
        <v>0</v>
      </c>
      <c r="C100" s="3">
        <v>0</v>
      </c>
      <c r="D100" s="3" t="e">
        <v>#DIV/0!</v>
      </c>
      <c r="E100" s="3" t="e">
        <v>#DIV/0!</v>
      </c>
      <c r="F100" s="3">
        <v>0</v>
      </c>
      <c r="G100" s="3" t="e">
        <v>#DIV/0!</v>
      </c>
    </row>
    <row r="101" spans="1:7" x14ac:dyDescent="0.3">
      <c r="A101" s="3" t="s">
        <v>317</v>
      </c>
      <c r="B101" s="3">
        <v>0</v>
      </c>
      <c r="C101" s="3">
        <v>0</v>
      </c>
      <c r="D101" s="3" t="e">
        <v>#DIV/0!</v>
      </c>
      <c r="E101" s="3" t="e">
        <v>#DIV/0!</v>
      </c>
      <c r="F101" s="3">
        <v>0</v>
      </c>
      <c r="G101" s="3" t="e">
        <v>#DIV/0!</v>
      </c>
    </row>
    <row r="102" spans="1:7" x14ac:dyDescent="0.3">
      <c r="A102" s="3" t="s">
        <v>318</v>
      </c>
      <c r="B102" s="3">
        <v>0</v>
      </c>
      <c r="C102" s="3">
        <v>0</v>
      </c>
      <c r="D102" s="3" t="e">
        <v>#DIV/0!</v>
      </c>
      <c r="E102" s="3" t="e">
        <v>#DIV/0!</v>
      </c>
      <c r="F102" s="3">
        <v>0</v>
      </c>
      <c r="G102" s="3" t="e">
        <v>#DIV/0!</v>
      </c>
    </row>
    <row r="103" spans="1:7" x14ac:dyDescent="0.3">
      <c r="A103" s="3" t="s">
        <v>319</v>
      </c>
      <c r="B103" s="3">
        <v>0</v>
      </c>
      <c r="C103" s="3">
        <v>0</v>
      </c>
      <c r="D103" s="3" t="e">
        <v>#DIV/0!</v>
      </c>
      <c r="E103" s="3" t="e">
        <v>#DIV/0!</v>
      </c>
      <c r="F103" s="3">
        <v>0</v>
      </c>
      <c r="G103" s="3" t="e">
        <v>#DIV/0!</v>
      </c>
    </row>
    <row r="104" spans="1:7" x14ac:dyDescent="0.3">
      <c r="A104" s="3" t="s">
        <v>320</v>
      </c>
      <c r="B104" s="3">
        <v>0</v>
      </c>
      <c r="C104" s="3">
        <v>0</v>
      </c>
      <c r="D104" s="3" t="e">
        <v>#DIV/0!</v>
      </c>
      <c r="E104" s="3" t="e">
        <v>#DIV/0!</v>
      </c>
      <c r="F104" s="3">
        <v>0</v>
      </c>
      <c r="G104" s="3" t="e">
        <v>#DIV/0!</v>
      </c>
    </row>
    <row r="105" spans="1:7" x14ac:dyDescent="0.3">
      <c r="A105" s="3" t="s">
        <v>321</v>
      </c>
      <c r="B105" s="3">
        <v>0</v>
      </c>
      <c r="C105" s="3">
        <v>0</v>
      </c>
      <c r="D105" s="3" t="e">
        <v>#DIV/0!</v>
      </c>
      <c r="E105" s="3" t="e">
        <v>#DIV/0!</v>
      </c>
      <c r="F105" s="3">
        <v>0</v>
      </c>
      <c r="G105" s="3" t="e">
        <v>#DIV/0!</v>
      </c>
    </row>
    <row r="106" spans="1:7" x14ac:dyDescent="0.3">
      <c r="A106" s="3" t="s">
        <v>322</v>
      </c>
      <c r="B106" s="3">
        <v>0</v>
      </c>
      <c r="C106" s="3">
        <v>0</v>
      </c>
      <c r="D106" s="3" t="e">
        <v>#DIV/0!</v>
      </c>
      <c r="E106" s="3" t="e">
        <v>#DIV/0!</v>
      </c>
      <c r="F106" s="3">
        <v>0</v>
      </c>
      <c r="G106" s="3" t="e">
        <v>#DIV/0!</v>
      </c>
    </row>
    <row r="107" spans="1:7" x14ac:dyDescent="0.3">
      <c r="A107" s="3" t="s">
        <v>323</v>
      </c>
      <c r="B107" s="3">
        <v>0</v>
      </c>
      <c r="C107" s="3">
        <v>0</v>
      </c>
      <c r="D107" s="3" t="e">
        <v>#DIV/0!</v>
      </c>
      <c r="E107" s="3" t="e">
        <v>#DIV/0!</v>
      </c>
      <c r="F107" s="3">
        <v>0</v>
      </c>
      <c r="G107" s="3" t="e">
        <v>#DIV/0!</v>
      </c>
    </row>
    <row r="108" spans="1:7" x14ac:dyDescent="0.3">
      <c r="A108" s="3" t="s">
        <v>324</v>
      </c>
      <c r="B108" s="3">
        <v>0</v>
      </c>
      <c r="C108" s="3">
        <v>0</v>
      </c>
      <c r="D108" s="3" t="e">
        <v>#DIV/0!</v>
      </c>
      <c r="E108" s="3" t="e">
        <v>#DIV/0!</v>
      </c>
      <c r="F108" s="3">
        <v>0</v>
      </c>
      <c r="G108" s="3" t="e">
        <v>#DIV/0!</v>
      </c>
    </row>
    <row r="109" spans="1:7" x14ac:dyDescent="0.3">
      <c r="A109" s="3" t="s">
        <v>325</v>
      </c>
      <c r="B109" s="3">
        <v>0</v>
      </c>
      <c r="C109" s="3">
        <v>0</v>
      </c>
      <c r="D109" s="3" t="e">
        <v>#DIV/0!</v>
      </c>
      <c r="E109" s="3" t="e">
        <v>#DIV/0!</v>
      </c>
      <c r="F109" s="3">
        <v>0</v>
      </c>
      <c r="G109" s="3" t="e">
        <v>#DIV/0!</v>
      </c>
    </row>
    <row r="110" spans="1:7" x14ac:dyDescent="0.3">
      <c r="A110" s="3" t="s">
        <v>326</v>
      </c>
      <c r="B110" s="3">
        <v>0</v>
      </c>
      <c r="C110" s="3">
        <v>0</v>
      </c>
      <c r="D110" s="3" t="e">
        <v>#DIV/0!</v>
      </c>
      <c r="E110" s="3" t="e">
        <v>#DIV/0!</v>
      </c>
      <c r="F110" s="3">
        <v>0</v>
      </c>
      <c r="G110" s="3" t="e">
        <v>#DIV/0!</v>
      </c>
    </row>
    <row r="111" spans="1:7" x14ac:dyDescent="0.3">
      <c r="A111" s="3" t="s">
        <v>327</v>
      </c>
      <c r="B111" s="3">
        <v>0</v>
      </c>
      <c r="C111" s="3">
        <v>0</v>
      </c>
      <c r="D111" s="3" t="e">
        <v>#DIV/0!</v>
      </c>
      <c r="E111" s="3" t="e">
        <v>#DIV/0!</v>
      </c>
      <c r="F111" s="3">
        <v>0</v>
      </c>
      <c r="G111" s="3" t="e">
        <v>#DIV/0!</v>
      </c>
    </row>
    <row r="112" spans="1:7" x14ac:dyDescent="0.3">
      <c r="A112" s="3" t="s">
        <v>328</v>
      </c>
      <c r="B112" s="3">
        <v>0</v>
      </c>
      <c r="C112" s="3">
        <v>0</v>
      </c>
      <c r="D112" s="3" t="e">
        <v>#DIV/0!</v>
      </c>
      <c r="E112" s="3" t="e">
        <v>#DIV/0!</v>
      </c>
      <c r="F112" s="3">
        <v>0</v>
      </c>
      <c r="G112" s="3" t="e">
        <v>#DIV/0!</v>
      </c>
    </row>
    <row r="113" spans="1:7" x14ac:dyDescent="0.3">
      <c r="A113" s="3" t="s">
        <v>329</v>
      </c>
      <c r="B113" s="3">
        <v>0</v>
      </c>
      <c r="C113" s="3">
        <v>0</v>
      </c>
      <c r="D113" s="3" t="e">
        <v>#DIV/0!</v>
      </c>
      <c r="E113" s="3" t="e">
        <v>#DIV/0!</v>
      </c>
      <c r="F113" s="3">
        <v>0</v>
      </c>
      <c r="G113" s="3" t="e">
        <v>#DIV/0!</v>
      </c>
    </row>
    <row r="114" spans="1:7" x14ac:dyDescent="0.3">
      <c r="A114" s="3" t="s">
        <v>330</v>
      </c>
      <c r="B114" s="3">
        <v>0</v>
      </c>
      <c r="C114" s="3">
        <v>0</v>
      </c>
      <c r="D114" s="3" t="e">
        <v>#DIV/0!</v>
      </c>
      <c r="E114" s="3" t="e">
        <v>#DIV/0!</v>
      </c>
      <c r="F114" s="3">
        <v>0</v>
      </c>
      <c r="G114" s="3" t="e">
        <v>#DIV/0!</v>
      </c>
    </row>
    <row r="115" spans="1:7" x14ac:dyDescent="0.3">
      <c r="A115" s="3" t="s">
        <v>331</v>
      </c>
      <c r="B115" s="3">
        <v>0</v>
      </c>
      <c r="C115" s="3">
        <v>0</v>
      </c>
      <c r="D115" s="3" t="e">
        <v>#DIV/0!</v>
      </c>
      <c r="E115" s="3" t="e">
        <v>#DIV/0!</v>
      </c>
      <c r="F115" s="3">
        <v>0</v>
      </c>
      <c r="G115" s="3" t="e">
        <v>#DIV/0!</v>
      </c>
    </row>
    <row r="116" spans="1:7" x14ac:dyDescent="0.3">
      <c r="A116" s="3" t="s">
        <v>332</v>
      </c>
      <c r="B116" s="3">
        <v>0</v>
      </c>
      <c r="C116" s="3">
        <v>0</v>
      </c>
      <c r="D116" s="3" t="e">
        <v>#DIV/0!</v>
      </c>
      <c r="E116" s="3" t="e">
        <v>#DIV/0!</v>
      </c>
      <c r="F116" s="3">
        <v>0</v>
      </c>
      <c r="G116" s="3" t="e">
        <v>#DIV/0!</v>
      </c>
    </row>
    <row r="117" spans="1:7" x14ac:dyDescent="0.3">
      <c r="A117" s="3" t="s">
        <v>333</v>
      </c>
      <c r="B117" s="3">
        <v>0</v>
      </c>
      <c r="C117" s="3">
        <v>0</v>
      </c>
      <c r="D117" s="3" t="e">
        <v>#DIV/0!</v>
      </c>
      <c r="E117" s="3" t="e">
        <v>#DIV/0!</v>
      </c>
      <c r="F117" s="3">
        <v>0</v>
      </c>
      <c r="G117" s="3" t="e">
        <v>#DIV/0!</v>
      </c>
    </row>
    <row r="118" spans="1:7" x14ac:dyDescent="0.3">
      <c r="A118" s="3" t="s">
        <v>334</v>
      </c>
      <c r="B118" s="3">
        <v>0</v>
      </c>
      <c r="C118" s="3">
        <v>0</v>
      </c>
      <c r="D118" s="3" t="e">
        <v>#DIV/0!</v>
      </c>
      <c r="E118" s="3" t="e">
        <v>#DIV/0!</v>
      </c>
      <c r="F118" s="3">
        <v>0</v>
      </c>
      <c r="G118" s="3" t="e">
        <v>#DIV/0!</v>
      </c>
    </row>
    <row r="119" spans="1:7" x14ac:dyDescent="0.3">
      <c r="A119" s="3" t="s">
        <v>335</v>
      </c>
      <c r="B119" s="3">
        <v>0</v>
      </c>
      <c r="C119" s="3">
        <v>0</v>
      </c>
      <c r="D119" s="3" t="e">
        <v>#DIV/0!</v>
      </c>
      <c r="E119" s="3" t="e">
        <v>#DIV/0!</v>
      </c>
      <c r="F119" s="3">
        <v>0</v>
      </c>
      <c r="G119" s="3" t="e">
        <v>#DIV/0!</v>
      </c>
    </row>
    <row r="120" spans="1:7" x14ac:dyDescent="0.3">
      <c r="A120" s="3" t="s">
        <v>336</v>
      </c>
      <c r="B120" s="3">
        <v>0</v>
      </c>
      <c r="C120" s="3">
        <v>0</v>
      </c>
      <c r="D120" s="3" t="e">
        <v>#DIV/0!</v>
      </c>
      <c r="E120" s="3" t="e">
        <v>#DIV/0!</v>
      </c>
      <c r="F120" s="3">
        <v>0</v>
      </c>
      <c r="G120" s="3" t="e">
        <v>#DIV/0!</v>
      </c>
    </row>
    <row r="121" spans="1:7" x14ac:dyDescent="0.3">
      <c r="A121" s="3" t="s">
        <v>337</v>
      </c>
      <c r="B121" s="3">
        <v>0</v>
      </c>
      <c r="C121" s="3">
        <v>0</v>
      </c>
      <c r="D121" s="3" t="e">
        <v>#DIV/0!</v>
      </c>
      <c r="E121" s="3" t="e">
        <v>#DIV/0!</v>
      </c>
      <c r="F121" s="3">
        <v>0</v>
      </c>
      <c r="G121" s="3" t="e">
        <v>#DIV/0!</v>
      </c>
    </row>
    <row r="122" spans="1:7" x14ac:dyDescent="0.3">
      <c r="A122" s="3" t="s">
        <v>338</v>
      </c>
      <c r="B122" s="3">
        <v>0</v>
      </c>
      <c r="C122" s="3">
        <v>0</v>
      </c>
      <c r="D122" s="3" t="e">
        <v>#DIV/0!</v>
      </c>
      <c r="E122" s="3" t="e">
        <v>#DIV/0!</v>
      </c>
      <c r="F122" s="3">
        <v>0</v>
      </c>
      <c r="G122" s="3" t="e">
        <v>#DIV/0!</v>
      </c>
    </row>
    <row r="123" spans="1:7" x14ac:dyDescent="0.3">
      <c r="A123" s="3" t="s">
        <v>339</v>
      </c>
      <c r="B123" s="3">
        <v>0</v>
      </c>
      <c r="C123" s="3">
        <v>0</v>
      </c>
      <c r="D123" s="3" t="e">
        <v>#DIV/0!</v>
      </c>
      <c r="E123" s="3" t="e">
        <v>#DIV/0!</v>
      </c>
      <c r="F123" s="3">
        <v>0</v>
      </c>
      <c r="G123" s="3" t="e">
        <v>#DIV/0!</v>
      </c>
    </row>
    <row r="124" spans="1:7" x14ac:dyDescent="0.3">
      <c r="A124" s="3" t="s">
        <v>340</v>
      </c>
      <c r="B124" s="3">
        <v>0</v>
      </c>
      <c r="C124" s="3">
        <v>0</v>
      </c>
      <c r="D124" s="3" t="e">
        <v>#DIV/0!</v>
      </c>
      <c r="E124" s="3" t="e">
        <v>#DIV/0!</v>
      </c>
      <c r="F124" s="3">
        <v>0</v>
      </c>
      <c r="G124" s="3" t="e">
        <v>#DIV/0!</v>
      </c>
    </row>
    <row r="125" spans="1:7" x14ac:dyDescent="0.3">
      <c r="A125" s="3" t="s">
        <v>341</v>
      </c>
      <c r="B125" s="3">
        <v>0</v>
      </c>
      <c r="C125" s="3">
        <v>0</v>
      </c>
      <c r="D125" s="3" t="e">
        <v>#DIV/0!</v>
      </c>
      <c r="E125" s="3" t="e">
        <v>#DIV/0!</v>
      </c>
      <c r="F125" s="3">
        <v>0</v>
      </c>
      <c r="G125" s="3" t="e">
        <v>#DIV/0!</v>
      </c>
    </row>
    <row r="126" spans="1:7" x14ac:dyDescent="0.3">
      <c r="A126" s="3" t="s">
        <v>342</v>
      </c>
      <c r="B126" s="3">
        <v>0</v>
      </c>
      <c r="C126" s="3">
        <v>0</v>
      </c>
      <c r="D126" s="3" t="e">
        <v>#DIV/0!</v>
      </c>
      <c r="E126" s="3" t="e">
        <v>#DIV/0!</v>
      </c>
      <c r="F126" s="3">
        <v>0</v>
      </c>
      <c r="G126" s="3" t="e">
        <v>#DIV/0!</v>
      </c>
    </row>
    <row r="127" spans="1:7" x14ac:dyDescent="0.3">
      <c r="A127" s="3" t="s">
        <v>343</v>
      </c>
      <c r="B127" s="3">
        <v>0</v>
      </c>
      <c r="C127" s="3">
        <v>0</v>
      </c>
      <c r="D127" s="3" t="e">
        <v>#DIV/0!</v>
      </c>
      <c r="E127" s="3" t="e">
        <v>#DIV/0!</v>
      </c>
      <c r="F127" s="3">
        <v>0</v>
      </c>
      <c r="G127" s="3" t="e">
        <v>#DIV/0!</v>
      </c>
    </row>
    <row r="128" spans="1:7" x14ac:dyDescent="0.3">
      <c r="A128" s="3" t="s">
        <v>344</v>
      </c>
      <c r="B128" s="3">
        <v>0</v>
      </c>
      <c r="C128" s="3">
        <v>0</v>
      </c>
      <c r="D128" s="3" t="e">
        <v>#DIV/0!</v>
      </c>
      <c r="E128" s="3" t="e">
        <v>#DIV/0!</v>
      </c>
      <c r="F128" s="3">
        <v>0</v>
      </c>
      <c r="G128" s="3" t="e">
        <v>#DIV/0!</v>
      </c>
    </row>
    <row r="129" spans="1:7" x14ac:dyDescent="0.3">
      <c r="A129" s="3" t="s">
        <v>345</v>
      </c>
      <c r="B129" s="3">
        <v>0</v>
      </c>
      <c r="C129" s="3">
        <v>0</v>
      </c>
      <c r="D129" s="3" t="e">
        <v>#DIV/0!</v>
      </c>
      <c r="E129" s="3" t="e">
        <v>#DIV/0!</v>
      </c>
      <c r="F129" s="3">
        <v>0</v>
      </c>
      <c r="G129" s="3" t="e">
        <v>#DIV/0!</v>
      </c>
    </row>
    <row r="130" spans="1:7" x14ac:dyDescent="0.3">
      <c r="A130" s="3">
        <v>0</v>
      </c>
      <c r="B130" s="3">
        <v>0</v>
      </c>
      <c r="C130" s="3">
        <v>0</v>
      </c>
      <c r="D130" s="3">
        <v>0</v>
      </c>
      <c r="E130" s="3">
        <v>0</v>
      </c>
      <c r="F130" s="3">
        <v>0</v>
      </c>
      <c r="G130" s="3">
        <v>0</v>
      </c>
    </row>
    <row r="131" spans="1:7" x14ac:dyDescent="0.3">
      <c r="A131" s="3">
        <v>0</v>
      </c>
      <c r="B131" s="3">
        <v>0</v>
      </c>
      <c r="C131" s="3">
        <v>0</v>
      </c>
      <c r="D131" s="3">
        <v>0</v>
      </c>
      <c r="E131" s="3">
        <v>0</v>
      </c>
      <c r="F131" s="3">
        <v>0</v>
      </c>
      <c r="G131" s="3">
        <v>0</v>
      </c>
    </row>
    <row r="132" spans="1:7" x14ac:dyDescent="0.3">
      <c r="A132" s="3">
        <v>0</v>
      </c>
      <c r="B132" s="3">
        <v>0</v>
      </c>
      <c r="C132" s="3">
        <v>0</v>
      </c>
      <c r="D132" s="3">
        <v>0</v>
      </c>
      <c r="E132" s="3">
        <v>0</v>
      </c>
      <c r="F132" s="3">
        <v>0</v>
      </c>
      <c r="G132" s="3">
        <v>0</v>
      </c>
    </row>
    <row r="133" spans="1:7" x14ac:dyDescent="0.3">
      <c r="A133" s="3">
        <v>0</v>
      </c>
      <c r="B133" s="3">
        <v>0</v>
      </c>
      <c r="C133" s="3">
        <v>0</v>
      </c>
      <c r="D133" s="3">
        <v>0</v>
      </c>
      <c r="E133" s="3">
        <v>0</v>
      </c>
      <c r="F133" s="3">
        <v>0</v>
      </c>
      <c r="G133" s="3">
        <v>0</v>
      </c>
    </row>
    <row r="134" spans="1:7" x14ac:dyDescent="0.3">
      <c r="A134" s="3">
        <v>0</v>
      </c>
      <c r="B134" s="3">
        <v>0</v>
      </c>
      <c r="C134" s="3">
        <v>0</v>
      </c>
      <c r="D134" s="3">
        <v>0</v>
      </c>
      <c r="E134" s="3">
        <v>0</v>
      </c>
      <c r="F134" s="3">
        <v>0</v>
      </c>
      <c r="G134" s="3">
        <v>0</v>
      </c>
    </row>
    <row r="135" spans="1:7" x14ac:dyDescent="0.3">
      <c r="A135" s="3">
        <v>0</v>
      </c>
      <c r="B135" s="3">
        <v>0</v>
      </c>
      <c r="C135" s="3">
        <v>0</v>
      </c>
      <c r="D135" s="3">
        <v>0</v>
      </c>
      <c r="E135" s="3">
        <v>0</v>
      </c>
      <c r="F135" s="3">
        <v>0</v>
      </c>
      <c r="G135" s="3">
        <v>0</v>
      </c>
    </row>
    <row r="136" spans="1:7" x14ac:dyDescent="0.3">
      <c r="A136" s="3">
        <v>0</v>
      </c>
      <c r="B136" s="3">
        <v>0</v>
      </c>
      <c r="C136" s="3">
        <v>0</v>
      </c>
      <c r="D136" s="3">
        <v>0</v>
      </c>
      <c r="E136" s="3">
        <v>0</v>
      </c>
      <c r="F136" s="3">
        <v>0</v>
      </c>
      <c r="G136" s="3">
        <v>0</v>
      </c>
    </row>
    <row r="137" spans="1:7" x14ac:dyDescent="0.3">
      <c r="A137" s="3">
        <v>0</v>
      </c>
      <c r="B137" s="3">
        <v>0</v>
      </c>
      <c r="C137" s="3">
        <v>0</v>
      </c>
      <c r="D137" s="3">
        <v>0</v>
      </c>
      <c r="E137" s="3">
        <v>0</v>
      </c>
      <c r="F137" s="3">
        <v>0</v>
      </c>
      <c r="G137" s="3">
        <v>0</v>
      </c>
    </row>
    <row r="138" spans="1:7" x14ac:dyDescent="0.3">
      <c r="A138" s="3">
        <v>0</v>
      </c>
      <c r="B138" s="3">
        <v>0</v>
      </c>
      <c r="C138" s="3">
        <v>0</v>
      </c>
      <c r="D138" s="3">
        <v>0</v>
      </c>
      <c r="E138" s="3">
        <v>0</v>
      </c>
      <c r="F138" s="3">
        <v>0</v>
      </c>
      <c r="G138" s="3">
        <v>0</v>
      </c>
    </row>
    <row r="139" spans="1:7" x14ac:dyDescent="0.3">
      <c r="A139" s="3">
        <v>0</v>
      </c>
      <c r="B139" s="3">
        <v>0</v>
      </c>
      <c r="C139" s="3">
        <v>0</v>
      </c>
      <c r="D139" s="3">
        <v>0</v>
      </c>
      <c r="E139" s="3">
        <v>0</v>
      </c>
      <c r="F139" s="3">
        <v>0</v>
      </c>
      <c r="G139" s="3">
        <v>0</v>
      </c>
    </row>
    <row r="140" spans="1:7" x14ac:dyDescent="0.3">
      <c r="A140" s="3">
        <v>0</v>
      </c>
      <c r="B140" s="3">
        <v>0</v>
      </c>
      <c r="C140" s="3">
        <v>0</v>
      </c>
      <c r="D140" s="3">
        <v>0</v>
      </c>
      <c r="E140" s="3">
        <v>0</v>
      </c>
      <c r="F140" s="3">
        <v>0</v>
      </c>
      <c r="G140" s="3">
        <v>0</v>
      </c>
    </row>
    <row r="141" spans="1:7" x14ac:dyDescent="0.3">
      <c r="A141" s="3">
        <v>0</v>
      </c>
      <c r="B141" s="3">
        <v>0</v>
      </c>
      <c r="C141" s="3">
        <v>0</v>
      </c>
      <c r="D141" s="3">
        <v>0</v>
      </c>
      <c r="E141" s="3">
        <v>0</v>
      </c>
      <c r="F141" s="3">
        <v>0</v>
      </c>
      <c r="G141" s="3">
        <v>0</v>
      </c>
    </row>
    <row r="142" spans="1:7" x14ac:dyDescent="0.3">
      <c r="A142" s="3">
        <v>0</v>
      </c>
      <c r="B142" s="3">
        <v>0</v>
      </c>
      <c r="C142" s="3">
        <v>0</v>
      </c>
      <c r="D142" s="3">
        <v>0</v>
      </c>
      <c r="E142" s="3">
        <v>0</v>
      </c>
      <c r="F142" s="3">
        <v>0</v>
      </c>
      <c r="G142" s="3">
        <v>0</v>
      </c>
    </row>
    <row r="143" spans="1:7" x14ac:dyDescent="0.3">
      <c r="A143" s="3">
        <v>0</v>
      </c>
      <c r="B143" s="3">
        <v>0</v>
      </c>
      <c r="C143" s="3">
        <v>0</v>
      </c>
      <c r="D143" s="3">
        <v>0</v>
      </c>
      <c r="E143" s="3">
        <v>0</v>
      </c>
      <c r="F143" s="3">
        <v>0</v>
      </c>
      <c r="G143" s="3">
        <v>0</v>
      </c>
    </row>
    <row r="144" spans="1:7" x14ac:dyDescent="0.3">
      <c r="A144" s="3">
        <v>0</v>
      </c>
      <c r="B144" s="3">
        <v>0</v>
      </c>
      <c r="C144" s="3">
        <v>0</v>
      </c>
      <c r="D144" s="3">
        <v>0</v>
      </c>
      <c r="E144" s="3">
        <v>0</v>
      </c>
      <c r="F144" s="3">
        <v>0</v>
      </c>
      <c r="G144" s="3">
        <v>0</v>
      </c>
    </row>
    <row r="145" spans="1:7" x14ac:dyDescent="0.3">
      <c r="A145" s="3">
        <v>0</v>
      </c>
      <c r="B145" s="3">
        <v>0</v>
      </c>
      <c r="C145" s="3">
        <v>0</v>
      </c>
      <c r="D145" s="3">
        <v>0</v>
      </c>
      <c r="E145" s="3">
        <v>0</v>
      </c>
      <c r="F145" s="3">
        <v>0</v>
      </c>
      <c r="G145" s="3">
        <v>0</v>
      </c>
    </row>
    <row r="146" spans="1:7" x14ac:dyDescent="0.3">
      <c r="A146" s="3">
        <v>0</v>
      </c>
      <c r="B146" s="3">
        <v>0</v>
      </c>
      <c r="C146" s="3">
        <v>0</v>
      </c>
      <c r="D146" s="3">
        <v>0</v>
      </c>
      <c r="E146" s="3">
        <v>0</v>
      </c>
      <c r="F146" s="3">
        <v>0</v>
      </c>
      <c r="G146" s="3">
        <v>0</v>
      </c>
    </row>
    <row r="147" spans="1:7" x14ac:dyDescent="0.3">
      <c r="A147" s="3">
        <v>0</v>
      </c>
      <c r="B147" s="3">
        <v>0</v>
      </c>
      <c r="C147" s="3">
        <v>0</v>
      </c>
      <c r="D147" s="3">
        <v>0</v>
      </c>
      <c r="E147" s="3">
        <v>0</v>
      </c>
      <c r="F147" s="3">
        <v>0</v>
      </c>
      <c r="G147" s="3">
        <v>0</v>
      </c>
    </row>
    <row r="148" spans="1:7" x14ac:dyDescent="0.3">
      <c r="A148" s="3">
        <v>0</v>
      </c>
      <c r="B148" s="3">
        <v>0</v>
      </c>
      <c r="C148" s="3">
        <v>0</v>
      </c>
      <c r="D148" s="3">
        <v>0</v>
      </c>
      <c r="E148" s="3">
        <v>0</v>
      </c>
      <c r="F148" s="3">
        <v>0</v>
      </c>
      <c r="G148" s="3">
        <v>0</v>
      </c>
    </row>
    <row r="149" spans="1:7" x14ac:dyDescent="0.3">
      <c r="A149" s="3">
        <v>0</v>
      </c>
      <c r="B149" s="3">
        <v>0</v>
      </c>
      <c r="C149" s="3">
        <v>0</v>
      </c>
      <c r="D149" s="3">
        <v>0</v>
      </c>
      <c r="E149" s="3">
        <v>0</v>
      </c>
      <c r="F149" s="3">
        <v>0</v>
      </c>
      <c r="G149" s="3">
        <v>0</v>
      </c>
    </row>
    <row r="150" spans="1:7" x14ac:dyDescent="0.3">
      <c r="A150" s="3">
        <v>0</v>
      </c>
      <c r="B150" s="3">
        <v>0</v>
      </c>
      <c r="C150" s="3">
        <v>0</v>
      </c>
      <c r="D150" s="3">
        <v>0</v>
      </c>
      <c r="E150" s="3">
        <v>0</v>
      </c>
      <c r="F150" s="3">
        <v>0</v>
      </c>
      <c r="G150" s="3">
        <v>0</v>
      </c>
    </row>
    <row r="151" spans="1:7" x14ac:dyDescent="0.3">
      <c r="A151" s="3">
        <v>0</v>
      </c>
      <c r="B151" s="3">
        <v>0</v>
      </c>
      <c r="C151" s="3">
        <v>0</v>
      </c>
      <c r="D151" s="3">
        <v>0</v>
      </c>
      <c r="E151" s="3">
        <v>0</v>
      </c>
      <c r="F151" s="3">
        <v>0</v>
      </c>
      <c r="G151" s="3">
        <v>0</v>
      </c>
    </row>
    <row r="152" spans="1:7" x14ac:dyDescent="0.3">
      <c r="A152" s="3">
        <v>0</v>
      </c>
      <c r="B152" s="3">
        <v>0</v>
      </c>
      <c r="C152" s="3">
        <v>0</v>
      </c>
      <c r="D152" s="3">
        <v>0</v>
      </c>
      <c r="E152" s="3">
        <v>0</v>
      </c>
      <c r="F152" s="3">
        <v>0</v>
      </c>
      <c r="G152" s="3">
        <v>0</v>
      </c>
    </row>
    <row r="153" spans="1:7" x14ac:dyDescent="0.3">
      <c r="A153" s="3">
        <v>0</v>
      </c>
      <c r="B153" s="3">
        <v>0</v>
      </c>
      <c r="C153" s="3">
        <v>0</v>
      </c>
      <c r="D153" s="3">
        <v>0</v>
      </c>
      <c r="E153" s="3">
        <v>0</v>
      </c>
      <c r="F153" s="3">
        <v>0</v>
      </c>
      <c r="G153" s="3">
        <v>0</v>
      </c>
    </row>
    <row r="154" spans="1:7" x14ac:dyDescent="0.3">
      <c r="A154" s="3">
        <v>0</v>
      </c>
      <c r="B154" s="3">
        <v>0</v>
      </c>
      <c r="C154" s="3">
        <v>0</v>
      </c>
      <c r="D154" s="3">
        <v>0</v>
      </c>
      <c r="E154" s="3">
        <v>0</v>
      </c>
      <c r="F154" s="3">
        <v>0</v>
      </c>
      <c r="G154" s="3">
        <v>0</v>
      </c>
    </row>
    <row r="155" spans="1:7" x14ac:dyDescent="0.3">
      <c r="A155" s="3">
        <v>0</v>
      </c>
      <c r="B155" s="3">
        <v>0</v>
      </c>
      <c r="C155" s="3">
        <v>0</v>
      </c>
      <c r="D155" s="3">
        <v>0</v>
      </c>
      <c r="E155" s="3">
        <v>0</v>
      </c>
      <c r="F155" s="3">
        <v>0</v>
      </c>
      <c r="G155" s="3">
        <v>0</v>
      </c>
    </row>
    <row r="156" spans="1:7" x14ac:dyDescent="0.3">
      <c r="A156" s="3">
        <v>0</v>
      </c>
      <c r="B156" s="3">
        <v>0</v>
      </c>
      <c r="C156" s="3">
        <v>0</v>
      </c>
      <c r="D156" s="3">
        <v>0</v>
      </c>
      <c r="E156" s="3">
        <v>0</v>
      </c>
      <c r="F156" s="3">
        <v>0</v>
      </c>
      <c r="G156" s="3">
        <v>0</v>
      </c>
    </row>
    <row r="157" spans="1:7" x14ac:dyDescent="0.3">
      <c r="A157" s="3">
        <v>0</v>
      </c>
      <c r="B157" s="3">
        <v>0</v>
      </c>
      <c r="C157" s="3">
        <v>0</v>
      </c>
      <c r="D157" s="3">
        <v>0</v>
      </c>
      <c r="E157" s="3">
        <v>0</v>
      </c>
      <c r="F157" s="3">
        <v>0</v>
      </c>
      <c r="G157" s="3">
        <v>0</v>
      </c>
    </row>
    <row r="158" spans="1:7" x14ac:dyDescent="0.3">
      <c r="A158" s="3">
        <v>0</v>
      </c>
      <c r="B158" s="3">
        <v>0</v>
      </c>
      <c r="C158" s="3">
        <v>0</v>
      </c>
      <c r="D158" s="3">
        <v>0</v>
      </c>
      <c r="E158" s="3">
        <v>0</v>
      </c>
      <c r="F158" s="3">
        <v>0</v>
      </c>
      <c r="G158" s="3">
        <v>0</v>
      </c>
    </row>
    <row r="159" spans="1:7" x14ac:dyDescent="0.3">
      <c r="A159" s="3">
        <v>0</v>
      </c>
      <c r="B159" s="3">
        <v>0</v>
      </c>
      <c r="C159" s="3">
        <v>0</v>
      </c>
      <c r="D159" s="3">
        <v>0</v>
      </c>
      <c r="E159" s="3">
        <v>0</v>
      </c>
      <c r="F159" s="3">
        <v>0</v>
      </c>
      <c r="G159" s="3">
        <v>0</v>
      </c>
    </row>
    <row r="160" spans="1:7" x14ac:dyDescent="0.3">
      <c r="A160" s="3">
        <v>0</v>
      </c>
      <c r="B160" s="3">
        <v>0</v>
      </c>
      <c r="C160" s="3">
        <v>0</v>
      </c>
      <c r="D160" s="3">
        <v>0</v>
      </c>
      <c r="E160" s="3">
        <v>0</v>
      </c>
      <c r="F160" s="3">
        <v>0</v>
      </c>
      <c r="G160" s="3">
        <v>0</v>
      </c>
    </row>
    <row r="161" spans="1:7" x14ac:dyDescent="0.3">
      <c r="A161" s="3">
        <v>0</v>
      </c>
      <c r="B161" s="3">
        <v>0</v>
      </c>
      <c r="C161" s="3">
        <v>0</v>
      </c>
      <c r="D161" s="3">
        <v>0</v>
      </c>
      <c r="E161" s="3">
        <v>0</v>
      </c>
      <c r="F161" s="3">
        <v>0</v>
      </c>
      <c r="G161" s="3">
        <v>0</v>
      </c>
    </row>
    <row r="162" spans="1:7" x14ac:dyDescent="0.3">
      <c r="A162" s="3">
        <v>0</v>
      </c>
      <c r="B162" s="3">
        <v>0</v>
      </c>
      <c r="C162" s="3">
        <v>0</v>
      </c>
      <c r="D162" s="3">
        <v>0</v>
      </c>
      <c r="E162" s="3">
        <v>0</v>
      </c>
      <c r="F162" s="3">
        <v>0</v>
      </c>
      <c r="G162" s="3">
        <v>0</v>
      </c>
    </row>
    <row r="163" spans="1:7" x14ac:dyDescent="0.3">
      <c r="A163" s="3">
        <v>0</v>
      </c>
      <c r="B163" s="3">
        <v>0</v>
      </c>
      <c r="C163" s="3">
        <v>0</v>
      </c>
      <c r="D163" s="3">
        <v>0</v>
      </c>
      <c r="E163" s="3">
        <v>0</v>
      </c>
      <c r="F163" s="3">
        <v>0</v>
      </c>
      <c r="G163" s="3">
        <v>0</v>
      </c>
    </row>
    <row r="164" spans="1:7" x14ac:dyDescent="0.3">
      <c r="A164" s="3">
        <v>0</v>
      </c>
      <c r="B164" s="3">
        <v>0</v>
      </c>
      <c r="C164" s="3">
        <v>0</v>
      </c>
      <c r="D164" s="3">
        <v>0</v>
      </c>
      <c r="E164" s="3">
        <v>0</v>
      </c>
      <c r="F164" s="3">
        <v>0</v>
      </c>
      <c r="G164" s="3">
        <v>0</v>
      </c>
    </row>
    <row r="165" spans="1:7" x14ac:dyDescent="0.3">
      <c r="A165" s="3">
        <v>0</v>
      </c>
      <c r="B165" s="3">
        <v>0</v>
      </c>
      <c r="C165" s="3">
        <v>0</v>
      </c>
      <c r="D165" s="3">
        <v>0</v>
      </c>
      <c r="E165" s="3">
        <v>0</v>
      </c>
      <c r="F165" s="3">
        <v>0</v>
      </c>
      <c r="G165" s="3">
        <v>0</v>
      </c>
    </row>
    <row r="166" spans="1:7" x14ac:dyDescent="0.3">
      <c r="A166" s="3">
        <v>0</v>
      </c>
      <c r="B166" s="3">
        <v>0</v>
      </c>
      <c r="C166" s="3">
        <v>0</v>
      </c>
      <c r="D166" s="3">
        <v>0</v>
      </c>
      <c r="E166" s="3">
        <v>0</v>
      </c>
      <c r="F166" s="3">
        <v>0</v>
      </c>
      <c r="G166" s="3">
        <v>0</v>
      </c>
    </row>
    <row r="167" spans="1:7" x14ac:dyDescent="0.3">
      <c r="A167" s="3">
        <v>0</v>
      </c>
      <c r="B167" s="3">
        <v>0</v>
      </c>
      <c r="C167" s="3">
        <v>0</v>
      </c>
      <c r="D167" s="3">
        <v>0</v>
      </c>
      <c r="E167" s="3">
        <v>0</v>
      </c>
      <c r="F167" s="3">
        <v>0</v>
      </c>
      <c r="G167" s="3">
        <v>0</v>
      </c>
    </row>
    <row r="168" spans="1:7" x14ac:dyDescent="0.3">
      <c r="A168" s="3">
        <v>0</v>
      </c>
      <c r="B168" s="3">
        <v>0</v>
      </c>
      <c r="C168" s="3">
        <v>0</v>
      </c>
      <c r="D168" s="3">
        <v>0</v>
      </c>
      <c r="E168" s="3">
        <v>0</v>
      </c>
      <c r="F168" s="3">
        <v>0</v>
      </c>
      <c r="G168" s="3">
        <v>0</v>
      </c>
    </row>
    <row r="169" spans="1:7" x14ac:dyDescent="0.3">
      <c r="A169" s="3">
        <v>0</v>
      </c>
      <c r="B169" s="3">
        <v>0</v>
      </c>
      <c r="C169" s="3">
        <v>0</v>
      </c>
      <c r="D169" s="3">
        <v>0</v>
      </c>
      <c r="E169" s="3">
        <v>0</v>
      </c>
      <c r="F169" s="3">
        <v>0</v>
      </c>
      <c r="G169" s="3">
        <v>0</v>
      </c>
    </row>
    <row r="170" spans="1:7" x14ac:dyDescent="0.3">
      <c r="A170" s="3">
        <v>0</v>
      </c>
      <c r="B170" s="3">
        <v>0</v>
      </c>
      <c r="C170" s="3">
        <v>0</v>
      </c>
      <c r="D170" s="3">
        <v>0</v>
      </c>
      <c r="E170" s="3">
        <v>0</v>
      </c>
      <c r="F170" s="3">
        <v>0</v>
      </c>
      <c r="G170" s="3">
        <v>0</v>
      </c>
    </row>
    <row r="171" spans="1:7" x14ac:dyDescent="0.3">
      <c r="A171" s="3">
        <v>0</v>
      </c>
      <c r="B171" s="3">
        <v>0</v>
      </c>
      <c r="C171" s="3">
        <v>0</v>
      </c>
      <c r="D171" s="3">
        <v>0</v>
      </c>
      <c r="E171" s="3">
        <v>0</v>
      </c>
      <c r="F171" s="3">
        <v>0</v>
      </c>
      <c r="G171" s="3">
        <v>0</v>
      </c>
    </row>
    <row r="172" spans="1:7" x14ac:dyDescent="0.3">
      <c r="A172" s="3">
        <v>0</v>
      </c>
      <c r="B172" s="3">
        <v>0</v>
      </c>
      <c r="C172" s="3">
        <v>0</v>
      </c>
      <c r="D172" s="3">
        <v>0</v>
      </c>
      <c r="E172" s="3">
        <v>0</v>
      </c>
      <c r="F172" s="3">
        <v>0</v>
      </c>
      <c r="G172" s="3">
        <v>0</v>
      </c>
    </row>
    <row r="173" spans="1:7" x14ac:dyDescent="0.3">
      <c r="A173" s="3">
        <v>0</v>
      </c>
      <c r="B173" s="3">
        <v>0</v>
      </c>
      <c r="C173" s="3">
        <v>0</v>
      </c>
      <c r="D173" s="3">
        <v>0</v>
      </c>
      <c r="E173" s="3">
        <v>0</v>
      </c>
      <c r="F173" s="3">
        <v>0</v>
      </c>
      <c r="G173" s="3">
        <v>0</v>
      </c>
    </row>
    <row r="174" spans="1:7" x14ac:dyDescent="0.3">
      <c r="A174" s="3">
        <v>0</v>
      </c>
      <c r="B174" s="3">
        <v>0</v>
      </c>
      <c r="C174" s="3">
        <v>0</v>
      </c>
      <c r="D174" s="3">
        <v>0</v>
      </c>
      <c r="E174" s="3">
        <v>0</v>
      </c>
      <c r="F174" s="3">
        <v>0</v>
      </c>
      <c r="G174" s="3">
        <v>0</v>
      </c>
    </row>
    <row r="175" spans="1:7" x14ac:dyDescent="0.3">
      <c r="A175" s="3">
        <v>0</v>
      </c>
      <c r="B175" s="3">
        <v>0</v>
      </c>
      <c r="C175" s="3">
        <v>0</v>
      </c>
      <c r="D175" s="3">
        <v>0</v>
      </c>
      <c r="E175" s="3">
        <v>0</v>
      </c>
      <c r="F175" s="3">
        <v>0</v>
      </c>
      <c r="G175" s="3">
        <v>0</v>
      </c>
    </row>
    <row r="176" spans="1:7" x14ac:dyDescent="0.3">
      <c r="A176" s="3">
        <v>0</v>
      </c>
      <c r="B176" s="3">
        <v>0</v>
      </c>
      <c r="C176" s="3">
        <v>0</v>
      </c>
      <c r="D176" s="3">
        <v>0</v>
      </c>
      <c r="E176" s="3">
        <v>0</v>
      </c>
      <c r="F176" s="3">
        <v>0</v>
      </c>
      <c r="G176" s="3">
        <v>0</v>
      </c>
    </row>
    <row r="177" spans="1:7" x14ac:dyDescent="0.3">
      <c r="A177" s="3">
        <v>0</v>
      </c>
      <c r="B177" s="3">
        <v>0</v>
      </c>
      <c r="C177" s="3">
        <v>0</v>
      </c>
      <c r="D177" s="3">
        <v>0</v>
      </c>
      <c r="E177" s="3">
        <v>0</v>
      </c>
      <c r="F177" s="3">
        <v>0</v>
      </c>
      <c r="G177" s="3">
        <v>0</v>
      </c>
    </row>
    <row r="178" spans="1:7" x14ac:dyDescent="0.3">
      <c r="A178" s="3">
        <v>0</v>
      </c>
      <c r="B178" s="3">
        <v>0</v>
      </c>
      <c r="C178" s="3">
        <v>0</v>
      </c>
      <c r="D178" s="3">
        <v>0</v>
      </c>
      <c r="E178" s="3">
        <v>0</v>
      </c>
      <c r="F178" s="3">
        <v>0</v>
      </c>
      <c r="G178" s="3">
        <v>0</v>
      </c>
    </row>
    <row r="179" spans="1:7" x14ac:dyDescent="0.3">
      <c r="A179" s="3">
        <v>0</v>
      </c>
      <c r="B179" s="3">
        <v>0</v>
      </c>
      <c r="C179" s="3">
        <v>0</v>
      </c>
      <c r="D179" s="3">
        <v>0</v>
      </c>
      <c r="E179" s="3">
        <v>0</v>
      </c>
      <c r="F179" s="3">
        <v>0</v>
      </c>
      <c r="G179" s="3">
        <v>0</v>
      </c>
    </row>
    <row r="180" spans="1:7" x14ac:dyDescent="0.3">
      <c r="A180" s="3">
        <v>0</v>
      </c>
      <c r="B180" s="3">
        <v>0</v>
      </c>
      <c r="C180" s="3">
        <v>0</v>
      </c>
      <c r="D180" s="3">
        <v>0</v>
      </c>
      <c r="E180" s="3">
        <v>0</v>
      </c>
      <c r="F180" s="3">
        <v>0</v>
      </c>
      <c r="G180" s="3">
        <v>0</v>
      </c>
    </row>
    <row r="181" spans="1:7" x14ac:dyDescent="0.3">
      <c r="A181" s="3">
        <v>0</v>
      </c>
      <c r="B181" s="3">
        <v>0</v>
      </c>
      <c r="C181" s="3">
        <v>0</v>
      </c>
      <c r="D181" s="3">
        <v>0</v>
      </c>
      <c r="E181" s="3">
        <v>0</v>
      </c>
      <c r="F181" s="3">
        <v>0</v>
      </c>
      <c r="G181" s="3">
        <v>0</v>
      </c>
    </row>
    <row r="182" spans="1:7" x14ac:dyDescent="0.3">
      <c r="A182" s="3">
        <v>0</v>
      </c>
      <c r="B182" s="3">
        <v>0</v>
      </c>
      <c r="C182" s="3">
        <v>0</v>
      </c>
      <c r="D182" s="3">
        <v>0</v>
      </c>
      <c r="E182" s="3">
        <v>0</v>
      </c>
      <c r="F182" s="3">
        <v>0</v>
      </c>
      <c r="G182" s="3">
        <v>0</v>
      </c>
    </row>
    <row r="183" spans="1:7" x14ac:dyDescent="0.3">
      <c r="A183" s="3">
        <v>0</v>
      </c>
      <c r="B183" s="3">
        <v>0</v>
      </c>
      <c r="C183" s="3">
        <v>0</v>
      </c>
      <c r="D183" s="3">
        <v>0</v>
      </c>
      <c r="E183" s="3">
        <v>0</v>
      </c>
      <c r="F183" s="3">
        <v>0</v>
      </c>
      <c r="G183" s="3">
        <v>0</v>
      </c>
    </row>
    <row r="184" spans="1:7" x14ac:dyDescent="0.3">
      <c r="A184" s="3">
        <v>0</v>
      </c>
      <c r="B184" s="3">
        <v>0</v>
      </c>
      <c r="C184" s="3">
        <v>0</v>
      </c>
      <c r="D184" s="3">
        <v>0</v>
      </c>
      <c r="E184" s="3">
        <v>0</v>
      </c>
      <c r="F184" s="3">
        <v>0</v>
      </c>
      <c r="G184" s="3">
        <v>0</v>
      </c>
    </row>
    <row r="185" spans="1:7" x14ac:dyDescent="0.3">
      <c r="A185" s="3">
        <v>0</v>
      </c>
      <c r="B185" s="3">
        <v>0</v>
      </c>
      <c r="C185" s="3">
        <v>0</v>
      </c>
      <c r="D185" s="3">
        <v>0</v>
      </c>
      <c r="E185" s="3">
        <v>0</v>
      </c>
      <c r="F185" s="3">
        <v>0</v>
      </c>
      <c r="G185" s="3">
        <v>0</v>
      </c>
    </row>
    <row r="186" spans="1:7" x14ac:dyDescent="0.3">
      <c r="A186" s="3">
        <v>0</v>
      </c>
      <c r="B186" s="3">
        <v>0</v>
      </c>
      <c r="C186" s="3">
        <v>0</v>
      </c>
      <c r="D186" s="3">
        <v>0</v>
      </c>
      <c r="E186" s="3">
        <v>0</v>
      </c>
      <c r="F186" s="3">
        <v>0</v>
      </c>
      <c r="G186" s="3">
        <v>0</v>
      </c>
    </row>
    <row r="187" spans="1:7" x14ac:dyDescent="0.3">
      <c r="A187" s="3">
        <v>0</v>
      </c>
      <c r="B187" s="3">
        <v>0</v>
      </c>
      <c r="C187" s="3">
        <v>0</v>
      </c>
      <c r="D187" s="3">
        <v>0</v>
      </c>
      <c r="E187" s="3">
        <v>0</v>
      </c>
      <c r="F187" s="3">
        <v>0</v>
      </c>
      <c r="G187" s="3">
        <v>0</v>
      </c>
    </row>
    <row r="188" spans="1:7" x14ac:dyDescent="0.3">
      <c r="A188" s="3">
        <v>0</v>
      </c>
      <c r="B188" s="3">
        <v>0</v>
      </c>
      <c r="C188" s="3">
        <v>0</v>
      </c>
      <c r="D188" s="3">
        <v>0</v>
      </c>
      <c r="E188" s="3">
        <v>0</v>
      </c>
      <c r="F188" s="3">
        <v>0</v>
      </c>
      <c r="G188" s="3">
        <v>0</v>
      </c>
    </row>
    <row r="189" spans="1:7" x14ac:dyDescent="0.3">
      <c r="A189" s="3">
        <v>0</v>
      </c>
      <c r="B189" s="3">
        <v>0</v>
      </c>
      <c r="C189" s="3">
        <v>0</v>
      </c>
      <c r="D189" s="3">
        <v>0</v>
      </c>
      <c r="E189" s="3">
        <v>0</v>
      </c>
      <c r="F189" s="3">
        <v>0</v>
      </c>
      <c r="G189" s="3">
        <v>0</v>
      </c>
    </row>
    <row r="190" spans="1:7" x14ac:dyDescent="0.3">
      <c r="A190" s="3">
        <v>0</v>
      </c>
      <c r="B190" s="3">
        <v>0</v>
      </c>
      <c r="C190" s="3">
        <v>0</v>
      </c>
      <c r="D190" s="3">
        <v>0</v>
      </c>
      <c r="E190" s="3">
        <v>0</v>
      </c>
      <c r="F190" s="3">
        <v>0</v>
      </c>
      <c r="G190" s="3">
        <v>0</v>
      </c>
    </row>
    <row r="191" spans="1:7" x14ac:dyDescent="0.3">
      <c r="A191" s="3">
        <v>0</v>
      </c>
      <c r="B191" s="3">
        <v>0</v>
      </c>
      <c r="C191" s="3">
        <v>0</v>
      </c>
      <c r="D191" s="3">
        <v>0</v>
      </c>
      <c r="E191" s="3">
        <v>0</v>
      </c>
      <c r="F191" s="3">
        <v>0</v>
      </c>
      <c r="G191" s="3">
        <v>0</v>
      </c>
    </row>
    <row r="192" spans="1:7" x14ac:dyDescent="0.3">
      <c r="A192" s="3">
        <v>0</v>
      </c>
      <c r="B192" s="3">
        <v>0</v>
      </c>
      <c r="C192" s="3">
        <v>0</v>
      </c>
      <c r="D192" s="3">
        <v>0</v>
      </c>
      <c r="E192" s="3">
        <v>0</v>
      </c>
      <c r="F192" s="3">
        <v>0</v>
      </c>
      <c r="G192" s="3">
        <v>0</v>
      </c>
    </row>
    <row r="193" spans="1:7" x14ac:dyDescent="0.3">
      <c r="A193" s="3">
        <v>0</v>
      </c>
      <c r="B193" s="3">
        <v>0</v>
      </c>
      <c r="C193" s="3">
        <v>0</v>
      </c>
      <c r="D193" s="3">
        <v>0</v>
      </c>
      <c r="E193" s="3">
        <v>0</v>
      </c>
      <c r="F193" s="3">
        <v>0</v>
      </c>
      <c r="G193" s="3">
        <v>0</v>
      </c>
    </row>
    <row r="194" spans="1:7" x14ac:dyDescent="0.3">
      <c r="A194" s="3">
        <v>0</v>
      </c>
      <c r="B194" s="3">
        <v>0</v>
      </c>
      <c r="C194" s="3">
        <v>0</v>
      </c>
      <c r="D194" s="3">
        <v>0</v>
      </c>
      <c r="E194" s="3">
        <v>0</v>
      </c>
      <c r="F194" s="3">
        <v>0</v>
      </c>
      <c r="G194" s="3">
        <v>0</v>
      </c>
    </row>
    <row r="195" spans="1:7" x14ac:dyDescent="0.3">
      <c r="A195" s="3">
        <v>0</v>
      </c>
      <c r="B195" s="3">
        <v>0</v>
      </c>
      <c r="C195" s="3">
        <v>0</v>
      </c>
      <c r="D195" s="3">
        <v>0</v>
      </c>
      <c r="E195" s="3">
        <v>0</v>
      </c>
      <c r="F195" s="3">
        <v>0</v>
      </c>
      <c r="G195" s="3">
        <v>0</v>
      </c>
    </row>
    <row r="196" spans="1:7" x14ac:dyDescent="0.3">
      <c r="A196" s="3">
        <v>0</v>
      </c>
      <c r="B196" s="3">
        <v>0</v>
      </c>
      <c r="C196" s="3">
        <v>0</v>
      </c>
      <c r="D196" s="3">
        <v>0</v>
      </c>
      <c r="E196" s="3">
        <v>0</v>
      </c>
      <c r="F196" s="3">
        <v>0</v>
      </c>
      <c r="G196" s="3">
        <v>0</v>
      </c>
    </row>
    <row r="197" spans="1:7" x14ac:dyDescent="0.3">
      <c r="A197" s="3">
        <v>0</v>
      </c>
      <c r="B197" s="3">
        <v>0</v>
      </c>
      <c r="C197" s="3">
        <v>0</v>
      </c>
      <c r="D197" s="3">
        <v>0</v>
      </c>
      <c r="E197" s="3">
        <v>0</v>
      </c>
      <c r="F197" s="3">
        <v>0</v>
      </c>
      <c r="G197" s="3">
        <v>0</v>
      </c>
    </row>
    <row r="198" spans="1:7" x14ac:dyDescent="0.3">
      <c r="A198" s="3">
        <v>0</v>
      </c>
      <c r="B198" s="3">
        <v>0</v>
      </c>
      <c r="C198" s="3">
        <v>0</v>
      </c>
      <c r="D198" s="3">
        <v>0</v>
      </c>
      <c r="E198" s="3">
        <v>0</v>
      </c>
      <c r="F198" s="3">
        <v>0</v>
      </c>
      <c r="G198" s="3">
        <v>0</v>
      </c>
    </row>
    <row r="199" spans="1:7" x14ac:dyDescent="0.3">
      <c r="A199" s="3">
        <v>0</v>
      </c>
      <c r="B199" s="3">
        <v>0</v>
      </c>
      <c r="C199" s="3">
        <v>0</v>
      </c>
      <c r="D199" s="3">
        <v>0</v>
      </c>
      <c r="E199" s="3">
        <v>0</v>
      </c>
      <c r="F199" s="3">
        <v>0</v>
      </c>
      <c r="G199" s="3">
        <v>0</v>
      </c>
    </row>
    <row r="200" spans="1:7" x14ac:dyDescent="0.3">
      <c r="A200" s="3">
        <v>0</v>
      </c>
      <c r="B200" s="3">
        <v>0</v>
      </c>
      <c r="C200" s="3">
        <v>0</v>
      </c>
      <c r="D200" s="3">
        <v>0</v>
      </c>
      <c r="E200" s="3">
        <v>0</v>
      </c>
      <c r="F200" s="3">
        <v>0</v>
      </c>
      <c r="G200" s="3">
        <v>0</v>
      </c>
    </row>
    <row r="201" spans="1:7" x14ac:dyDescent="0.3">
      <c r="A201" s="3">
        <v>0</v>
      </c>
      <c r="B201" s="3">
        <v>0</v>
      </c>
      <c r="C201" s="3">
        <v>0</v>
      </c>
      <c r="D201" s="3">
        <v>0</v>
      </c>
      <c r="E201" s="3">
        <v>0</v>
      </c>
      <c r="F201" s="3">
        <v>0</v>
      </c>
      <c r="G201" s="3">
        <v>0</v>
      </c>
    </row>
    <row r="202" spans="1:7" x14ac:dyDescent="0.3">
      <c r="A202" s="3">
        <v>0</v>
      </c>
      <c r="B202" s="3">
        <v>0</v>
      </c>
      <c r="C202" s="3">
        <v>0</v>
      </c>
      <c r="D202" s="3">
        <v>0</v>
      </c>
      <c r="E202" s="3">
        <v>0</v>
      </c>
      <c r="F202" s="3">
        <v>0</v>
      </c>
      <c r="G202" s="3">
        <v>0</v>
      </c>
    </row>
    <row r="203" spans="1:7" x14ac:dyDescent="0.3">
      <c r="A203" s="3">
        <v>0</v>
      </c>
      <c r="B203" s="3">
        <v>0</v>
      </c>
      <c r="C203" s="3">
        <v>0</v>
      </c>
      <c r="D203" s="3">
        <v>0</v>
      </c>
      <c r="E203" s="3">
        <v>0</v>
      </c>
      <c r="F203" s="3">
        <v>0</v>
      </c>
      <c r="G203" s="3">
        <v>0</v>
      </c>
    </row>
    <row r="204" spans="1:7" x14ac:dyDescent="0.3">
      <c r="A204" s="3">
        <v>0</v>
      </c>
      <c r="B204" s="3">
        <v>0</v>
      </c>
      <c r="C204" s="3">
        <v>0</v>
      </c>
      <c r="D204" s="3">
        <v>0</v>
      </c>
      <c r="E204" s="3">
        <v>0</v>
      </c>
      <c r="F204" s="3">
        <v>0</v>
      </c>
      <c r="G204" s="3">
        <v>0</v>
      </c>
    </row>
    <row r="205" spans="1:7" x14ac:dyDescent="0.3">
      <c r="A205" s="3">
        <v>0</v>
      </c>
      <c r="B205" s="3">
        <v>0</v>
      </c>
      <c r="C205" s="3">
        <v>0</v>
      </c>
      <c r="D205" s="3">
        <v>0</v>
      </c>
      <c r="E205" s="3">
        <v>0</v>
      </c>
      <c r="F205" s="3">
        <v>0</v>
      </c>
      <c r="G205" s="3">
        <v>0</v>
      </c>
    </row>
    <row r="206" spans="1:7" x14ac:dyDescent="0.3">
      <c r="A206" s="3">
        <v>0</v>
      </c>
      <c r="B206" s="3">
        <v>0</v>
      </c>
      <c r="C206" s="3">
        <v>0</v>
      </c>
      <c r="D206" s="3">
        <v>0</v>
      </c>
      <c r="E206" s="3">
        <v>0</v>
      </c>
      <c r="F206" s="3">
        <v>0</v>
      </c>
      <c r="G206" s="3">
        <v>0</v>
      </c>
    </row>
    <row r="207" spans="1:7" x14ac:dyDescent="0.3">
      <c r="A207" s="3">
        <v>0</v>
      </c>
      <c r="B207" s="3">
        <v>0</v>
      </c>
      <c r="C207" s="3">
        <v>0</v>
      </c>
      <c r="D207" s="3">
        <v>0</v>
      </c>
      <c r="E207" s="3">
        <v>0</v>
      </c>
      <c r="F207" s="3">
        <v>0</v>
      </c>
      <c r="G207" s="3">
        <v>0</v>
      </c>
    </row>
    <row r="208" spans="1:7" x14ac:dyDescent="0.3">
      <c r="A208" s="3">
        <v>0</v>
      </c>
      <c r="B208" s="3">
        <v>0</v>
      </c>
      <c r="C208" s="3">
        <v>0</v>
      </c>
      <c r="D208" s="3">
        <v>0</v>
      </c>
      <c r="E208" s="3">
        <v>0</v>
      </c>
      <c r="F208" s="3">
        <v>0</v>
      </c>
      <c r="G208" s="3">
        <v>0</v>
      </c>
    </row>
    <row r="209" spans="1:7" x14ac:dyDescent="0.3">
      <c r="A209" s="3">
        <v>0</v>
      </c>
      <c r="B209" s="3">
        <v>0</v>
      </c>
      <c r="C209" s="3">
        <v>0</v>
      </c>
      <c r="D209" s="3">
        <v>0</v>
      </c>
      <c r="E209" s="3">
        <v>0</v>
      </c>
      <c r="F209" s="3">
        <v>0</v>
      </c>
      <c r="G209" s="3">
        <v>0</v>
      </c>
    </row>
    <row r="210" spans="1:7" x14ac:dyDescent="0.3">
      <c r="A210" s="3">
        <v>0</v>
      </c>
      <c r="B210" s="3">
        <v>0</v>
      </c>
      <c r="C210" s="3">
        <v>0</v>
      </c>
      <c r="D210" s="3">
        <v>0</v>
      </c>
      <c r="E210" s="3">
        <v>0</v>
      </c>
      <c r="F210" s="3">
        <v>0</v>
      </c>
      <c r="G210" s="3">
        <v>0</v>
      </c>
    </row>
    <row r="211" spans="1:7" x14ac:dyDescent="0.3">
      <c r="A211" s="3">
        <v>0</v>
      </c>
      <c r="B211" s="3">
        <v>0</v>
      </c>
      <c r="C211" s="3">
        <v>0</v>
      </c>
      <c r="D211" s="3">
        <v>0</v>
      </c>
      <c r="E211" s="3">
        <v>0</v>
      </c>
      <c r="F211" s="3">
        <v>0</v>
      </c>
      <c r="G211" s="3">
        <v>0</v>
      </c>
    </row>
    <row r="212" spans="1:7" x14ac:dyDescent="0.3">
      <c r="A212" s="3">
        <v>0</v>
      </c>
      <c r="B212" s="3">
        <v>0</v>
      </c>
      <c r="C212" s="3">
        <v>0</v>
      </c>
      <c r="D212" s="3">
        <v>0</v>
      </c>
      <c r="E212" s="3">
        <v>0</v>
      </c>
      <c r="F212" s="3">
        <v>0</v>
      </c>
      <c r="G212" s="3">
        <v>0</v>
      </c>
    </row>
    <row r="213" spans="1:7" x14ac:dyDescent="0.3">
      <c r="A213" s="3">
        <v>0</v>
      </c>
      <c r="B213" s="3">
        <v>0</v>
      </c>
      <c r="C213" s="3">
        <v>0</v>
      </c>
      <c r="D213" s="3">
        <v>0</v>
      </c>
      <c r="E213" s="3">
        <v>0</v>
      </c>
      <c r="F213" s="3">
        <v>0</v>
      </c>
      <c r="G213" s="3">
        <v>0</v>
      </c>
    </row>
    <row r="214" spans="1:7" x14ac:dyDescent="0.3">
      <c r="A214" s="3">
        <v>0</v>
      </c>
      <c r="B214" s="3">
        <v>0</v>
      </c>
      <c r="C214" s="3">
        <v>0</v>
      </c>
      <c r="D214" s="3">
        <v>0</v>
      </c>
      <c r="E214" s="3">
        <v>0</v>
      </c>
      <c r="F214" s="3">
        <v>0</v>
      </c>
      <c r="G214" s="3">
        <v>0</v>
      </c>
    </row>
    <row r="215" spans="1:7" x14ac:dyDescent="0.3">
      <c r="A215" s="3">
        <v>0</v>
      </c>
      <c r="B215" s="3">
        <v>0</v>
      </c>
      <c r="C215" s="3">
        <v>0</v>
      </c>
      <c r="D215" s="3">
        <v>0</v>
      </c>
      <c r="E215" s="3">
        <v>0</v>
      </c>
      <c r="F215" s="3">
        <v>0</v>
      </c>
      <c r="G215" s="3">
        <v>0</v>
      </c>
    </row>
    <row r="216" spans="1:7" x14ac:dyDescent="0.3">
      <c r="A216" s="3">
        <v>0</v>
      </c>
      <c r="B216" s="3">
        <v>0</v>
      </c>
      <c r="C216" s="3">
        <v>0</v>
      </c>
      <c r="D216" s="3">
        <v>0</v>
      </c>
      <c r="E216" s="3">
        <v>0</v>
      </c>
      <c r="F216" s="3">
        <v>0</v>
      </c>
      <c r="G216" s="3">
        <v>0</v>
      </c>
    </row>
    <row r="217" spans="1:7" x14ac:dyDescent="0.3">
      <c r="A217" s="3">
        <v>0</v>
      </c>
      <c r="B217" s="3">
        <v>0</v>
      </c>
      <c r="C217" s="3">
        <v>0</v>
      </c>
      <c r="D217" s="3">
        <v>0</v>
      </c>
      <c r="E217" s="3">
        <v>0</v>
      </c>
      <c r="F217" s="3">
        <v>0</v>
      </c>
      <c r="G217" s="3">
        <v>0</v>
      </c>
    </row>
    <row r="218" spans="1:7" x14ac:dyDescent="0.3">
      <c r="A218" s="3">
        <v>0</v>
      </c>
      <c r="B218" s="3">
        <v>0</v>
      </c>
      <c r="C218" s="3">
        <v>0</v>
      </c>
      <c r="D218" s="3">
        <v>0</v>
      </c>
      <c r="E218" s="3">
        <v>0</v>
      </c>
      <c r="F218" s="3">
        <v>0</v>
      </c>
      <c r="G218" s="3">
        <v>0</v>
      </c>
    </row>
    <row r="219" spans="1:7" x14ac:dyDescent="0.3">
      <c r="A219" s="3">
        <v>0</v>
      </c>
      <c r="B219" s="3">
        <v>0</v>
      </c>
      <c r="C219" s="3">
        <v>0</v>
      </c>
      <c r="D219" s="3">
        <v>0</v>
      </c>
      <c r="E219" s="3">
        <v>0</v>
      </c>
      <c r="F219" s="3">
        <v>0</v>
      </c>
      <c r="G219" s="3">
        <v>0</v>
      </c>
    </row>
    <row r="220" spans="1:7" x14ac:dyDescent="0.3">
      <c r="A220" s="3">
        <v>0</v>
      </c>
      <c r="B220" s="3">
        <v>0</v>
      </c>
      <c r="C220" s="3">
        <v>0</v>
      </c>
      <c r="D220" s="3">
        <v>0</v>
      </c>
      <c r="E220" s="3">
        <v>0</v>
      </c>
      <c r="F220" s="3">
        <v>0</v>
      </c>
      <c r="G220" s="3">
        <v>0</v>
      </c>
    </row>
    <row r="221" spans="1:7" x14ac:dyDescent="0.3">
      <c r="A221" s="3">
        <v>0</v>
      </c>
      <c r="B221" s="3">
        <v>0</v>
      </c>
      <c r="C221" s="3">
        <v>0</v>
      </c>
      <c r="D221" s="3">
        <v>0</v>
      </c>
      <c r="E221" s="3">
        <v>0</v>
      </c>
      <c r="F221" s="3">
        <v>0</v>
      </c>
      <c r="G221" s="3">
        <v>0</v>
      </c>
    </row>
    <row r="222" spans="1:7" x14ac:dyDescent="0.3">
      <c r="A222" s="3">
        <v>0</v>
      </c>
      <c r="B222" s="3">
        <v>0</v>
      </c>
      <c r="C222" s="3">
        <v>0</v>
      </c>
      <c r="D222" s="3">
        <v>0</v>
      </c>
      <c r="E222" s="3">
        <v>0</v>
      </c>
      <c r="F222" s="3">
        <v>0</v>
      </c>
      <c r="G222" s="3">
        <v>0</v>
      </c>
    </row>
    <row r="223" spans="1:7" x14ac:dyDescent="0.3">
      <c r="A223" s="3">
        <v>0</v>
      </c>
      <c r="B223" s="3">
        <v>0</v>
      </c>
      <c r="C223" s="3">
        <v>0</v>
      </c>
      <c r="D223" s="3">
        <v>0</v>
      </c>
      <c r="E223" s="3">
        <v>0</v>
      </c>
      <c r="F223" s="3">
        <v>0</v>
      </c>
      <c r="G223" s="3">
        <v>0</v>
      </c>
    </row>
    <row r="224" spans="1:7" x14ac:dyDescent="0.3">
      <c r="A224" s="3">
        <v>0</v>
      </c>
      <c r="B224" s="3">
        <v>0</v>
      </c>
      <c r="C224" s="3">
        <v>0</v>
      </c>
      <c r="D224" s="3">
        <v>0</v>
      </c>
      <c r="E224" s="3">
        <v>0</v>
      </c>
      <c r="F224" s="3">
        <v>0</v>
      </c>
      <c r="G224" s="3">
        <v>0</v>
      </c>
    </row>
    <row r="225" spans="1:7" x14ac:dyDescent="0.3">
      <c r="A225" s="3">
        <v>0</v>
      </c>
      <c r="B225" s="3">
        <v>0</v>
      </c>
      <c r="C225" s="3">
        <v>0</v>
      </c>
      <c r="D225" s="3">
        <v>0</v>
      </c>
      <c r="E225" s="3">
        <v>0</v>
      </c>
      <c r="F225" s="3">
        <v>0</v>
      </c>
      <c r="G225" s="3">
        <v>0</v>
      </c>
    </row>
    <row r="226" spans="1:7" x14ac:dyDescent="0.3">
      <c r="A226" s="3">
        <v>0</v>
      </c>
      <c r="B226" s="3">
        <v>0</v>
      </c>
      <c r="C226" s="3">
        <v>0</v>
      </c>
      <c r="D226" s="3">
        <v>0</v>
      </c>
      <c r="E226" s="3">
        <v>0</v>
      </c>
      <c r="F226" s="3">
        <v>0</v>
      </c>
      <c r="G226" s="3">
        <v>0</v>
      </c>
    </row>
    <row r="227" spans="1:7" x14ac:dyDescent="0.3">
      <c r="A227" s="3">
        <v>0</v>
      </c>
      <c r="B227" s="3">
        <v>0</v>
      </c>
      <c r="C227" s="3">
        <v>0</v>
      </c>
      <c r="D227" s="3">
        <v>0</v>
      </c>
      <c r="E227" s="3">
        <v>0</v>
      </c>
      <c r="F227" s="3">
        <v>0</v>
      </c>
      <c r="G227" s="3">
        <v>0</v>
      </c>
    </row>
    <row r="228" spans="1:7" x14ac:dyDescent="0.3">
      <c r="A228" s="3">
        <v>0</v>
      </c>
      <c r="B228" s="3">
        <v>0</v>
      </c>
      <c r="C228" s="3">
        <v>0</v>
      </c>
      <c r="D228" s="3">
        <v>0</v>
      </c>
      <c r="E228" s="3">
        <v>0</v>
      </c>
      <c r="F228" s="3">
        <v>0</v>
      </c>
      <c r="G228" s="3">
        <v>0</v>
      </c>
    </row>
    <row r="229" spans="1:7" x14ac:dyDescent="0.3">
      <c r="A229" s="3">
        <v>0</v>
      </c>
      <c r="B229" s="3">
        <v>0</v>
      </c>
      <c r="C229" s="3">
        <v>0</v>
      </c>
      <c r="D229" s="3">
        <v>0</v>
      </c>
      <c r="E229" s="3">
        <v>0</v>
      </c>
      <c r="F229" s="3">
        <v>0</v>
      </c>
      <c r="G229" s="3">
        <v>0</v>
      </c>
    </row>
    <row r="230" spans="1:7" x14ac:dyDescent="0.3">
      <c r="A230" s="3">
        <v>0</v>
      </c>
      <c r="B230" s="3">
        <v>0</v>
      </c>
      <c r="C230" s="3">
        <v>0</v>
      </c>
      <c r="D230" s="3">
        <v>0</v>
      </c>
      <c r="E230" s="3">
        <v>0</v>
      </c>
      <c r="F230" s="3">
        <v>0</v>
      </c>
      <c r="G230" s="3">
        <v>0</v>
      </c>
    </row>
    <row r="231" spans="1:7" x14ac:dyDescent="0.3">
      <c r="A231" s="3">
        <v>0</v>
      </c>
      <c r="B231" s="3">
        <v>0</v>
      </c>
      <c r="C231" s="3">
        <v>0</v>
      </c>
      <c r="D231" s="3">
        <v>0</v>
      </c>
      <c r="E231" s="3">
        <v>0</v>
      </c>
      <c r="F231" s="3">
        <v>0</v>
      </c>
      <c r="G231" s="3">
        <v>0</v>
      </c>
    </row>
    <row r="232" spans="1:7" x14ac:dyDescent="0.3">
      <c r="A232" s="3">
        <v>0</v>
      </c>
      <c r="B232" s="3">
        <v>0</v>
      </c>
      <c r="C232" s="3">
        <v>0</v>
      </c>
      <c r="D232" s="3">
        <v>0</v>
      </c>
      <c r="E232" s="3">
        <v>0</v>
      </c>
      <c r="F232" s="3">
        <v>0</v>
      </c>
      <c r="G232" s="3">
        <v>0</v>
      </c>
    </row>
    <row r="233" spans="1:7" x14ac:dyDescent="0.3">
      <c r="A233" s="3">
        <v>0</v>
      </c>
      <c r="B233" s="3">
        <v>0</v>
      </c>
      <c r="C233" s="3">
        <v>0</v>
      </c>
      <c r="D233" s="3">
        <v>0</v>
      </c>
      <c r="E233" s="3">
        <v>0</v>
      </c>
      <c r="F233" s="3">
        <v>0</v>
      </c>
      <c r="G233" s="3">
        <v>0</v>
      </c>
    </row>
    <row r="234" spans="1:7" x14ac:dyDescent="0.3">
      <c r="A234" s="3">
        <v>0</v>
      </c>
      <c r="B234" s="3">
        <v>0</v>
      </c>
      <c r="C234" s="3">
        <v>0</v>
      </c>
      <c r="D234" s="3">
        <v>0</v>
      </c>
      <c r="E234" s="3">
        <v>0</v>
      </c>
      <c r="F234" s="3">
        <v>0</v>
      </c>
      <c r="G234" s="3">
        <v>0</v>
      </c>
    </row>
    <row r="235" spans="1:7" x14ac:dyDescent="0.3">
      <c r="A235" s="3">
        <v>0</v>
      </c>
      <c r="B235" s="3">
        <v>0</v>
      </c>
      <c r="C235" s="3">
        <v>0</v>
      </c>
      <c r="D235" s="3">
        <v>0</v>
      </c>
      <c r="E235" s="3">
        <v>0</v>
      </c>
      <c r="F235" s="3">
        <v>0</v>
      </c>
      <c r="G235" s="3">
        <v>0</v>
      </c>
    </row>
    <row r="236" spans="1:7" x14ac:dyDescent="0.3">
      <c r="A236" s="3">
        <v>0</v>
      </c>
      <c r="B236" s="3">
        <v>0</v>
      </c>
      <c r="C236" s="3">
        <v>0</v>
      </c>
      <c r="D236" s="3">
        <v>0</v>
      </c>
      <c r="E236" s="3">
        <v>0</v>
      </c>
      <c r="F236" s="3">
        <v>0</v>
      </c>
      <c r="G236" s="3">
        <v>0</v>
      </c>
    </row>
    <row r="237" spans="1:7" x14ac:dyDescent="0.3">
      <c r="A237" s="3">
        <v>0</v>
      </c>
      <c r="B237" s="3">
        <v>0</v>
      </c>
      <c r="C237" s="3">
        <v>0</v>
      </c>
      <c r="D237" s="3">
        <v>0</v>
      </c>
      <c r="E237" s="3">
        <v>0</v>
      </c>
      <c r="F237" s="3">
        <v>0</v>
      </c>
      <c r="G237" s="3">
        <v>0</v>
      </c>
    </row>
    <row r="238" spans="1:7" x14ac:dyDescent="0.3">
      <c r="A238" s="3">
        <v>0</v>
      </c>
      <c r="B238" s="3">
        <v>0</v>
      </c>
      <c r="C238" s="3">
        <v>0</v>
      </c>
      <c r="D238" s="3">
        <v>0</v>
      </c>
      <c r="E238" s="3">
        <v>0</v>
      </c>
      <c r="F238" s="3">
        <v>0</v>
      </c>
      <c r="G238" s="3">
        <v>0</v>
      </c>
    </row>
    <row r="239" spans="1:7" x14ac:dyDescent="0.3">
      <c r="A239" s="3">
        <v>0</v>
      </c>
      <c r="B239" s="3">
        <v>0</v>
      </c>
      <c r="C239" s="3">
        <v>0</v>
      </c>
      <c r="D239" s="3">
        <v>0</v>
      </c>
      <c r="E239" s="3">
        <v>0</v>
      </c>
      <c r="F239" s="3">
        <v>0</v>
      </c>
      <c r="G239" s="3">
        <v>0</v>
      </c>
    </row>
    <row r="240" spans="1:7" x14ac:dyDescent="0.3">
      <c r="A240" s="3">
        <v>0</v>
      </c>
      <c r="B240" s="3">
        <v>0</v>
      </c>
      <c r="C240" s="3">
        <v>0</v>
      </c>
      <c r="D240" s="3">
        <v>0</v>
      </c>
      <c r="E240" s="3">
        <v>0</v>
      </c>
      <c r="F240" s="3">
        <v>0</v>
      </c>
      <c r="G240" s="3">
        <v>0</v>
      </c>
    </row>
    <row r="241" spans="1:7" x14ac:dyDescent="0.3">
      <c r="A241" s="3">
        <v>0</v>
      </c>
      <c r="B241" s="3">
        <v>0</v>
      </c>
      <c r="C241" s="3">
        <v>0</v>
      </c>
      <c r="D241" s="3">
        <v>0</v>
      </c>
      <c r="E241" s="3">
        <v>0</v>
      </c>
      <c r="F241" s="3">
        <v>0</v>
      </c>
      <c r="G241" s="3">
        <v>0</v>
      </c>
    </row>
    <row r="242" spans="1:7" x14ac:dyDescent="0.3">
      <c r="A242" s="3">
        <v>0</v>
      </c>
      <c r="B242" s="3">
        <v>0</v>
      </c>
      <c r="C242" s="3">
        <v>0</v>
      </c>
      <c r="D242" s="3">
        <v>0</v>
      </c>
      <c r="E242" s="3">
        <v>0</v>
      </c>
      <c r="F242" s="3">
        <v>0</v>
      </c>
      <c r="G242" s="3">
        <v>0</v>
      </c>
    </row>
    <row r="243" spans="1:7" x14ac:dyDescent="0.3">
      <c r="A243" s="3">
        <v>0</v>
      </c>
      <c r="B243" s="3">
        <v>0</v>
      </c>
      <c r="C243" s="3">
        <v>0</v>
      </c>
      <c r="D243" s="3">
        <v>0</v>
      </c>
      <c r="E243" s="3">
        <v>0</v>
      </c>
      <c r="F243" s="3">
        <v>0</v>
      </c>
      <c r="G243" s="3">
        <v>0</v>
      </c>
    </row>
    <row r="244" spans="1:7" x14ac:dyDescent="0.3">
      <c r="A244" s="3">
        <v>0</v>
      </c>
      <c r="B244" s="3">
        <v>0</v>
      </c>
      <c r="C244" s="3">
        <v>0</v>
      </c>
      <c r="D244" s="3">
        <v>0</v>
      </c>
      <c r="E244" s="3">
        <v>0</v>
      </c>
      <c r="F244" s="3">
        <v>0</v>
      </c>
      <c r="G244" s="3">
        <v>0</v>
      </c>
    </row>
    <row r="245" spans="1:7" x14ac:dyDescent="0.3">
      <c r="A245" s="3">
        <v>0</v>
      </c>
      <c r="B245" s="3">
        <v>0</v>
      </c>
      <c r="C245" s="3">
        <v>0</v>
      </c>
      <c r="D245" s="3">
        <v>0</v>
      </c>
      <c r="E245" s="3">
        <v>0</v>
      </c>
      <c r="F245" s="3">
        <v>0</v>
      </c>
      <c r="G245" s="3">
        <v>0</v>
      </c>
    </row>
    <row r="246" spans="1:7" x14ac:dyDescent="0.3">
      <c r="A246" s="3">
        <v>0</v>
      </c>
      <c r="B246" s="3">
        <v>0</v>
      </c>
      <c r="C246" s="3">
        <v>0</v>
      </c>
      <c r="D246" s="3">
        <v>0</v>
      </c>
      <c r="E246" s="3">
        <v>0</v>
      </c>
      <c r="F246" s="3">
        <v>0</v>
      </c>
      <c r="G246" s="3">
        <v>0</v>
      </c>
    </row>
    <row r="247" spans="1:7" x14ac:dyDescent="0.3">
      <c r="A247" s="3">
        <v>0</v>
      </c>
      <c r="B247" s="3">
        <v>0</v>
      </c>
      <c r="C247" s="3">
        <v>0</v>
      </c>
      <c r="D247" s="3">
        <v>0</v>
      </c>
      <c r="E247" s="3">
        <v>0</v>
      </c>
      <c r="F247" s="3">
        <v>0</v>
      </c>
      <c r="G247" s="3">
        <v>0</v>
      </c>
    </row>
    <row r="248" spans="1:7" x14ac:dyDescent="0.3">
      <c r="A248" s="3">
        <v>0</v>
      </c>
      <c r="B248" s="3">
        <v>0</v>
      </c>
      <c r="C248" s="3">
        <v>0</v>
      </c>
      <c r="D248" s="3">
        <v>0</v>
      </c>
      <c r="E248" s="3">
        <v>0</v>
      </c>
      <c r="F248" s="3">
        <v>0</v>
      </c>
      <c r="G248" s="3">
        <v>0</v>
      </c>
    </row>
    <row r="249" spans="1:7" x14ac:dyDescent="0.3">
      <c r="A249" s="3">
        <v>0</v>
      </c>
      <c r="B249" s="3">
        <v>0</v>
      </c>
      <c r="C249" s="3">
        <v>0</v>
      </c>
      <c r="D249" s="3">
        <v>0</v>
      </c>
      <c r="E249" s="3">
        <v>0</v>
      </c>
      <c r="F249" s="3">
        <v>0</v>
      </c>
      <c r="G249" s="3">
        <v>0</v>
      </c>
    </row>
    <row r="250" spans="1:7" x14ac:dyDescent="0.3">
      <c r="A250" s="3">
        <v>0</v>
      </c>
      <c r="B250" s="3">
        <v>0</v>
      </c>
      <c r="C250" s="3">
        <v>0</v>
      </c>
      <c r="D250" s="3">
        <v>0</v>
      </c>
      <c r="E250" s="3">
        <v>0</v>
      </c>
      <c r="F250" s="3">
        <v>0</v>
      </c>
      <c r="G250" s="3">
        <v>0</v>
      </c>
    </row>
    <row r="251" spans="1:7" x14ac:dyDescent="0.3">
      <c r="A251" s="3">
        <v>0</v>
      </c>
      <c r="B251" s="3">
        <v>0</v>
      </c>
      <c r="C251" s="3">
        <v>0</v>
      </c>
      <c r="D251" s="3">
        <v>0</v>
      </c>
      <c r="E251" s="3">
        <v>0</v>
      </c>
      <c r="F251" s="3">
        <v>0</v>
      </c>
      <c r="G251" s="3">
        <v>0</v>
      </c>
    </row>
    <row r="252" spans="1:7" x14ac:dyDescent="0.3">
      <c r="A252" s="3">
        <v>0</v>
      </c>
      <c r="B252" s="3">
        <v>0</v>
      </c>
      <c r="C252" s="3">
        <v>0</v>
      </c>
      <c r="D252" s="3">
        <v>0</v>
      </c>
      <c r="E252" s="3">
        <v>0</v>
      </c>
      <c r="F252" s="3">
        <v>0</v>
      </c>
      <c r="G252" s="3">
        <v>0</v>
      </c>
    </row>
    <row r="253" spans="1:7" x14ac:dyDescent="0.3">
      <c r="A253" s="3">
        <v>0</v>
      </c>
      <c r="B253" s="3">
        <v>0</v>
      </c>
      <c r="C253" s="3">
        <v>0</v>
      </c>
      <c r="D253" s="3">
        <v>0</v>
      </c>
      <c r="E253" s="3">
        <v>0</v>
      </c>
      <c r="F253" s="3">
        <v>0</v>
      </c>
      <c r="G253" s="3">
        <v>0</v>
      </c>
    </row>
    <row r="254" spans="1:7" x14ac:dyDescent="0.3">
      <c r="A254" s="3">
        <v>0</v>
      </c>
      <c r="B254" s="3">
        <v>0</v>
      </c>
      <c r="C254" s="3">
        <v>0</v>
      </c>
      <c r="D254" s="3">
        <v>0</v>
      </c>
      <c r="E254" s="3">
        <v>0</v>
      </c>
      <c r="F254" s="3">
        <v>0</v>
      </c>
      <c r="G254" s="3">
        <v>0</v>
      </c>
    </row>
    <row r="255" spans="1:7" x14ac:dyDescent="0.3">
      <c r="A255" s="3">
        <v>0</v>
      </c>
      <c r="B255" s="3">
        <v>0</v>
      </c>
      <c r="C255" s="3">
        <v>0</v>
      </c>
      <c r="D255" s="3">
        <v>0</v>
      </c>
      <c r="E255" s="3">
        <v>0</v>
      </c>
      <c r="F255" s="3">
        <v>0</v>
      </c>
      <c r="G255" s="3">
        <v>0</v>
      </c>
    </row>
    <row r="256" spans="1:7" x14ac:dyDescent="0.3">
      <c r="A256" s="3">
        <v>0</v>
      </c>
      <c r="B256" s="3">
        <v>0</v>
      </c>
      <c r="C256" s="3">
        <v>0</v>
      </c>
      <c r="D256" s="3">
        <v>0</v>
      </c>
      <c r="E256" s="3">
        <v>0</v>
      </c>
      <c r="F256" s="3">
        <v>0</v>
      </c>
      <c r="G256" s="3">
        <v>0</v>
      </c>
    </row>
    <row r="257" spans="1:7" x14ac:dyDescent="0.3">
      <c r="A257" s="3">
        <v>0</v>
      </c>
      <c r="B257" s="3">
        <v>0</v>
      </c>
      <c r="C257" s="3">
        <v>0</v>
      </c>
      <c r="D257" s="3">
        <v>0</v>
      </c>
      <c r="E257" s="3">
        <v>0</v>
      </c>
      <c r="F257" s="3">
        <v>0</v>
      </c>
      <c r="G257" s="3">
        <v>0</v>
      </c>
    </row>
    <row r="258" spans="1:7" x14ac:dyDescent="0.3">
      <c r="A258" s="3">
        <v>0</v>
      </c>
      <c r="B258" s="3">
        <v>0</v>
      </c>
      <c r="C258" s="3">
        <v>0</v>
      </c>
      <c r="D258" s="3">
        <v>0</v>
      </c>
      <c r="E258" s="3">
        <v>0</v>
      </c>
      <c r="F258" s="3">
        <v>0</v>
      </c>
      <c r="G258" s="3">
        <v>0</v>
      </c>
    </row>
    <row r="259" spans="1:7" x14ac:dyDescent="0.3">
      <c r="A259" s="3">
        <v>0</v>
      </c>
      <c r="B259" s="3">
        <v>0</v>
      </c>
      <c r="C259" s="3">
        <v>0</v>
      </c>
      <c r="D259" s="3">
        <v>0</v>
      </c>
      <c r="E259" s="3">
        <v>0</v>
      </c>
      <c r="F259" s="3">
        <v>0</v>
      </c>
      <c r="G259" s="3">
        <v>0</v>
      </c>
    </row>
    <row r="260" spans="1:7" x14ac:dyDescent="0.3">
      <c r="A260" s="3">
        <v>0</v>
      </c>
      <c r="B260" s="3">
        <v>0</v>
      </c>
      <c r="C260" s="3">
        <v>0</v>
      </c>
      <c r="D260" s="3">
        <v>0</v>
      </c>
      <c r="E260" s="3">
        <v>0</v>
      </c>
      <c r="F260" s="3">
        <v>0</v>
      </c>
      <c r="G260" s="3">
        <v>0</v>
      </c>
    </row>
    <row r="261" spans="1:7" x14ac:dyDescent="0.3">
      <c r="A261" s="3">
        <v>0</v>
      </c>
      <c r="B261" s="3">
        <v>0</v>
      </c>
      <c r="C261" s="3">
        <v>0</v>
      </c>
      <c r="D261" s="3">
        <v>0</v>
      </c>
      <c r="E261" s="3">
        <v>0</v>
      </c>
      <c r="F261" s="3">
        <v>0</v>
      </c>
      <c r="G261" s="3">
        <v>0</v>
      </c>
    </row>
    <row r="262" spans="1:7" x14ac:dyDescent="0.3">
      <c r="A262" s="3">
        <v>0</v>
      </c>
      <c r="B262" s="3">
        <v>0</v>
      </c>
      <c r="C262" s="3">
        <v>0</v>
      </c>
      <c r="D262" s="3">
        <v>0</v>
      </c>
      <c r="E262" s="3">
        <v>0</v>
      </c>
      <c r="F262" s="3">
        <v>0</v>
      </c>
      <c r="G262" s="3">
        <v>0</v>
      </c>
    </row>
    <row r="263" spans="1:7" x14ac:dyDescent="0.3">
      <c r="A263" s="3">
        <v>0</v>
      </c>
      <c r="B263" s="3">
        <v>0</v>
      </c>
      <c r="C263" s="3">
        <v>0</v>
      </c>
      <c r="D263" s="3">
        <v>0</v>
      </c>
      <c r="E263" s="3">
        <v>0</v>
      </c>
      <c r="F263" s="3">
        <v>0</v>
      </c>
      <c r="G263" s="3">
        <v>0</v>
      </c>
    </row>
    <row r="264" spans="1:7" x14ac:dyDescent="0.3">
      <c r="A264" s="3">
        <v>0</v>
      </c>
      <c r="B264" s="3">
        <v>0</v>
      </c>
      <c r="C264" s="3">
        <v>0</v>
      </c>
      <c r="D264" s="3">
        <v>0</v>
      </c>
      <c r="E264" s="3">
        <v>0</v>
      </c>
      <c r="F264" s="3">
        <v>0</v>
      </c>
      <c r="G264" s="3">
        <v>0</v>
      </c>
    </row>
    <row r="265" spans="1:7" x14ac:dyDescent="0.3">
      <c r="A265" s="3">
        <v>0</v>
      </c>
      <c r="B265" s="3">
        <v>0</v>
      </c>
      <c r="C265" s="3">
        <v>0</v>
      </c>
      <c r="D265" s="3">
        <v>0</v>
      </c>
      <c r="E265" s="3">
        <v>0</v>
      </c>
      <c r="F265" s="3">
        <v>0</v>
      </c>
      <c r="G265" s="3">
        <v>0</v>
      </c>
    </row>
    <row r="266" spans="1:7" x14ac:dyDescent="0.3">
      <c r="A266" s="3">
        <v>0</v>
      </c>
      <c r="B266" s="3">
        <v>0</v>
      </c>
      <c r="C266" s="3">
        <v>0</v>
      </c>
      <c r="D266" s="3">
        <v>0</v>
      </c>
      <c r="E266" s="3">
        <v>0</v>
      </c>
      <c r="F266" s="3">
        <v>0</v>
      </c>
      <c r="G266" s="3">
        <v>0</v>
      </c>
    </row>
    <row r="267" spans="1:7" x14ac:dyDescent="0.3">
      <c r="A267" s="3">
        <v>0</v>
      </c>
      <c r="B267" s="3">
        <v>0</v>
      </c>
      <c r="C267" s="3">
        <v>0</v>
      </c>
      <c r="D267" s="3">
        <v>0</v>
      </c>
      <c r="E267" s="3">
        <v>0</v>
      </c>
      <c r="F267" s="3">
        <v>0</v>
      </c>
      <c r="G267" s="3">
        <v>0</v>
      </c>
    </row>
    <row r="268" spans="1:7" x14ac:dyDescent="0.3">
      <c r="A268" s="3">
        <v>0</v>
      </c>
      <c r="B268" s="3">
        <v>0</v>
      </c>
      <c r="C268" s="3">
        <v>0</v>
      </c>
      <c r="D268" s="3">
        <v>0</v>
      </c>
      <c r="E268" s="3">
        <v>0</v>
      </c>
      <c r="F268" s="3">
        <v>0</v>
      </c>
      <c r="G268" s="3">
        <v>0</v>
      </c>
    </row>
    <row r="269" spans="1:7" x14ac:dyDescent="0.3">
      <c r="A269" s="3">
        <v>0</v>
      </c>
      <c r="B269" s="3">
        <v>0</v>
      </c>
      <c r="C269" s="3">
        <v>0</v>
      </c>
      <c r="D269" s="3">
        <v>0</v>
      </c>
      <c r="E269" s="3">
        <v>0</v>
      </c>
      <c r="F269" s="3">
        <v>0</v>
      </c>
      <c r="G269" s="3">
        <v>0</v>
      </c>
    </row>
    <row r="270" spans="1:7" x14ac:dyDescent="0.3">
      <c r="A270" s="3">
        <v>0</v>
      </c>
      <c r="B270" s="3">
        <v>0</v>
      </c>
      <c r="C270" s="3">
        <v>0</v>
      </c>
      <c r="D270" s="3">
        <v>0</v>
      </c>
      <c r="E270" s="3">
        <v>0</v>
      </c>
      <c r="F270" s="3">
        <v>0</v>
      </c>
      <c r="G270" s="3">
        <v>0</v>
      </c>
    </row>
    <row r="271" spans="1:7" x14ac:dyDescent="0.3">
      <c r="A271" s="3">
        <v>0</v>
      </c>
      <c r="B271" s="3">
        <v>0</v>
      </c>
      <c r="C271" s="3">
        <v>0</v>
      </c>
      <c r="D271" s="3">
        <v>0</v>
      </c>
      <c r="E271" s="3">
        <v>0</v>
      </c>
      <c r="F271" s="3">
        <v>0</v>
      </c>
      <c r="G271" s="3">
        <v>0</v>
      </c>
    </row>
    <row r="272" spans="1:7" x14ac:dyDescent="0.3">
      <c r="A272" s="3">
        <v>0</v>
      </c>
      <c r="B272" s="3">
        <v>0</v>
      </c>
      <c r="C272" s="3">
        <v>0</v>
      </c>
      <c r="D272" s="3">
        <v>0</v>
      </c>
      <c r="E272" s="3">
        <v>0</v>
      </c>
      <c r="F272" s="3">
        <v>0</v>
      </c>
      <c r="G272" s="3">
        <v>0</v>
      </c>
    </row>
    <row r="273" spans="1:7" x14ac:dyDescent="0.3">
      <c r="A273" s="3">
        <v>0</v>
      </c>
      <c r="B273" s="3">
        <v>0</v>
      </c>
      <c r="C273" s="3">
        <v>0</v>
      </c>
      <c r="D273" s="3">
        <v>0</v>
      </c>
      <c r="E273" s="3">
        <v>0</v>
      </c>
      <c r="F273" s="3">
        <v>0</v>
      </c>
      <c r="G273" s="3">
        <v>0</v>
      </c>
    </row>
    <row r="274" spans="1:7" x14ac:dyDescent="0.3">
      <c r="A274" s="3">
        <v>0</v>
      </c>
      <c r="B274" s="3">
        <v>0</v>
      </c>
      <c r="C274" s="3">
        <v>0</v>
      </c>
      <c r="D274" s="3">
        <v>0</v>
      </c>
      <c r="E274" s="3">
        <v>0</v>
      </c>
      <c r="F274" s="3">
        <v>0</v>
      </c>
      <c r="G274" s="3">
        <v>0</v>
      </c>
    </row>
    <row r="275" spans="1:7" x14ac:dyDescent="0.3">
      <c r="A275" s="3">
        <v>0</v>
      </c>
      <c r="B275" s="3">
        <v>0</v>
      </c>
      <c r="C275" s="3">
        <v>0</v>
      </c>
      <c r="D275" s="3">
        <v>0</v>
      </c>
      <c r="E275" s="3">
        <v>0</v>
      </c>
      <c r="F275" s="3">
        <v>0</v>
      </c>
      <c r="G275" s="3">
        <v>0</v>
      </c>
    </row>
    <row r="276" spans="1:7" x14ac:dyDescent="0.3">
      <c r="A276" s="3">
        <v>0</v>
      </c>
      <c r="B276" s="3">
        <v>0</v>
      </c>
      <c r="C276" s="3">
        <v>0</v>
      </c>
      <c r="D276" s="3">
        <v>0</v>
      </c>
      <c r="E276" s="3">
        <v>0</v>
      </c>
      <c r="F276" s="3">
        <v>0</v>
      </c>
      <c r="G276" s="3">
        <v>0</v>
      </c>
    </row>
    <row r="277" spans="1:7" x14ac:dyDescent="0.3">
      <c r="A277" s="3">
        <v>0</v>
      </c>
      <c r="B277" s="3">
        <v>0</v>
      </c>
      <c r="C277" s="3">
        <v>0</v>
      </c>
      <c r="D277" s="3">
        <v>0</v>
      </c>
      <c r="E277" s="3">
        <v>0</v>
      </c>
      <c r="F277" s="3">
        <v>0</v>
      </c>
      <c r="G277" s="3">
        <v>0</v>
      </c>
    </row>
    <row r="278" spans="1:7" x14ac:dyDescent="0.3">
      <c r="A278" s="3">
        <v>0</v>
      </c>
      <c r="B278" s="3">
        <v>0</v>
      </c>
      <c r="C278" s="3">
        <v>0</v>
      </c>
      <c r="D278" s="3">
        <v>0</v>
      </c>
      <c r="E278" s="3">
        <v>0</v>
      </c>
      <c r="F278" s="3">
        <v>0</v>
      </c>
      <c r="G278" s="3">
        <v>0</v>
      </c>
    </row>
    <row r="279" spans="1:7" x14ac:dyDescent="0.3">
      <c r="A279" s="3">
        <v>0</v>
      </c>
      <c r="B279" s="3">
        <v>0</v>
      </c>
      <c r="C279" s="3">
        <v>0</v>
      </c>
      <c r="D279" s="3">
        <v>0</v>
      </c>
      <c r="E279" s="3">
        <v>0</v>
      </c>
      <c r="F279" s="3">
        <v>0</v>
      </c>
      <c r="G279" s="3">
        <v>0</v>
      </c>
    </row>
    <row r="280" spans="1:7" x14ac:dyDescent="0.3">
      <c r="A280" s="3">
        <v>0</v>
      </c>
      <c r="B280" s="3">
        <v>0</v>
      </c>
      <c r="C280" s="3">
        <v>0</v>
      </c>
      <c r="D280" s="3">
        <v>0</v>
      </c>
      <c r="E280" s="3">
        <v>0</v>
      </c>
      <c r="F280" s="3">
        <v>0</v>
      </c>
      <c r="G280" s="3">
        <v>0</v>
      </c>
    </row>
    <row r="281" spans="1:7" x14ac:dyDescent="0.3">
      <c r="A281" s="3">
        <v>0</v>
      </c>
      <c r="B281" s="3">
        <v>0</v>
      </c>
      <c r="C281" s="3">
        <v>0</v>
      </c>
      <c r="D281" s="3">
        <v>0</v>
      </c>
      <c r="E281" s="3">
        <v>0</v>
      </c>
      <c r="F281" s="3">
        <v>0</v>
      </c>
      <c r="G281" s="3">
        <v>0</v>
      </c>
    </row>
    <row r="282" spans="1:7" x14ac:dyDescent="0.3">
      <c r="A282" s="3">
        <v>0</v>
      </c>
      <c r="B282" s="3">
        <v>0</v>
      </c>
      <c r="C282" s="3">
        <v>0</v>
      </c>
      <c r="D282" s="3">
        <v>0</v>
      </c>
      <c r="E282" s="3">
        <v>0</v>
      </c>
      <c r="F282" s="3">
        <v>0</v>
      </c>
      <c r="G282" s="3">
        <v>0</v>
      </c>
    </row>
    <row r="283" spans="1:7" x14ac:dyDescent="0.3">
      <c r="A283" s="3">
        <v>0</v>
      </c>
      <c r="B283" s="3">
        <v>0</v>
      </c>
      <c r="C283" s="3">
        <v>0</v>
      </c>
      <c r="D283" s="3">
        <v>0</v>
      </c>
      <c r="E283" s="3">
        <v>0</v>
      </c>
      <c r="F283" s="3">
        <v>0</v>
      </c>
      <c r="G283" s="3">
        <v>0</v>
      </c>
    </row>
    <row r="284" spans="1:7" x14ac:dyDescent="0.3">
      <c r="A284" s="3">
        <v>0</v>
      </c>
      <c r="B284" s="3">
        <v>0</v>
      </c>
      <c r="C284" s="3">
        <v>0</v>
      </c>
      <c r="D284" s="3">
        <v>0</v>
      </c>
      <c r="E284" s="3">
        <v>0</v>
      </c>
      <c r="F284" s="3">
        <v>0</v>
      </c>
      <c r="G284" s="3">
        <v>0</v>
      </c>
    </row>
    <row r="285" spans="1:7" x14ac:dyDescent="0.3">
      <c r="A285" s="3">
        <v>0</v>
      </c>
      <c r="B285" s="3">
        <v>0</v>
      </c>
      <c r="C285" s="3">
        <v>0</v>
      </c>
      <c r="D285" s="3">
        <v>0</v>
      </c>
      <c r="E285" s="3">
        <v>0</v>
      </c>
      <c r="F285" s="3">
        <v>0</v>
      </c>
      <c r="G285" s="3">
        <v>0</v>
      </c>
    </row>
    <row r="286" spans="1:7" x14ac:dyDescent="0.3">
      <c r="A286" s="3">
        <v>0</v>
      </c>
      <c r="B286" s="3">
        <v>0</v>
      </c>
      <c r="C286" s="3">
        <v>0</v>
      </c>
      <c r="D286" s="3">
        <v>0</v>
      </c>
      <c r="E286" s="3">
        <v>0</v>
      </c>
      <c r="F286" s="3">
        <v>0</v>
      </c>
      <c r="G286" s="3">
        <v>0</v>
      </c>
    </row>
    <row r="287" spans="1:7" x14ac:dyDescent="0.3">
      <c r="A287" s="3">
        <v>0</v>
      </c>
      <c r="B287" s="3">
        <v>0</v>
      </c>
      <c r="C287" s="3">
        <v>0</v>
      </c>
      <c r="D287" s="3">
        <v>0</v>
      </c>
      <c r="E287" s="3">
        <v>0</v>
      </c>
      <c r="F287" s="3">
        <v>0</v>
      </c>
      <c r="G287" s="3">
        <v>0</v>
      </c>
    </row>
    <row r="288" spans="1:7" x14ac:dyDescent="0.3">
      <c r="A288" s="3">
        <v>0</v>
      </c>
      <c r="B288" s="3">
        <v>0</v>
      </c>
      <c r="C288" s="3">
        <v>0</v>
      </c>
      <c r="D288" s="3">
        <v>0</v>
      </c>
      <c r="E288" s="3">
        <v>0</v>
      </c>
      <c r="F288" s="3">
        <v>0</v>
      </c>
      <c r="G288" s="3">
        <v>0</v>
      </c>
    </row>
    <row r="289" spans="1:7" x14ac:dyDescent="0.3">
      <c r="A289" s="3">
        <v>0</v>
      </c>
      <c r="B289" s="3">
        <v>0</v>
      </c>
      <c r="C289" s="3">
        <v>0</v>
      </c>
      <c r="D289" s="3">
        <v>0</v>
      </c>
      <c r="E289" s="3">
        <v>0</v>
      </c>
      <c r="F289" s="3">
        <v>0</v>
      </c>
      <c r="G289" s="3">
        <v>0</v>
      </c>
    </row>
    <row r="290" spans="1:7" x14ac:dyDescent="0.3">
      <c r="A290" s="3">
        <v>0</v>
      </c>
      <c r="B290" s="3">
        <v>0</v>
      </c>
      <c r="C290" s="3">
        <v>0</v>
      </c>
      <c r="D290" s="3">
        <v>0</v>
      </c>
      <c r="E290" s="3">
        <v>0</v>
      </c>
      <c r="F290" s="3">
        <v>0</v>
      </c>
      <c r="G290" s="3">
        <v>0</v>
      </c>
    </row>
    <row r="291" spans="1:7" x14ac:dyDescent="0.3">
      <c r="A291" s="3">
        <v>0</v>
      </c>
      <c r="B291" s="3">
        <v>0</v>
      </c>
      <c r="C291" s="3">
        <v>0</v>
      </c>
      <c r="D291" s="3">
        <v>0</v>
      </c>
      <c r="E291" s="3">
        <v>0</v>
      </c>
      <c r="F291" s="3">
        <v>0</v>
      </c>
      <c r="G291" s="3">
        <v>0</v>
      </c>
    </row>
    <row r="292" spans="1:7" x14ac:dyDescent="0.3">
      <c r="A292" s="3">
        <v>0</v>
      </c>
      <c r="B292" s="3">
        <v>0</v>
      </c>
      <c r="C292" s="3">
        <v>0</v>
      </c>
      <c r="D292" s="3">
        <v>0</v>
      </c>
      <c r="E292" s="3">
        <v>0</v>
      </c>
      <c r="F292" s="3">
        <v>0</v>
      </c>
      <c r="G292" s="3">
        <v>0</v>
      </c>
    </row>
    <row r="293" spans="1:7" x14ac:dyDescent="0.3">
      <c r="A293" s="3">
        <v>0</v>
      </c>
      <c r="B293" s="3">
        <v>0</v>
      </c>
      <c r="C293" s="3">
        <v>0</v>
      </c>
      <c r="D293" s="3">
        <v>0</v>
      </c>
      <c r="E293" s="3">
        <v>0</v>
      </c>
      <c r="F293" s="3">
        <v>0</v>
      </c>
      <c r="G293" s="3">
        <v>0</v>
      </c>
    </row>
    <row r="294" spans="1:7" x14ac:dyDescent="0.3">
      <c r="A294" s="3">
        <v>0</v>
      </c>
      <c r="B294" s="3">
        <v>0</v>
      </c>
      <c r="C294" s="3">
        <v>0</v>
      </c>
      <c r="D294" s="3">
        <v>0</v>
      </c>
      <c r="E294" s="3">
        <v>0</v>
      </c>
      <c r="F294" s="3">
        <v>0</v>
      </c>
      <c r="G294" s="3">
        <v>0</v>
      </c>
    </row>
    <row r="295" spans="1:7" x14ac:dyDescent="0.3">
      <c r="A295" s="3">
        <v>0</v>
      </c>
      <c r="B295" s="3">
        <v>0</v>
      </c>
      <c r="C295" s="3">
        <v>0</v>
      </c>
      <c r="D295" s="3">
        <v>0</v>
      </c>
      <c r="E295" s="3">
        <v>0</v>
      </c>
      <c r="F295" s="3">
        <v>0</v>
      </c>
      <c r="G295" s="3">
        <v>0</v>
      </c>
    </row>
    <row r="296" spans="1:7" x14ac:dyDescent="0.3">
      <c r="A296" s="3">
        <v>0</v>
      </c>
      <c r="B296" s="3">
        <v>0</v>
      </c>
      <c r="C296" s="3">
        <v>0</v>
      </c>
      <c r="D296" s="3">
        <v>0</v>
      </c>
      <c r="E296" s="3">
        <v>0</v>
      </c>
      <c r="F296" s="3">
        <v>0</v>
      </c>
      <c r="G296" s="3">
        <v>0</v>
      </c>
    </row>
    <row r="297" spans="1:7" x14ac:dyDescent="0.3">
      <c r="A297" s="3">
        <v>0</v>
      </c>
      <c r="B297" s="3">
        <v>0</v>
      </c>
      <c r="C297" s="3">
        <v>0</v>
      </c>
      <c r="D297" s="3">
        <v>0</v>
      </c>
      <c r="E297" s="3">
        <v>0</v>
      </c>
      <c r="F297" s="3">
        <v>0</v>
      </c>
      <c r="G297" s="3">
        <v>0</v>
      </c>
    </row>
    <row r="298" spans="1:7" x14ac:dyDescent="0.3">
      <c r="A298" s="3">
        <v>0</v>
      </c>
      <c r="B298" s="3">
        <v>0</v>
      </c>
      <c r="C298" s="3">
        <v>0</v>
      </c>
      <c r="D298" s="3">
        <v>0</v>
      </c>
      <c r="E298" s="3">
        <v>0</v>
      </c>
      <c r="F298" s="3">
        <v>0</v>
      </c>
      <c r="G298" s="3">
        <v>0</v>
      </c>
    </row>
    <row r="299" spans="1:7" x14ac:dyDescent="0.3">
      <c r="A299" s="3">
        <v>0</v>
      </c>
      <c r="B299" s="3">
        <v>0</v>
      </c>
      <c r="C299" s="3">
        <v>0</v>
      </c>
      <c r="D299" s="3">
        <v>0</v>
      </c>
      <c r="E299" s="3">
        <v>0</v>
      </c>
      <c r="F299" s="3">
        <v>0</v>
      </c>
      <c r="G299" s="3">
        <v>0</v>
      </c>
    </row>
    <row r="300" spans="1:7" x14ac:dyDescent="0.3">
      <c r="A300" s="3">
        <v>0</v>
      </c>
      <c r="B300" s="3">
        <v>0</v>
      </c>
      <c r="C300" s="3">
        <v>0</v>
      </c>
      <c r="D300" s="3">
        <v>0</v>
      </c>
      <c r="E300" s="3">
        <v>0</v>
      </c>
      <c r="F300" s="3">
        <v>0</v>
      </c>
      <c r="G300" s="3">
        <v>0</v>
      </c>
    </row>
    <row r="301" spans="1:7" x14ac:dyDescent="0.3">
      <c r="A301" s="3">
        <v>0</v>
      </c>
      <c r="B301" s="3">
        <v>0</v>
      </c>
      <c r="C301" s="3">
        <v>0</v>
      </c>
      <c r="D301" s="3">
        <v>0</v>
      </c>
      <c r="E301" s="3">
        <v>0</v>
      </c>
      <c r="F301" s="3">
        <v>0</v>
      </c>
      <c r="G301" s="3">
        <v>0</v>
      </c>
    </row>
    <row r="302" spans="1:7" x14ac:dyDescent="0.3">
      <c r="A302" s="3">
        <v>0</v>
      </c>
      <c r="B302" s="3">
        <v>0</v>
      </c>
      <c r="C302" s="3">
        <v>0</v>
      </c>
      <c r="D302" s="3">
        <v>0</v>
      </c>
      <c r="E302" s="3">
        <v>0</v>
      </c>
      <c r="F302" s="3">
        <v>0</v>
      </c>
      <c r="G302" s="3">
        <v>0</v>
      </c>
    </row>
    <row r="303" spans="1:7" x14ac:dyDescent="0.3">
      <c r="A303" s="3">
        <v>0</v>
      </c>
      <c r="B303" s="3">
        <v>0</v>
      </c>
      <c r="C303" s="3">
        <v>0</v>
      </c>
      <c r="D303" s="3">
        <v>0</v>
      </c>
      <c r="E303" s="3">
        <v>0</v>
      </c>
      <c r="F303" s="3">
        <v>0</v>
      </c>
      <c r="G303" s="3">
        <v>0</v>
      </c>
    </row>
    <row r="304" spans="1:7" x14ac:dyDescent="0.3">
      <c r="A304" s="3">
        <v>0</v>
      </c>
      <c r="B304" s="3">
        <v>0</v>
      </c>
      <c r="C304" s="3">
        <v>0</v>
      </c>
      <c r="D304" s="3">
        <v>0</v>
      </c>
      <c r="E304" s="3">
        <v>0</v>
      </c>
      <c r="F304" s="3">
        <v>0</v>
      </c>
      <c r="G304" s="3">
        <v>0</v>
      </c>
    </row>
    <row r="305" spans="1:7" x14ac:dyDescent="0.3">
      <c r="A305" s="3">
        <v>0</v>
      </c>
      <c r="B305" s="3">
        <v>0</v>
      </c>
      <c r="C305" s="3">
        <v>0</v>
      </c>
      <c r="D305" s="3">
        <v>0</v>
      </c>
      <c r="E305" s="3">
        <v>0</v>
      </c>
      <c r="F305" s="3">
        <v>0</v>
      </c>
      <c r="G305" s="3">
        <v>0</v>
      </c>
    </row>
    <row r="306" spans="1:7" x14ac:dyDescent="0.3">
      <c r="A306" s="3">
        <v>0</v>
      </c>
      <c r="B306" s="3">
        <v>0</v>
      </c>
      <c r="C306" s="3">
        <v>0</v>
      </c>
      <c r="D306" s="3">
        <v>0</v>
      </c>
      <c r="E306" s="3">
        <v>0</v>
      </c>
      <c r="F306" s="3">
        <v>0</v>
      </c>
      <c r="G306" s="3">
        <v>0</v>
      </c>
    </row>
    <row r="307" spans="1:7" x14ac:dyDescent="0.3">
      <c r="A307" s="3">
        <v>0</v>
      </c>
      <c r="B307" s="3">
        <v>0</v>
      </c>
      <c r="C307" s="3">
        <v>0</v>
      </c>
      <c r="D307" s="3">
        <v>0</v>
      </c>
      <c r="E307" s="3">
        <v>0</v>
      </c>
      <c r="F307" s="3">
        <v>0</v>
      </c>
      <c r="G307" s="3">
        <v>0</v>
      </c>
    </row>
    <row r="308" spans="1:7" x14ac:dyDescent="0.3">
      <c r="A308" s="3">
        <v>0</v>
      </c>
      <c r="B308" s="3">
        <v>0</v>
      </c>
      <c r="C308" s="3">
        <v>0</v>
      </c>
      <c r="D308" s="3">
        <v>0</v>
      </c>
      <c r="E308" s="3">
        <v>0</v>
      </c>
      <c r="F308" s="3">
        <v>0</v>
      </c>
      <c r="G308" s="3">
        <v>0</v>
      </c>
    </row>
    <row r="309" spans="1:7" x14ac:dyDescent="0.3">
      <c r="A309" s="3">
        <v>0</v>
      </c>
      <c r="B309" s="3">
        <v>0</v>
      </c>
      <c r="C309" s="3">
        <v>0</v>
      </c>
      <c r="D309" s="3">
        <v>0</v>
      </c>
      <c r="E309" s="3">
        <v>0</v>
      </c>
      <c r="F309" s="3">
        <v>0</v>
      </c>
      <c r="G309" s="3">
        <v>0</v>
      </c>
    </row>
    <row r="310" spans="1:7" x14ac:dyDescent="0.3">
      <c r="A310" s="3">
        <v>0</v>
      </c>
      <c r="B310" s="3">
        <v>0</v>
      </c>
      <c r="C310" s="3">
        <v>0</v>
      </c>
      <c r="D310" s="3">
        <v>0</v>
      </c>
      <c r="E310" s="3">
        <v>0</v>
      </c>
      <c r="F310" s="3">
        <v>0</v>
      </c>
      <c r="G310" s="3">
        <v>0</v>
      </c>
    </row>
    <row r="311" spans="1:7" x14ac:dyDescent="0.3">
      <c r="A311" s="3">
        <v>0</v>
      </c>
      <c r="B311" s="3">
        <v>0</v>
      </c>
      <c r="C311" s="3">
        <v>0</v>
      </c>
      <c r="D311" s="3">
        <v>0</v>
      </c>
      <c r="E311" s="3">
        <v>0</v>
      </c>
      <c r="F311" s="3">
        <v>0</v>
      </c>
      <c r="G311" s="3">
        <v>0</v>
      </c>
    </row>
    <row r="312" spans="1:7" x14ac:dyDescent="0.3">
      <c r="A312" s="3">
        <v>0</v>
      </c>
      <c r="B312" s="3">
        <v>0</v>
      </c>
      <c r="C312" s="3">
        <v>0</v>
      </c>
      <c r="D312" s="3">
        <v>0</v>
      </c>
      <c r="E312" s="3">
        <v>0</v>
      </c>
      <c r="F312" s="3">
        <v>0</v>
      </c>
      <c r="G312" s="3">
        <v>0</v>
      </c>
    </row>
    <row r="313" spans="1:7" x14ac:dyDescent="0.3">
      <c r="A313" s="3">
        <v>0</v>
      </c>
      <c r="B313" s="3">
        <v>0</v>
      </c>
      <c r="C313" s="3">
        <v>0</v>
      </c>
      <c r="D313" s="3">
        <v>0</v>
      </c>
      <c r="E313" s="3">
        <v>0</v>
      </c>
      <c r="F313" s="3">
        <v>0</v>
      </c>
      <c r="G313" s="3">
        <v>0</v>
      </c>
    </row>
    <row r="314" spans="1:7" x14ac:dyDescent="0.3">
      <c r="A314" s="3">
        <v>0</v>
      </c>
      <c r="B314" s="3">
        <v>0</v>
      </c>
      <c r="C314" s="3">
        <v>0</v>
      </c>
      <c r="D314" s="3">
        <v>0</v>
      </c>
      <c r="E314" s="3">
        <v>0</v>
      </c>
      <c r="F314" s="3">
        <v>0</v>
      </c>
      <c r="G314" s="3">
        <v>0</v>
      </c>
    </row>
    <row r="315" spans="1:7" x14ac:dyDescent="0.3">
      <c r="A315" s="3">
        <v>0</v>
      </c>
      <c r="B315" s="3">
        <v>0</v>
      </c>
      <c r="C315" s="3">
        <v>0</v>
      </c>
      <c r="D315" s="3">
        <v>0</v>
      </c>
      <c r="E315" s="3">
        <v>0</v>
      </c>
      <c r="F315" s="3">
        <v>0</v>
      </c>
      <c r="G315" s="3">
        <v>0</v>
      </c>
    </row>
    <row r="316" spans="1:7" x14ac:dyDescent="0.3">
      <c r="A316" s="3">
        <v>0</v>
      </c>
      <c r="B316" s="3">
        <v>0</v>
      </c>
      <c r="C316" s="3">
        <v>0</v>
      </c>
      <c r="D316" s="3">
        <v>0</v>
      </c>
      <c r="E316" s="3">
        <v>0</v>
      </c>
      <c r="F316" s="3">
        <v>0</v>
      </c>
      <c r="G316" s="3">
        <v>0</v>
      </c>
    </row>
    <row r="317" spans="1:7" x14ac:dyDescent="0.3">
      <c r="A317" s="3">
        <v>0</v>
      </c>
      <c r="B317" s="3">
        <v>0</v>
      </c>
      <c r="C317" s="3">
        <v>0</v>
      </c>
      <c r="D317" s="3">
        <v>0</v>
      </c>
      <c r="E317" s="3">
        <v>0</v>
      </c>
      <c r="F317" s="3">
        <v>0</v>
      </c>
      <c r="G317" s="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0E00E-EC6E-4CA7-8F79-38ACB7C3FA49}">
  <dimension ref="A1:AB276"/>
  <sheetViews>
    <sheetView workbookViewId="0">
      <selection activeCell="C54" sqref="C54:D59"/>
    </sheetView>
  </sheetViews>
  <sheetFormatPr defaultColWidth="8.77734375" defaultRowHeight="13.8" x14ac:dyDescent="0.3"/>
  <cols>
    <col min="1" max="2" width="8.77734375" style="3" bestFit="1" customWidth="1"/>
    <col min="3" max="4" width="10.77734375" style="3" bestFit="1" customWidth="1"/>
    <col min="5" max="8" width="8.77734375" style="3" bestFit="1" customWidth="1"/>
    <col min="9" max="16384" width="8.77734375" style="3"/>
  </cols>
  <sheetData>
    <row r="1" spans="1:28" x14ac:dyDescent="0.3">
      <c r="A1" s="28" t="s">
        <v>0</v>
      </c>
      <c r="B1" s="28" t="s">
        <v>479</v>
      </c>
      <c r="C1" s="28" t="s">
        <v>482</v>
      </c>
      <c r="D1" s="28" t="s">
        <v>483</v>
      </c>
      <c r="E1" s="28" t="s">
        <v>478</v>
      </c>
      <c r="F1" s="28" t="s">
        <v>424</v>
      </c>
      <c r="G1" s="28" t="s">
        <v>473</v>
      </c>
      <c r="H1" s="28" t="s">
        <v>475</v>
      </c>
      <c r="I1" s="28"/>
      <c r="J1" s="28"/>
      <c r="K1" s="28"/>
      <c r="L1" s="28"/>
      <c r="M1" s="28"/>
      <c r="N1" s="28"/>
      <c r="O1" s="28"/>
      <c r="P1" s="28"/>
      <c r="Q1" s="28"/>
      <c r="R1" s="28"/>
      <c r="S1" s="28"/>
      <c r="T1" s="28"/>
      <c r="U1" s="28"/>
      <c r="V1" s="28"/>
      <c r="W1" s="28"/>
      <c r="X1" s="28"/>
      <c r="Y1" s="28"/>
      <c r="Z1" s="28"/>
      <c r="AA1" s="28"/>
      <c r="AB1" s="28"/>
    </row>
    <row r="2" spans="1:28" x14ac:dyDescent="0.3">
      <c r="A2" s="3" t="s">
        <v>24</v>
      </c>
      <c r="B2" s="3">
        <v>150.41666666666669</v>
      </c>
      <c r="C2" s="3">
        <v>2827640.9802504745</v>
      </c>
      <c r="D2" s="3">
        <v>2146232.5291112345</v>
      </c>
      <c r="E2" s="3">
        <v>77.649999999999991</v>
      </c>
      <c r="F2" s="3">
        <v>14.811751408649855</v>
      </c>
      <c r="G2" s="3">
        <v>6.0478579944394449E-2</v>
      </c>
      <c r="H2" s="3">
        <v>0.39527016139454763</v>
      </c>
    </row>
    <row r="3" spans="1:28" x14ac:dyDescent="0.3">
      <c r="A3" s="3" t="s">
        <v>25</v>
      </c>
      <c r="B3" s="3">
        <v>150.85333333333332</v>
      </c>
      <c r="C3" s="3">
        <v>3002349.5452726637</v>
      </c>
      <c r="D3" s="3">
        <v>1875225.1821937209</v>
      </c>
      <c r="E3" s="3">
        <v>79.540000000000006</v>
      </c>
      <c r="F3" s="3">
        <v>14.098924437063459</v>
      </c>
      <c r="G3" s="3">
        <v>7.2845449443906571E-2</v>
      </c>
      <c r="H3" s="3">
        <v>0.37709715581643777</v>
      </c>
    </row>
    <row r="4" spans="1:28" x14ac:dyDescent="0.3">
      <c r="A4" s="3" t="s">
        <v>26</v>
      </c>
      <c r="B4" s="3">
        <v>152.11666666666667</v>
      </c>
      <c r="C4" s="3">
        <v>2964551.1449190183</v>
      </c>
      <c r="D4" s="3">
        <v>2191407.046177296</v>
      </c>
      <c r="E4" s="3">
        <v>78.433333333333337</v>
      </c>
      <c r="F4" s="3">
        <v>13.64995008946228</v>
      </c>
      <c r="G4" s="3">
        <v>5.8359872260164036E-2</v>
      </c>
      <c r="H4" s="3">
        <v>0.36044464194895687</v>
      </c>
    </row>
    <row r="5" spans="1:28" x14ac:dyDescent="0.3">
      <c r="A5" s="3" t="s">
        <v>27</v>
      </c>
      <c r="B5" s="3">
        <v>151.25</v>
      </c>
      <c r="C5" s="3">
        <v>3216934.201359571</v>
      </c>
      <c r="D5" s="3">
        <v>1951109.8129122262</v>
      </c>
      <c r="E5" s="3">
        <v>87.973333333333343</v>
      </c>
      <c r="F5" s="3">
        <v>11.815323308413326</v>
      </c>
      <c r="G5" s="3">
        <v>9.8607578141341926E-2</v>
      </c>
      <c r="H5" s="3">
        <v>0.34943259302796981</v>
      </c>
    </row>
    <row r="6" spans="1:28" x14ac:dyDescent="0.3">
      <c r="A6" s="3" t="s">
        <v>28</v>
      </c>
      <c r="B6" s="3">
        <v>153.66666666666666</v>
      </c>
      <c r="C6" s="3">
        <v>3576421.0951018548</v>
      </c>
      <c r="D6" s="3">
        <v>2405520.6490976349</v>
      </c>
      <c r="E6" s="3">
        <v>107.02999999999999</v>
      </c>
      <c r="F6" s="3">
        <v>12.779128371737784</v>
      </c>
      <c r="G6" s="3">
        <v>5.1281381887861965E-2</v>
      </c>
      <c r="H6" s="3">
        <v>0.41250650875714306</v>
      </c>
    </row>
    <row r="7" spans="1:28" x14ac:dyDescent="0.3">
      <c r="A7" s="3" t="s">
        <v>29</v>
      </c>
      <c r="B7" s="3">
        <v>155.06666666666666</v>
      </c>
      <c r="C7" s="3">
        <v>4266211.8523894679</v>
      </c>
      <c r="D7" s="3">
        <v>2474771.6390728019</v>
      </c>
      <c r="E7" s="3">
        <v>119.98333333333335</v>
      </c>
      <c r="F7" s="3">
        <v>10.230182645073739</v>
      </c>
      <c r="G7" s="3">
        <v>6.7771732281234343E-2</v>
      </c>
      <c r="H7" s="3">
        <v>0.44775827726058953</v>
      </c>
    </row>
    <row r="8" spans="1:28" x14ac:dyDescent="0.3">
      <c r="A8" s="3" t="s">
        <v>30</v>
      </c>
      <c r="B8" s="3">
        <v>155.86666666666667</v>
      </c>
      <c r="C8" s="3">
        <v>3574139.0293016611</v>
      </c>
      <c r="D8" s="3">
        <v>3372036.493903053</v>
      </c>
      <c r="E8" s="3">
        <v>115.19333333333333</v>
      </c>
      <c r="F8" s="3">
        <v>10.339031848420888</v>
      </c>
      <c r="G8" s="3">
        <v>7.7512177409878785E-2</v>
      </c>
      <c r="H8" s="3">
        <v>0.42974073833205567</v>
      </c>
    </row>
    <row r="9" spans="1:28" x14ac:dyDescent="0.3">
      <c r="A9" s="3" t="s">
        <v>31</v>
      </c>
      <c r="B9" s="3">
        <v>160.08333333333331</v>
      </c>
      <c r="C9" s="3">
        <v>3819894.011551782</v>
      </c>
      <c r="D9" s="3">
        <v>2743534.8439897164</v>
      </c>
      <c r="E9" s="3">
        <v>112.83333333333333</v>
      </c>
      <c r="F9" s="3">
        <v>10.283025958087478</v>
      </c>
      <c r="G9" s="3">
        <v>9.0096914996341496E-2</v>
      </c>
      <c r="H9" s="3">
        <v>0.38026056759439497</v>
      </c>
    </row>
    <row r="10" spans="1:28" x14ac:dyDescent="0.3">
      <c r="A10" s="3" t="s">
        <v>32</v>
      </c>
      <c r="B10" s="3">
        <v>158.87666666666667</v>
      </c>
      <c r="C10" s="3">
        <v>4132390.4501900403</v>
      </c>
      <c r="D10" s="3">
        <v>2881394.3964197286</v>
      </c>
      <c r="E10" s="3">
        <v>121.22666666666667</v>
      </c>
      <c r="F10" s="3">
        <v>12.110898601245552</v>
      </c>
      <c r="G10" s="3">
        <v>5.2584807988410233E-2</v>
      </c>
      <c r="H10" s="3">
        <v>0.42636057961663698</v>
      </c>
    </row>
    <row r="11" spans="1:28" x14ac:dyDescent="0.3">
      <c r="A11" s="3" t="s">
        <v>33</v>
      </c>
      <c r="B11" s="3">
        <v>160.03333333333333</v>
      </c>
      <c r="C11" s="3">
        <v>3765683.7435826794</v>
      </c>
      <c r="D11" s="3">
        <v>2758765.9465931873</v>
      </c>
      <c r="E11" s="3">
        <v>111.25333333333333</v>
      </c>
      <c r="F11" s="3">
        <v>12.891980921908797</v>
      </c>
      <c r="G11" s="3">
        <v>5.4746433632868075E-2</v>
      </c>
      <c r="H11" s="3">
        <v>0.36770653832641209</v>
      </c>
    </row>
    <row r="12" spans="1:28" x14ac:dyDescent="0.3">
      <c r="A12" s="3" t="s">
        <v>34</v>
      </c>
      <c r="B12" s="3">
        <v>158.98633333333333</v>
      </c>
      <c r="C12" s="3">
        <v>3770375.0082591213</v>
      </c>
      <c r="D12" s="3">
        <v>1873888.5193456863</v>
      </c>
      <c r="E12" s="3">
        <v>110.91333333333334</v>
      </c>
      <c r="F12" s="3">
        <v>11.252990731920832</v>
      </c>
      <c r="G12" s="3">
        <v>5.941765109174954E-2</v>
      </c>
      <c r="H12" s="3">
        <v>0.30473951254700993</v>
      </c>
    </row>
    <row r="13" spans="1:28" x14ac:dyDescent="0.3">
      <c r="A13" s="3" t="s">
        <v>35</v>
      </c>
      <c r="B13" s="3">
        <v>156.90333333333334</v>
      </c>
      <c r="C13" s="3">
        <v>3470876.9297149498</v>
      </c>
      <c r="D13" s="3">
        <v>2252507.8728852142</v>
      </c>
      <c r="E13" s="3">
        <v>111.48666666666666</v>
      </c>
      <c r="F13" s="3">
        <v>11.981084477377024</v>
      </c>
      <c r="G13" s="3">
        <v>6.1494206996119523E-2</v>
      </c>
      <c r="H13" s="3">
        <v>0.30125706141768049</v>
      </c>
    </row>
    <row r="14" spans="1:28" x14ac:dyDescent="0.3">
      <c r="A14" s="3" t="s">
        <v>36</v>
      </c>
      <c r="B14" s="3">
        <v>157.72666666666666</v>
      </c>
      <c r="C14" s="3">
        <v>3603486.8393311249</v>
      </c>
      <c r="D14" s="3">
        <v>2175285.6377952779</v>
      </c>
      <c r="E14" s="3">
        <v>115.61333333333334</v>
      </c>
      <c r="F14" s="3">
        <v>8.5932798883678601</v>
      </c>
      <c r="G14" s="3">
        <v>5.2229625349391309E-2</v>
      </c>
      <c r="H14" s="3">
        <v>0.31585530943672174</v>
      </c>
    </row>
    <row r="15" spans="1:28" x14ac:dyDescent="0.3">
      <c r="A15" s="3" t="s">
        <v>37</v>
      </c>
      <c r="B15" s="3">
        <v>159.59333333333333</v>
      </c>
      <c r="C15" s="3">
        <v>4387232.2206670046</v>
      </c>
      <c r="D15" s="3">
        <v>2529410.4791232366</v>
      </c>
      <c r="E15" s="3">
        <v>105.87</v>
      </c>
      <c r="F15" s="3">
        <v>8.353156270755477</v>
      </c>
      <c r="G15" s="3">
        <v>5.4140040611939909E-2</v>
      </c>
      <c r="H15" s="3">
        <v>0.34702911282991156</v>
      </c>
    </row>
    <row r="16" spans="1:28" x14ac:dyDescent="0.3">
      <c r="A16" s="3" t="s">
        <v>38</v>
      </c>
      <c r="B16" s="3">
        <v>161.35000000000002</v>
      </c>
      <c r="C16" s="3">
        <v>3714476.4635730903</v>
      </c>
      <c r="D16" s="3">
        <v>2414638.2333330368</v>
      </c>
      <c r="E16" s="3">
        <v>110.40333333333335</v>
      </c>
      <c r="F16" s="3">
        <v>7.951913585277822</v>
      </c>
      <c r="G16" s="3">
        <v>5.5699454839078275E-2</v>
      </c>
      <c r="H16" s="3">
        <v>0.29950137308069236</v>
      </c>
    </row>
    <row r="17" spans="1:8" x14ac:dyDescent="0.3">
      <c r="A17" s="3" t="s">
        <v>39</v>
      </c>
      <c r="B17" s="3">
        <v>159.04999999999998</v>
      </c>
      <c r="C17" s="3">
        <v>3556818.085684401</v>
      </c>
      <c r="D17" s="3">
        <v>2320090.356985481</v>
      </c>
      <c r="E17" s="3">
        <v>112.06</v>
      </c>
      <c r="F17" s="3">
        <v>7.9568807847335847</v>
      </c>
      <c r="G17" s="3">
        <v>6.2667956010574233E-2</v>
      </c>
      <c r="H17" s="3">
        <v>0.27460238822583122</v>
      </c>
    </row>
    <row r="18" spans="1:8" x14ac:dyDescent="0.3">
      <c r="A18" s="3" t="s">
        <v>40</v>
      </c>
      <c r="B18" s="3">
        <v>164</v>
      </c>
      <c r="C18" s="3">
        <v>3458491.9278762001</v>
      </c>
      <c r="D18" s="3">
        <v>2450647.604646848</v>
      </c>
      <c r="E18" s="3">
        <v>110.16333333333334</v>
      </c>
      <c r="F18" s="3">
        <v>7.7833736632669996</v>
      </c>
      <c r="G18" s="3">
        <v>4.997576065684424E-2</v>
      </c>
      <c r="H18" s="3">
        <v>0.29296998310046457</v>
      </c>
    </row>
    <row r="19" spans="1:8" x14ac:dyDescent="0.3">
      <c r="A19" s="3" t="s">
        <v>41</v>
      </c>
      <c r="B19" s="3">
        <v>162.10333333333332</v>
      </c>
      <c r="C19" s="3">
        <v>3529613.7567036599</v>
      </c>
      <c r="D19" s="3">
        <v>2768337.851028434</v>
      </c>
      <c r="E19" s="3">
        <v>112.30333333333333</v>
      </c>
      <c r="F19" s="3">
        <v>8.1666705518737643</v>
      </c>
      <c r="G19" s="3">
        <v>4.0019084828599241E-2</v>
      </c>
      <c r="H19" s="3">
        <v>0.2897630967250745</v>
      </c>
    </row>
    <row r="20" spans="1:8" x14ac:dyDescent="0.3">
      <c r="A20" s="3" t="s">
        <v>42</v>
      </c>
      <c r="B20" s="3">
        <v>162.66666666666666</v>
      </c>
      <c r="C20" s="3">
        <v>3304846.6393537899</v>
      </c>
      <c r="D20" s="3">
        <v>2344193.0577351386</v>
      </c>
      <c r="E20" s="3">
        <v>103.40999999999998</v>
      </c>
      <c r="F20" s="3">
        <v>8.3167200554472771</v>
      </c>
      <c r="G20" s="3">
        <v>5.0253772415506048E-2</v>
      </c>
      <c r="H20" s="3">
        <v>0.24632643888222175</v>
      </c>
    </row>
    <row r="21" spans="1:8" x14ac:dyDescent="0.3">
      <c r="A21" s="3" t="s">
        <v>43</v>
      </c>
      <c r="B21" s="3">
        <v>174.11666666666667</v>
      </c>
      <c r="C21" s="3">
        <v>2667540.910738688</v>
      </c>
      <c r="D21" s="3">
        <v>2975602.0629369924</v>
      </c>
      <c r="E21" s="3">
        <v>75.733333333333334</v>
      </c>
      <c r="F21" s="3">
        <v>7.9782970487276117</v>
      </c>
      <c r="G21" s="3">
        <v>4.515971955906814E-2</v>
      </c>
      <c r="H21" s="3">
        <v>0.23313124159333251</v>
      </c>
    </row>
    <row r="22" spans="1:8" x14ac:dyDescent="0.3">
      <c r="A22" s="3" t="s">
        <v>44</v>
      </c>
      <c r="B22" s="3">
        <v>192.4</v>
      </c>
      <c r="C22" s="3">
        <v>2192873.788929896</v>
      </c>
      <c r="D22" s="3">
        <v>2996415.2917132378</v>
      </c>
      <c r="E22" s="3">
        <v>54.53</v>
      </c>
      <c r="F22" s="3">
        <v>8.493597302511759</v>
      </c>
      <c r="G22" s="3">
        <v>5.5154000841262166E-2</v>
      </c>
      <c r="H22" s="3">
        <v>0.24661927553983246</v>
      </c>
    </row>
    <row r="23" spans="1:8" x14ac:dyDescent="0.3">
      <c r="A23" s="3" t="s">
        <v>45</v>
      </c>
      <c r="B23" s="3">
        <v>196.98333333333335</v>
      </c>
      <c r="C23" s="3">
        <v>2579927.3276022091</v>
      </c>
      <c r="D23" s="3">
        <v>2791305.4609344704</v>
      </c>
      <c r="E23" s="3">
        <v>61.53</v>
      </c>
      <c r="F23" s="3">
        <v>9.1677192165000747</v>
      </c>
      <c r="G23" s="3">
        <v>4.3067562457654099E-2</v>
      </c>
      <c r="H23" s="3">
        <v>0.23497077018196566</v>
      </c>
    </row>
    <row r="24" spans="1:8" x14ac:dyDescent="0.3">
      <c r="A24" s="3" t="s">
        <v>46</v>
      </c>
      <c r="B24" s="3">
        <v>196.98333333333335</v>
      </c>
      <c r="C24" s="3">
        <v>2058599.1052457136</v>
      </c>
      <c r="D24" s="3">
        <v>2870192.0220919419</v>
      </c>
      <c r="E24" s="3">
        <v>50.726666666666667</v>
      </c>
      <c r="F24" s="3">
        <v>9.394053325296241</v>
      </c>
      <c r="G24" s="3">
        <v>4.6867895694879411E-2</v>
      </c>
      <c r="H24" s="3">
        <v>0.20271714757404888</v>
      </c>
    </row>
    <row r="25" spans="1:8" x14ac:dyDescent="0.3">
      <c r="A25" s="3" t="s">
        <v>47</v>
      </c>
      <c r="B25" s="3">
        <v>197</v>
      </c>
      <c r="C25" s="3">
        <v>2013758.5890968046</v>
      </c>
      <c r="D25" s="3">
        <v>2418155.5689559858</v>
      </c>
      <c r="E25" s="3">
        <v>43.826666666666675</v>
      </c>
      <c r="F25" s="3">
        <v>9.5539051117446121</v>
      </c>
      <c r="G25" s="3">
        <v>5.718423283215162E-2</v>
      </c>
      <c r="H25" s="3">
        <v>0.17091530772315341</v>
      </c>
    </row>
    <row r="26" spans="1:8" x14ac:dyDescent="0.3">
      <c r="A26" s="3" t="s">
        <v>48</v>
      </c>
      <c r="B26" s="3">
        <v>197</v>
      </c>
      <c r="C26" s="3">
        <v>1493762.1305977993</v>
      </c>
      <c r="D26" s="3">
        <v>1822715.8417183559</v>
      </c>
      <c r="E26" s="3">
        <v>33.383333333333333</v>
      </c>
      <c r="F26" s="3">
        <v>12.774709778940192</v>
      </c>
      <c r="G26" s="3">
        <v>4.8681207622722281E-2</v>
      </c>
      <c r="H26" s="3">
        <v>0.14915362924434544</v>
      </c>
    </row>
    <row r="27" spans="1:8" x14ac:dyDescent="0.3">
      <c r="A27" s="3" t="s">
        <v>49</v>
      </c>
      <c r="B27" s="3">
        <v>468.94844899412863</v>
      </c>
      <c r="C27" s="3">
        <v>1919232.6867975481</v>
      </c>
      <c r="D27" s="3">
        <v>2507813.760332359</v>
      </c>
      <c r="E27" s="3">
        <v>69.853084303671153</v>
      </c>
      <c r="F27" s="3">
        <v>16.480162512928985</v>
      </c>
      <c r="G27" s="3">
        <v>4.0667979856366445</v>
      </c>
      <c r="H27" s="3">
        <v>0.18800520938772317</v>
      </c>
    </row>
    <row r="28" spans="1:8" x14ac:dyDescent="0.3">
      <c r="A28" s="3" t="s">
        <v>50</v>
      </c>
      <c r="B28" s="3">
        <v>308.08333333333331</v>
      </c>
      <c r="C28" s="3">
        <v>2401657.261796182</v>
      </c>
      <c r="D28" s="3">
        <v>2611248.1581375757</v>
      </c>
      <c r="E28" s="3">
        <v>46.5</v>
      </c>
      <c r="F28" s="3">
        <v>17.852038545348648</v>
      </c>
      <c r="G28" s="3">
        <v>5.0671666434357505E-2</v>
      </c>
      <c r="H28" s="3">
        <v>0.18889785753020263</v>
      </c>
    </row>
    <row r="29" spans="1:8" x14ac:dyDescent="0.3">
      <c r="A29" s="3" t="s">
        <v>51</v>
      </c>
      <c r="B29" s="3">
        <v>305</v>
      </c>
      <c r="C29" s="3">
        <v>3020959.8264264637</v>
      </c>
      <c r="D29" s="3">
        <v>2538589.1056547631</v>
      </c>
      <c r="E29" s="3">
        <v>49.889999999999993</v>
      </c>
      <c r="F29" s="3">
        <v>18.546963778122375</v>
      </c>
      <c r="G29" s="3">
        <v>5.0940450301331708E-2</v>
      </c>
      <c r="H29" s="3">
        <v>0.19059747293532509</v>
      </c>
    </row>
    <row r="30" spans="1:8" x14ac:dyDescent="0.3">
      <c r="A30" s="3" t="s">
        <v>52</v>
      </c>
      <c r="B30" s="3">
        <v>305.7</v>
      </c>
      <c r="C30" s="3">
        <v>3040642.4504446834</v>
      </c>
      <c r="D30" s="3">
        <v>2551000.7746664099</v>
      </c>
      <c r="E30" s="3">
        <v>51.176666666666669</v>
      </c>
      <c r="F30" s="3">
        <v>17.255544434665239</v>
      </c>
      <c r="G30" s="3">
        <v>7.0789910735135228E-2</v>
      </c>
      <c r="H30" s="3">
        <v>0.21482890500277493</v>
      </c>
    </row>
    <row r="31" spans="1:8" x14ac:dyDescent="0.3">
      <c r="A31" s="3" t="s">
        <v>53</v>
      </c>
      <c r="B31" s="3">
        <v>376.81013333333334</v>
      </c>
      <c r="C31" s="3">
        <v>3300234.7034301464</v>
      </c>
      <c r="D31" s="3">
        <v>2895761.5657755635</v>
      </c>
      <c r="E31" s="3">
        <v>50.31</v>
      </c>
      <c r="F31" s="3">
        <v>16.098397575320561</v>
      </c>
      <c r="G31" s="3">
        <v>4.8209579175625281E-2</v>
      </c>
      <c r="H31" s="3">
        <v>0.2292245229800175</v>
      </c>
    </row>
    <row r="32" spans="1:8" x14ac:dyDescent="0.3">
      <c r="A32" s="3" t="s">
        <v>54</v>
      </c>
      <c r="B32" s="3">
        <v>362.14983333333333</v>
      </c>
      <c r="C32" s="3">
        <v>3658734.5880040522</v>
      </c>
      <c r="D32" s="3">
        <v>2829102.5115991449</v>
      </c>
      <c r="E32" s="3">
        <v>52.48</v>
      </c>
      <c r="F32" s="3">
        <v>15.979000297857311</v>
      </c>
      <c r="G32" s="3">
        <v>5.4207831372822722E-2</v>
      </c>
      <c r="H32" s="3">
        <v>0.22084243608768184</v>
      </c>
    </row>
    <row r="33" spans="1:8" x14ac:dyDescent="0.3">
      <c r="A33" s="3" t="s">
        <v>55</v>
      </c>
      <c r="B33" s="3">
        <v>360.47333333333336</v>
      </c>
      <c r="C33" s="3">
        <v>3988531.4516906254</v>
      </c>
      <c r="D33" s="3">
        <v>2528980.9945018915</v>
      </c>
      <c r="E33" s="3">
        <v>62.376666666666665</v>
      </c>
      <c r="F33" s="3">
        <v>15.371612592980881</v>
      </c>
      <c r="G33" s="3">
        <v>6.1081802467837044E-2</v>
      </c>
      <c r="H33" s="3">
        <v>0.20839132403139765</v>
      </c>
    </row>
    <row r="34" spans="1:8" x14ac:dyDescent="0.3">
      <c r="A34" s="3" t="s">
        <v>56</v>
      </c>
      <c r="B34" s="3">
        <v>360.29911212121198</v>
      </c>
      <c r="C34" s="3">
        <v>4415634.3416102203</v>
      </c>
      <c r="D34" s="3">
        <v>3315468.6932219453</v>
      </c>
      <c r="E34" s="3">
        <v>67.763333333333335</v>
      </c>
      <c r="F34" s="3">
        <v>13.337176276584188</v>
      </c>
      <c r="G34" s="3">
        <v>7.5547730199727881E-2</v>
      </c>
      <c r="H34" s="3">
        <v>0.27185240776784519</v>
      </c>
    </row>
    <row r="35" spans="1:8" x14ac:dyDescent="0.3">
      <c r="A35" s="3" t="s">
        <v>57</v>
      </c>
      <c r="B35" s="3">
        <v>360.84047702589834</v>
      </c>
      <c r="C35" s="3">
        <v>4814716.9856538922</v>
      </c>
      <c r="D35" s="3">
        <v>2764968.8896188824</v>
      </c>
      <c r="E35" s="3">
        <v>75.149999999999991</v>
      </c>
      <c r="F35" s="3">
        <v>11.230806763418258</v>
      </c>
      <c r="G35" s="3">
        <v>5.1347206628316031E-2</v>
      </c>
      <c r="H35" s="3">
        <v>0.24689878929147741</v>
      </c>
    </row>
    <row r="36" spans="1:8" x14ac:dyDescent="0.3">
      <c r="A36" s="3" t="s">
        <v>58</v>
      </c>
      <c r="B36" s="3">
        <v>362.47673809523832</v>
      </c>
      <c r="C36" s="3">
        <v>4949850.3241299689</v>
      </c>
      <c r="D36" s="3">
        <v>4102431.1320953835</v>
      </c>
      <c r="E36" s="3">
        <v>75.88666666666667</v>
      </c>
      <c r="F36" s="3">
        <v>11.284220822458792</v>
      </c>
      <c r="G36" s="3">
        <v>5.6000337096214735E-2</v>
      </c>
      <c r="H36" s="3">
        <v>0.27128590642646472</v>
      </c>
    </row>
    <row r="37" spans="1:8" x14ac:dyDescent="0.3">
      <c r="A37" s="3" t="s">
        <v>59</v>
      </c>
      <c r="B37" s="3">
        <v>364.21098387635766</v>
      </c>
      <c r="C37" s="3">
        <v>4527125.7780595673</v>
      </c>
      <c r="D37" s="3">
        <v>3262244.0301791187</v>
      </c>
      <c r="E37" s="3">
        <v>69.263333333333335</v>
      </c>
      <c r="F37" s="3">
        <v>11.441793242378282</v>
      </c>
      <c r="G37" s="3">
        <v>5.5196181121302978E-2</v>
      </c>
      <c r="H37" s="3">
        <v>0.22109666370444825</v>
      </c>
    </row>
    <row r="38" spans="1:8" x14ac:dyDescent="0.3">
      <c r="A38" s="3" t="s">
        <v>60</v>
      </c>
      <c r="B38" s="3">
        <v>362.06479797979802</v>
      </c>
      <c r="C38" s="3">
        <v>4661596.2078300826</v>
      </c>
      <c r="D38" s="3">
        <v>4775918.0580584966</v>
      </c>
      <c r="E38" s="3">
        <v>64.203333333333333</v>
      </c>
      <c r="F38" s="3">
        <v>11.251149569729819</v>
      </c>
      <c r="G38" s="3">
        <v>7.6659005620538859E-2</v>
      </c>
      <c r="H38" s="3">
        <v>0.29655010596008818</v>
      </c>
    </row>
    <row r="39" spans="1:8" x14ac:dyDescent="0.3">
      <c r="A39" s="3" t="s">
        <v>61</v>
      </c>
      <c r="B39" s="3">
        <v>360.58984500466835</v>
      </c>
      <c r="C39" s="3">
        <v>5005424.3972594207</v>
      </c>
      <c r="D39" s="3">
        <v>5114241.477299857</v>
      </c>
      <c r="E39" s="3">
        <v>71.15666666666668</v>
      </c>
      <c r="F39" s="3">
        <v>11.217315895871891</v>
      </c>
      <c r="G39" s="3">
        <v>6.0247624514901829E-2</v>
      </c>
      <c r="H39" s="3">
        <v>0.28911779788631958</v>
      </c>
    </row>
    <row r="40" spans="1:8" x14ac:dyDescent="0.3">
      <c r="A40" s="3" t="s">
        <v>62</v>
      </c>
      <c r="B40" s="3">
        <v>362.17270979986193</v>
      </c>
      <c r="C40" s="3">
        <v>5420184.1585046425</v>
      </c>
      <c r="D40" s="3">
        <v>4873363.1802489534</v>
      </c>
      <c r="E40" s="3">
        <v>64.186666666666667</v>
      </c>
      <c r="F40" s="3">
        <v>11.24375477733328</v>
      </c>
      <c r="G40" s="3">
        <v>6.2148800422995663E-2</v>
      </c>
      <c r="H40" s="3">
        <v>0.2722661919306687</v>
      </c>
    </row>
    <row r="41" spans="1:8" x14ac:dyDescent="0.3">
      <c r="A41" s="3" t="s">
        <v>63</v>
      </c>
      <c r="B41" s="3">
        <v>362.86060606060596</v>
      </c>
      <c r="C41" s="3">
        <v>4823329.0409797253</v>
      </c>
      <c r="D41" s="3">
        <v>5686445.6715943152</v>
      </c>
      <c r="E41" s="3">
        <v>63.741634259259257</v>
      </c>
      <c r="F41" s="3">
        <v>11.981569286402618</v>
      </c>
      <c r="G41" s="3">
        <v>6.4587488639096816E-2</v>
      </c>
      <c r="H41" s="3">
        <v>0.26555030486563569</v>
      </c>
    </row>
    <row r="42" spans="1:8" x14ac:dyDescent="0.3">
      <c r="A42" s="3" t="s">
        <v>64</v>
      </c>
      <c r="B42" s="3">
        <v>366.98511111111105</v>
      </c>
      <c r="C42" s="3">
        <v>4138148.5093235266</v>
      </c>
      <c r="D42" s="3">
        <v>4814960.3920997093</v>
      </c>
      <c r="E42" s="3">
        <v>52.477866271409738</v>
      </c>
      <c r="F42" s="3">
        <v>12.257324804486643</v>
      </c>
      <c r="G42" s="3">
        <v>6.807827739888761E-2</v>
      </c>
      <c r="H42" s="3">
        <v>0.25115737397820392</v>
      </c>
    </row>
    <row r="43" spans="1:8" x14ac:dyDescent="0.3">
      <c r="A43" s="3" t="s">
        <v>65</v>
      </c>
      <c r="B43" s="3">
        <v>385.87333333333328</v>
      </c>
      <c r="C43" s="3">
        <v>2248178.4427576861</v>
      </c>
      <c r="D43" s="3">
        <v>4154793.366619085</v>
      </c>
      <c r="E43" s="3">
        <v>27.4913644338118</v>
      </c>
      <c r="F43" s="3">
        <v>12.558719690353897</v>
      </c>
      <c r="G43" s="3">
        <v>6.491997094782298E-2</v>
      </c>
      <c r="H43" s="3">
        <v>0.18819429860510167</v>
      </c>
    </row>
    <row r="44" spans="1:8" x14ac:dyDescent="0.3">
      <c r="A44" s="3" t="s">
        <v>66</v>
      </c>
      <c r="B44" s="3">
        <v>386.58333333333331</v>
      </c>
      <c r="C44" s="3">
        <v>3014869.8398629581</v>
      </c>
      <c r="D44" s="3">
        <v>5457354.7743126396</v>
      </c>
      <c r="E44" s="3">
        <v>43.3352674571805</v>
      </c>
      <c r="F44" s="3">
        <v>13.70662921174079</v>
      </c>
      <c r="G44" s="3">
        <v>7.0077022229088251E-2</v>
      </c>
      <c r="H44" s="3">
        <v>0.21673935844197054</v>
      </c>
    </row>
    <row r="45" spans="1:8" x14ac:dyDescent="0.3">
      <c r="A45" s="3" t="s">
        <v>67</v>
      </c>
      <c r="B45" s="3">
        <v>389.24063333333334</v>
      </c>
      <c r="C45" s="3">
        <v>3212395.9067068566</v>
      </c>
      <c r="D45" s="3">
        <v>6092083.6176072676</v>
      </c>
      <c r="E45" s="3">
        <v>44.258181818181811</v>
      </c>
      <c r="F45" s="3">
        <v>15.753386647855876</v>
      </c>
      <c r="G45" s="3">
        <v>6.0348673680857737E-2</v>
      </c>
      <c r="H45" s="3">
        <v>0.21358181480738353</v>
      </c>
    </row>
    <row r="46" spans="1:8" x14ac:dyDescent="0.3">
      <c r="A46" s="3" t="s">
        <v>68</v>
      </c>
      <c r="B46" s="3">
        <v>402.57056521739133</v>
      </c>
      <c r="C46" s="3">
        <v>3037262.7151983064</v>
      </c>
      <c r="D46" s="3">
        <v>5310420.3669741862</v>
      </c>
      <c r="E46" s="3">
        <v>60.987566666666673</v>
      </c>
      <c r="F46" s="3">
        <v>18.171367740526605</v>
      </c>
      <c r="G46" s="3">
        <v>7.2309643958737693E-2</v>
      </c>
      <c r="H46" s="3">
        <v>0.20861654358413381</v>
      </c>
    </row>
    <row r="47" spans="1:8" x14ac:dyDescent="0.3">
      <c r="A47" s="3" t="s">
        <v>69</v>
      </c>
      <c r="B47" s="3">
        <v>410.40717273576098</v>
      </c>
      <c r="C47" s="3">
        <v>5119949.1805675523</v>
      </c>
      <c r="D47" s="3">
        <v>5089085.9948988166</v>
      </c>
      <c r="E47" s="3">
        <v>68.519586921850077</v>
      </c>
      <c r="F47" s="3">
        <v>17.750757261900702</v>
      </c>
      <c r="G47" s="3">
        <v>6.8959584126810788E-2</v>
      </c>
      <c r="H47" s="3">
        <v>0.26094238785900564</v>
      </c>
    </row>
    <row r="48" spans="1:8" x14ac:dyDescent="0.3">
      <c r="A48" s="3" t="s">
        <v>70</v>
      </c>
      <c r="B48" s="3">
        <v>410.43396969697</v>
      </c>
      <c r="C48" s="3">
        <v>5195381.0374992574</v>
      </c>
      <c r="D48" s="3">
        <v>5627682.0969520537</v>
      </c>
      <c r="E48" s="3">
        <v>73.731796536796537</v>
      </c>
      <c r="F48" s="3">
        <v>16.629867193111252</v>
      </c>
      <c r="G48" s="3">
        <v>7.0841980333711571E-2</v>
      </c>
      <c r="H48" s="3">
        <v>0.23990769051640073</v>
      </c>
    </row>
    <row r="49" spans="1:8" x14ac:dyDescent="0.3">
      <c r="A49" s="3" t="s">
        <v>71</v>
      </c>
      <c r="B49" s="3">
        <v>412.44057302346761</v>
      </c>
      <c r="C49" s="3">
        <v>5851577.9378701653</v>
      </c>
      <c r="D49" s="3">
        <v>6367309.6297423448</v>
      </c>
      <c r="E49" s="3">
        <v>80.408658008658008</v>
      </c>
      <c r="F49" s="3">
        <v>15.625488850575337</v>
      </c>
      <c r="G49" s="3">
        <v>5.9081518851601449E-2</v>
      </c>
      <c r="H49" s="3">
        <v>0.24796824107272183</v>
      </c>
    </row>
    <row r="50" spans="1:8" x14ac:dyDescent="0.3">
      <c r="A50" s="3" t="s">
        <v>72</v>
      </c>
      <c r="B50" s="3">
        <v>416.21057971014505</v>
      </c>
      <c r="C50" s="3">
        <v>7194231.9924497558</v>
      </c>
      <c r="D50" s="3">
        <v>7906663.9542770125</v>
      </c>
      <c r="E50" s="3">
        <v>103.19347619047619</v>
      </c>
      <c r="F50" s="3">
        <v>15.915153179219942</v>
      </c>
      <c r="G50" s="3">
        <v>9.8533638028150378E-2</v>
      </c>
      <c r="H50" s="3">
        <v>0.33322200489449572</v>
      </c>
    </row>
    <row r="51" spans="1:8" x14ac:dyDescent="0.3">
      <c r="A51" s="3" t="s">
        <v>73</v>
      </c>
      <c r="B51" s="3">
        <v>415.69686716791995</v>
      </c>
      <c r="C51" s="3">
        <v>7539961.487146182</v>
      </c>
      <c r="D51" s="3">
        <v>6708601.319686152</v>
      </c>
      <c r="E51" s="3">
        <v>117.77503645477331</v>
      </c>
      <c r="F51" s="3">
        <v>18.595615795951687</v>
      </c>
      <c r="G51" s="3">
        <v>7.5517746505232991E-2</v>
      </c>
      <c r="H51" s="3">
        <v>0.31660292178937904</v>
      </c>
    </row>
    <row r="52" spans="1:8" x14ac:dyDescent="0.3">
      <c r="A52" s="3" t="s">
        <v>74</v>
      </c>
      <c r="B52" s="3">
        <v>426.29728347548695</v>
      </c>
      <c r="C52" s="3">
        <v>6021107.1256051883</v>
      </c>
      <c r="D52" s="3">
        <v>6678869.7918768115</v>
      </c>
      <c r="E52" s="3">
        <v>106.7084126984127</v>
      </c>
      <c r="F52" s="3">
        <v>20.773688214052768</v>
      </c>
      <c r="G52" s="3">
        <v>6.8207918429433856E-2</v>
      </c>
      <c r="H52" s="3">
        <v>0.2430347364230738</v>
      </c>
    </row>
    <row r="53" spans="1:8" x14ac:dyDescent="0.3">
      <c r="A53" s="3" t="s">
        <v>75</v>
      </c>
      <c r="B53" s="3">
        <v>445.71190191387569</v>
      </c>
      <c r="C53" s="3">
        <v>6496271.787985296</v>
      </c>
      <c r="D53" s="3">
        <v>5820973.5176775269</v>
      </c>
      <c r="E53" s="3">
        <v>90.81</v>
      </c>
      <c r="F53" s="3">
        <v>21.34379451911694</v>
      </c>
      <c r="G53" s="3">
        <v>5.648571508015552E-2</v>
      </c>
      <c r="H53" s="3">
        <v>0.21701379874300245</v>
      </c>
    </row>
    <row r="54" spans="1:8" x14ac:dyDescent="0.3">
      <c r="A54" s="3" t="s">
        <v>76</v>
      </c>
      <c r="B54" s="3">
        <v>460.93377846790889</v>
      </c>
      <c r="C54" s="3">
        <v>6626886.0887915958</v>
      </c>
      <c r="D54" s="3">
        <v>6845389.0783998016</v>
      </c>
      <c r="E54" s="3">
        <v>83.98</v>
      </c>
      <c r="F54" s="3">
        <v>22.043274316260238</v>
      </c>
      <c r="G54" s="3">
        <v>0.10300299413033401</v>
      </c>
      <c r="H54" s="3">
        <v>0.26291392632539962</v>
      </c>
    </row>
    <row r="55" spans="1:8" x14ac:dyDescent="0.3">
      <c r="A55" s="3" t="s">
        <v>77</v>
      </c>
      <c r="B55" s="3">
        <v>511.22433201058203</v>
      </c>
      <c r="C55" s="3">
        <v>6585587.0728144413</v>
      </c>
      <c r="D55" s="3">
        <v>6640217.1183062848</v>
      </c>
      <c r="E55" s="3">
        <v>80.149850000000001</v>
      </c>
      <c r="F55" s="3">
        <v>22.789488998108709</v>
      </c>
      <c r="G55" s="3">
        <v>7.8960804424606013E-2</v>
      </c>
      <c r="H55" s="3">
        <v>0.25383507384560328</v>
      </c>
    </row>
    <row r="56" spans="1:8" x14ac:dyDescent="0.3">
      <c r="A56" s="3" t="s">
        <v>78</v>
      </c>
      <c r="B56" s="3">
        <v>764.81840279503103</v>
      </c>
      <c r="C56" s="3">
        <v>10465436.489663871</v>
      </c>
      <c r="D56" s="3">
        <v>9452198.3765697703</v>
      </c>
      <c r="E56" s="3">
        <v>89.910000000000011</v>
      </c>
      <c r="F56" s="3">
        <v>26.715831832083211</v>
      </c>
      <c r="G56" s="3">
        <v>7.0303072837862329E-2</v>
      </c>
      <c r="H56" s="3">
        <v>0.32835632119762376</v>
      </c>
    </row>
    <row r="57" spans="1:8" x14ac:dyDescent="0.3">
      <c r="A57" s="3" t="s">
        <v>79</v>
      </c>
      <c r="B57" s="3">
        <v>843.79975825928443</v>
      </c>
      <c r="C57" s="3">
        <v>12569878.675298091</v>
      </c>
      <c r="D57" s="3">
        <v>9704861.5718977749</v>
      </c>
      <c r="E57" s="3">
        <v>86.593333333333348</v>
      </c>
      <c r="F57" s="3">
        <v>28.921789803466595</v>
      </c>
      <c r="G57" s="3">
        <v>7.512656389488237E-2</v>
      </c>
      <c r="H57" s="3">
        <v>0.33796584410598574</v>
      </c>
    </row>
    <row r="58" spans="1:8" x14ac:dyDescent="0.3">
      <c r="A58" s="3" t="s">
        <v>274</v>
      </c>
      <c r="B58" s="3">
        <v>1320.2431388167388</v>
      </c>
      <c r="C58" s="3">
        <v>18552586.878327139</v>
      </c>
      <c r="D58" s="3">
        <v>13643737.032482587</v>
      </c>
      <c r="E58" s="3">
        <v>85.686666666666667</v>
      </c>
      <c r="F58" s="3">
        <v>33.201432671096711</v>
      </c>
      <c r="G58" s="3">
        <v>9.4367506141803323E-2</v>
      </c>
      <c r="H58" s="3">
        <v>0.54704351509382965</v>
      </c>
    </row>
    <row r="59" spans="1:8" x14ac:dyDescent="0.3">
      <c r="A59" s="3" t="s">
        <v>275</v>
      </c>
      <c r="B59" s="3">
        <v>1385.1305464448405</v>
      </c>
      <c r="C59" s="3">
        <v>20407845.566159815</v>
      </c>
      <c r="D59" s="3">
        <v>14325923.884106731</v>
      </c>
      <c r="E59" s="3">
        <v>88.564999999999998</v>
      </c>
      <c r="F59" s="3">
        <v>34.191671544968528</v>
      </c>
      <c r="G59" s="3">
        <v>0.14224879384458153</v>
      </c>
      <c r="H59" s="3">
        <v>0.59015691931689918</v>
      </c>
    </row>
    <row r="60" spans="1:8" x14ac:dyDescent="0.3">
      <c r="A60" s="3" t="s">
        <v>276</v>
      </c>
      <c r="B60" s="3" t="e">
        <v>#DIV/0!</v>
      </c>
      <c r="C60" s="3">
        <v>0</v>
      </c>
      <c r="D60" s="3">
        <v>0</v>
      </c>
      <c r="E60" s="3" t="e">
        <v>#DIV/0!</v>
      </c>
      <c r="F60" s="3">
        <v>0</v>
      </c>
      <c r="G60" s="3" t="e">
        <v>#DIV/0!</v>
      </c>
      <c r="H60" s="3" t="e">
        <v>#DIV/0!</v>
      </c>
    </row>
    <row r="61" spans="1:8" x14ac:dyDescent="0.3">
      <c r="A61" s="3" t="s">
        <v>277</v>
      </c>
      <c r="B61" s="3" t="e">
        <v>#DIV/0!</v>
      </c>
      <c r="C61" s="3">
        <v>0</v>
      </c>
      <c r="D61" s="3">
        <v>0</v>
      </c>
      <c r="E61" s="3" t="e">
        <v>#DIV/0!</v>
      </c>
      <c r="F61" s="3">
        <v>0</v>
      </c>
      <c r="G61" s="3" t="e">
        <v>#DIV/0!</v>
      </c>
      <c r="H61" s="3" t="e">
        <v>#DIV/0!</v>
      </c>
    </row>
    <row r="62" spans="1:8" x14ac:dyDescent="0.3">
      <c r="A62" s="3" t="s">
        <v>278</v>
      </c>
      <c r="B62" s="3" t="e">
        <v>#DIV/0!</v>
      </c>
      <c r="C62" s="3">
        <v>0</v>
      </c>
      <c r="D62" s="3">
        <v>0</v>
      </c>
      <c r="E62" s="3" t="e">
        <v>#DIV/0!</v>
      </c>
      <c r="F62" s="3">
        <v>0</v>
      </c>
      <c r="G62" s="3" t="e">
        <v>#DIV/0!</v>
      </c>
      <c r="H62" s="3" t="e">
        <v>#DIV/0!</v>
      </c>
    </row>
    <row r="63" spans="1:8" x14ac:dyDescent="0.3">
      <c r="A63" s="3" t="s">
        <v>279</v>
      </c>
      <c r="B63" s="3" t="e">
        <v>#DIV/0!</v>
      </c>
      <c r="C63" s="3">
        <v>0</v>
      </c>
      <c r="D63" s="3">
        <v>0</v>
      </c>
      <c r="E63" s="3" t="e">
        <v>#DIV/0!</v>
      </c>
      <c r="F63" s="3">
        <v>0</v>
      </c>
      <c r="G63" s="3" t="e">
        <v>#DIV/0!</v>
      </c>
      <c r="H63" s="3" t="e">
        <v>#DIV/0!</v>
      </c>
    </row>
    <row r="64" spans="1:8" x14ac:dyDescent="0.3">
      <c r="A64" s="3" t="s">
        <v>280</v>
      </c>
      <c r="B64" s="3" t="e">
        <v>#DIV/0!</v>
      </c>
      <c r="C64" s="3">
        <v>0</v>
      </c>
      <c r="D64" s="3">
        <v>0</v>
      </c>
      <c r="E64" s="3" t="e">
        <v>#DIV/0!</v>
      </c>
      <c r="F64" s="3">
        <v>0</v>
      </c>
      <c r="G64" s="3" t="e">
        <v>#DIV/0!</v>
      </c>
      <c r="H64" s="3" t="e">
        <v>#DIV/0!</v>
      </c>
    </row>
    <row r="65" spans="1:8" x14ac:dyDescent="0.3">
      <c r="A65" s="3" t="s">
        <v>281</v>
      </c>
      <c r="B65" s="3" t="e">
        <v>#DIV/0!</v>
      </c>
      <c r="C65" s="3">
        <v>0</v>
      </c>
      <c r="D65" s="3">
        <v>0</v>
      </c>
      <c r="E65" s="3" t="e">
        <v>#DIV/0!</v>
      </c>
      <c r="F65" s="3">
        <v>0</v>
      </c>
      <c r="G65" s="3" t="e">
        <v>#DIV/0!</v>
      </c>
      <c r="H65" s="3" t="e">
        <v>#DIV/0!</v>
      </c>
    </row>
    <row r="66" spans="1:8" x14ac:dyDescent="0.3">
      <c r="A66" s="3" t="s">
        <v>282</v>
      </c>
      <c r="B66" s="3" t="e">
        <v>#DIV/0!</v>
      </c>
      <c r="C66" s="3">
        <v>0</v>
      </c>
      <c r="D66" s="3">
        <v>0</v>
      </c>
      <c r="E66" s="3" t="e">
        <v>#DIV/0!</v>
      </c>
      <c r="F66" s="3">
        <v>0</v>
      </c>
      <c r="G66" s="3" t="e">
        <v>#DIV/0!</v>
      </c>
      <c r="H66" s="3" t="e">
        <v>#DIV/0!</v>
      </c>
    </row>
    <row r="67" spans="1:8" x14ac:dyDescent="0.3">
      <c r="A67" s="3" t="s">
        <v>283</v>
      </c>
      <c r="B67" s="3" t="e">
        <v>#DIV/0!</v>
      </c>
      <c r="C67" s="3">
        <v>0</v>
      </c>
      <c r="D67" s="3">
        <v>0</v>
      </c>
      <c r="E67" s="3" t="e">
        <v>#DIV/0!</v>
      </c>
      <c r="F67" s="3">
        <v>0</v>
      </c>
      <c r="G67" s="3" t="e">
        <v>#DIV/0!</v>
      </c>
      <c r="H67" s="3" t="e">
        <v>#DIV/0!</v>
      </c>
    </row>
    <row r="68" spans="1:8" x14ac:dyDescent="0.3">
      <c r="A68" s="3" t="s">
        <v>284</v>
      </c>
      <c r="B68" s="3" t="e">
        <v>#DIV/0!</v>
      </c>
      <c r="C68" s="3">
        <v>0</v>
      </c>
      <c r="D68" s="3">
        <v>0</v>
      </c>
      <c r="E68" s="3" t="e">
        <v>#DIV/0!</v>
      </c>
      <c r="F68" s="3">
        <v>0</v>
      </c>
      <c r="G68" s="3" t="e">
        <v>#DIV/0!</v>
      </c>
      <c r="H68" s="3" t="e">
        <v>#DIV/0!</v>
      </c>
    </row>
    <row r="69" spans="1:8" x14ac:dyDescent="0.3">
      <c r="A69" s="3" t="s">
        <v>285</v>
      </c>
      <c r="B69" s="3" t="e">
        <v>#DIV/0!</v>
      </c>
      <c r="C69" s="3">
        <v>0</v>
      </c>
      <c r="D69" s="3">
        <v>0</v>
      </c>
      <c r="E69" s="3" t="e">
        <v>#DIV/0!</v>
      </c>
      <c r="F69" s="3">
        <v>0</v>
      </c>
      <c r="G69" s="3" t="e">
        <v>#DIV/0!</v>
      </c>
      <c r="H69" s="3" t="e">
        <v>#DIV/0!</v>
      </c>
    </row>
    <row r="70" spans="1:8" x14ac:dyDescent="0.3">
      <c r="A70" s="3" t="s">
        <v>286</v>
      </c>
      <c r="B70" s="3" t="e">
        <v>#DIV/0!</v>
      </c>
      <c r="C70" s="3">
        <v>0</v>
      </c>
      <c r="D70" s="3">
        <v>0</v>
      </c>
      <c r="E70" s="3" t="e">
        <v>#DIV/0!</v>
      </c>
      <c r="F70" s="3">
        <v>0</v>
      </c>
      <c r="G70" s="3" t="e">
        <v>#DIV/0!</v>
      </c>
      <c r="H70" s="3" t="e">
        <v>#DIV/0!</v>
      </c>
    </row>
    <row r="71" spans="1:8" x14ac:dyDescent="0.3">
      <c r="A71" s="3" t="s">
        <v>287</v>
      </c>
      <c r="B71" s="3" t="e">
        <v>#DIV/0!</v>
      </c>
      <c r="C71" s="3">
        <v>0</v>
      </c>
      <c r="D71" s="3">
        <v>0</v>
      </c>
      <c r="E71" s="3" t="e">
        <v>#DIV/0!</v>
      </c>
      <c r="F71" s="3">
        <v>0</v>
      </c>
      <c r="G71" s="3" t="e">
        <v>#DIV/0!</v>
      </c>
      <c r="H71" s="3" t="e">
        <v>#DIV/0!</v>
      </c>
    </row>
    <row r="72" spans="1:8" x14ac:dyDescent="0.3">
      <c r="A72" s="3" t="s">
        <v>288</v>
      </c>
      <c r="B72" s="3" t="e">
        <v>#DIV/0!</v>
      </c>
      <c r="C72" s="3">
        <v>0</v>
      </c>
      <c r="D72" s="3">
        <v>0</v>
      </c>
      <c r="E72" s="3" t="e">
        <v>#DIV/0!</v>
      </c>
      <c r="F72" s="3">
        <v>0</v>
      </c>
      <c r="G72" s="3" t="e">
        <v>#DIV/0!</v>
      </c>
      <c r="H72" s="3" t="e">
        <v>#DIV/0!</v>
      </c>
    </row>
    <row r="73" spans="1:8" x14ac:dyDescent="0.3">
      <c r="A73" s="3" t="s">
        <v>289</v>
      </c>
      <c r="B73" s="3" t="e">
        <v>#DIV/0!</v>
      </c>
      <c r="C73" s="3">
        <v>0</v>
      </c>
      <c r="D73" s="3">
        <v>0</v>
      </c>
      <c r="E73" s="3" t="e">
        <v>#DIV/0!</v>
      </c>
      <c r="F73" s="3">
        <v>0</v>
      </c>
      <c r="G73" s="3" t="e">
        <v>#DIV/0!</v>
      </c>
      <c r="H73" s="3" t="e">
        <v>#DIV/0!</v>
      </c>
    </row>
    <row r="74" spans="1:8" x14ac:dyDescent="0.3">
      <c r="A74" s="3" t="s">
        <v>290</v>
      </c>
      <c r="B74" s="3" t="e">
        <v>#DIV/0!</v>
      </c>
      <c r="C74" s="3">
        <v>0</v>
      </c>
      <c r="D74" s="3">
        <v>0</v>
      </c>
      <c r="E74" s="3" t="e">
        <v>#DIV/0!</v>
      </c>
      <c r="F74" s="3">
        <v>0</v>
      </c>
      <c r="G74" s="3" t="e">
        <v>#DIV/0!</v>
      </c>
      <c r="H74" s="3" t="e">
        <v>#DIV/0!</v>
      </c>
    </row>
    <row r="75" spans="1:8" x14ac:dyDescent="0.3">
      <c r="A75" s="3" t="s">
        <v>291</v>
      </c>
      <c r="B75" s="3" t="e">
        <v>#DIV/0!</v>
      </c>
      <c r="C75" s="3">
        <v>0</v>
      </c>
      <c r="D75" s="3">
        <v>0</v>
      </c>
      <c r="E75" s="3" t="e">
        <v>#DIV/0!</v>
      </c>
      <c r="F75" s="3">
        <v>0</v>
      </c>
      <c r="G75" s="3" t="e">
        <v>#DIV/0!</v>
      </c>
      <c r="H75" s="3" t="e">
        <v>#DIV/0!</v>
      </c>
    </row>
    <row r="76" spans="1:8" x14ac:dyDescent="0.3">
      <c r="A76" s="3" t="s">
        <v>292</v>
      </c>
      <c r="B76" s="3" t="e">
        <v>#DIV/0!</v>
      </c>
      <c r="C76" s="3">
        <v>0</v>
      </c>
      <c r="D76" s="3">
        <v>0</v>
      </c>
      <c r="E76" s="3" t="e">
        <v>#DIV/0!</v>
      </c>
      <c r="F76" s="3">
        <v>0</v>
      </c>
      <c r="G76" s="3" t="e">
        <v>#DIV/0!</v>
      </c>
      <c r="H76" s="3" t="e">
        <v>#DIV/0!</v>
      </c>
    </row>
    <row r="77" spans="1:8" x14ac:dyDescent="0.3">
      <c r="A77" s="3" t="s">
        <v>293</v>
      </c>
      <c r="B77" s="3" t="e">
        <v>#DIV/0!</v>
      </c>
      <c r="C77" s="3">
        <v>0</v>
      </c>
      <c r="D77" s="3">
        <v>0</v>
      </c>
      <c r="E77" s="3" t="e">
        <v>#DIV/0!</v>
      </c>
      <c r="F77" s="3">
        <v>0</v>
      </c>
      <c r="G77" s="3" t="e">
        <v>#DIV/0!</v>
      </c>
      <c r="H77" s="3" t="e">
        <v>#DIV/0!</v>
      </c>
    </row>
    <row r="78" spans="1:8" x14ac:dyDescent="0.3">
      <c r="A78" s="3" t="s">
        <v>294</v>
      </c>
      <c r="B78" s="3" t="e">
        <v>#DIV/0!</v>
      </c>
      <c r="C78" s="3">
        <v>0</v>
      </c>
      <c r="D78" s="3">
        <v>0</v>
      </c>
      <c r="E78" s="3" t="e">
        <v>#DIV/0!</v>
      </c>
      <c r="F78" s="3">
        <v>0</v>
      </c>
      <c r="G78" s="3" t="e">
        <v>#DIV/0!</v>
      </c>
      <c r="H78" s="3" t="e">
        <v>#DIV/0!</v>
      </c>
    </row>
    <row r="79" spans="1:8" x14ac:dyDescent="0.3">
      <c r="A79" s="3" t="s">
        <v>295</v>
      </c>
      <c r="B79" s="3" t="e">
        <v>#DIV/0!</v>
      </c>
      <c r="C79" s="3">
        <v>0</v>
      </c>
      <c r="D79" s="3">
        <v>0</v>
      </c>
      <c r="E79" s="3" t="e">
        <v>#DIV/0!</v>
      </c>
      <c r="F79" s="3">
        <v>0</v>
      </c>
      <c r="G79" s="3" t="e">
        <v>#DIV/0!</v>
      </c>
      <c r="H79" s="3" t="e">
        <v>#DIV/0!</v>
      </c>
    </row>
    <row r="80" spans="1:8" x14ac:dyDescent="0.3">
      <c r="A80" s="3" t="s">
        <v>296</v>
      </c>
      <c r="B80" s="3" t="e">
        <v>#DIV/0!</v>
      </c>
      <c r="C80" s="3">
        <v>0</v>
      </c>
      <c r="D80" s="3">
        <v>0</v>
      </c>
      <c r="E80" s="3" t="e">
        <v>#DIV/0!</v>
      </c>
      <c r="F80" s="3">
        <v>0</v>
      </c>
      <c r="G80" s="3" t="e">
        <v>#DIV/0!</v>
      </c>
      <c r="H80" s="3" t="e">
        <v>#DIV/0!</v>
      </c>
    </row>
    <row r="81" spans="1:8" x14ac:dyDescent="0.3">
      <c r="A81" s="3" t="s">
        <v>297</v>
      </c>
      <c r="B81" s="3" t="e">
        <v>#DIV/0!</v>
      </c>
      <c r="C81" s="3">
        <v>0</v>
      </c>
      <c r="D81" s="3">
        <v>0</v>
      </c>
      <c r="E81" s="3" t="e">
        <v>#DIV/0!</v>
      </c>
      <c r="F81" s="3">
        <v>0</v>
      </c>
      <c r="G81" s="3" t="e">
        <v>#DIV/0!</v>
      </c>
      <c r="H81" s="3" t="e">
        <v>#DIV/0!</v>
      </c>
    </row>
    <row r="82" spans="1:8" x14ac:dyDescent="0.3">
      <c r="A82" s="3" t="s">
        <v>298</v>
      </c>
      <c r="B82" s="3">
        <v>0</v>
      </c>
      <c r="C82" s="3">
        <v>0</v>
      </c>
      <c r="D82" s="3">
        <v>0</v>
      </c>
      <c r="E82" s="3">
        <v>0</v>
      </c>
      <c r="F82" s="3">
        <v>0</v>
      </c>
      <c r="G82" s="3" t="e">
        <v>#DIV/0!</v>
      </c>
      <c r="H82" s="3" t="e">
        <v>#DIV/0!</v>
      </c>
    </row>
    <row r="83" spans="1:8" x14ac:dyDescent="0.3">
      <c r="A83" s="3" t="s">
        <v>299</v>
      </c>
      <c r="B83" s="3">
        <v>0</v>
      </c>
      <c r="C83" s="3">
        <v>0</v>
      </c>
      <c r="D83" s="3">
        <v>0</v>
      </c>
      <c r="E83" s="3">
        <v>0</v>
      </c>
      <c r="F83" s="3">
        <v>0</v>
      </c>
      <c r="G83" s="3" t="e">
        <v>#DIV/0!</v>
      </c>
      <c r="H83" s="3" t="e">
        <v>#DIV/0!</v>
      </c>
    </row>
    <row r="84" spans="1:8" x14ac:dyDescent="0.3">
      <c r="A84" s="3" t="s">
        <v>300</v>
      </c>
      <c r="B84" s="3">
        <v>0</v>
      </c>
      <c r="C84" s="3">
        <v>0</v>
      </c>
      <c r="D84" s="3">
        <v>0</v>
      </c>
      <c r="E84" s="3">
        <v>0</v>
      </c>
      <c r="F84" s="3">
        <v>0</v>
      </c>
      <c r="G84" s="3" t="e">
        <v>#DIV/0!</v>
      </c>
      <c r="H84" s="3" t="e">
        <v>#DIV/0!</v>
      </c>
    </row>
    <row r="85" spans="1:8" x14ac:dyDescent="0.3">
      <c r="A85" s="3" t="s">
        <v>301</v>
      </c>
      <c r="B85" s="3">
        <v>0</v>
      </c>
      <c r="C85" s="3">
        <v>0</v>
      </c>
      <c r="D85" s="3">
        <v>0</v>
      </c>
      <c r="E85" s="3">
        <v>0</v>
      </c>
      <c r="F85" s="3">
        <v>0</v>
      </c>
      <c r="G85" s="3" t="e">
        <v>#DIV/0!</v>
      </c>
      <c r="H85" s="3" t="e">
        <v>#DIV/0!</v>
      </c>
    </row>
    <row r="86" spans="1:8" x14ac:dyDescent="0.3">
      <c r="A86" s="3" t="s">
        <v>302</v>
      </c>
      <c r="B86" s="3">
        <v>0</v>
      </c>
      <c r="C86" s="3">
        <v>0</v>
      </c>
      <c r="D86" s="3">
        <v>0</v>
      </c>
      <c r="E86" s="3">
        <v>0</v>
      </c>
      <c r="F86" s="3">
        <v>0</v>
      </c>
      <c r="G86" s="3" t="e">
        <v>#DIV/0!</v>
      </c>
      <c r="H86" s="3" t="e">
        <v>#DIV/0!</v>
      </c>
    </row>
    <row r="87" spans="1:8" x14ac:dyDescent="0.3">
      <c r="A87" s="3" t="s">
        <v>303</v>
      </c>
      <c r="B87" s="3">
        <v>0</v>
      </c>
      <c r="C87" s="3">
        <v>0</v>
      </c>
      <c r="D87" s="3">
        <v>0</v>
      </c>
      <c r="E87" s="3">
        <v>0</v>
      </c>
      <c r="F87" s="3">
        <v>0</v>
      </c>
      <c r="G87" s="3" t="e">
        <v>#DIV/0!</v>
      </c>
      <c r="H87" s="3" t="e">
        <v>#DIV/0!</v>
      </c>
    </row>
    <row r="88" spans="1:8" x14ac:dyDescent="0.3">
      <c r="A88" s="3" t="s">
        <v>304</v>
      </c>
      <c r="B88" s="3">
        <v>0</v>
      </c>
      <c r="C88" s="3">
        <v>0</v>
      </c>
      <c r="D88" s="3">
        <v>0</v>
      </c>
      <c r="E88" s="3">
        <v>0</v>
      </c>
      <c r="F88" s="3">
        <v>0</v>
      </c>
      <c r="G88" s="3" t="e">
        <v>#DIV/0!</v>
      </c>
      <c r="H88" s="3" t="e">
        <v>#DIV/0!</v>
      </c>
    </row>
    <row r="89" spans="1:8" x14ac:dyDescent="0.3">
      <c r="A89" s="3" t="s">
        <v>305</v>
      </c>
      <c r="B89" s="3">
        <v>0</v>
      </c>
      <c r="C89" s="3">
        <v>0</v>
      </c>
      <c r="D89" s="3">
        <v>0</v>
      </c>
      <c r="E89" s="3">
        <v>0</v>
      </c>
      <c r="F89" s="3">
        <v>0</v>
      </c>
      <c r="G89" s="3" t="e">
        <v>#DIV/0!</v>
      </c>
      <c r="H89" s="3" t="e">
        <v>#DIV/0!</v>
      </c>
    </row>
    <row r="90" spans="1:8" x14ac:dyDescent="0.3">
      <c r="A90" s="3" t="s">
        <v>306</v>
      </c>
      <c r="B90" s="3">
        <v>0</v>
      </c>
      <c r="C90" s="3">
        <v>0</v>
      </c>
      <c r="D90" s="3">
        <v>0</v>
      </c>
      <c r="E90" s="3">
        <v>0</v>
      </c>
      <c r="F90" s="3">
        <v>0</v>
      </c>
      <c r="G90" s="3" t="e">
        <v>#DIV/0!</v>
      </c>
      <c r="H90" s="3" t="e">
        <v>#DIV/0!</v>
      </c>
    </row>
    <row r="91" spans="1:8" x14ac:dyDescent="0.3">
      <c r="A91" s="3" t="s">
        <v>307</v>
      </c>
      <c r="B91" s="3">
        <v>0</v>
      </c>
      <c r="C91" s="3">
        <v>0</v>
      </c>
      <c r="D91" s="3">
        <v>0</v>
      </c>
      <c r="E91" s="3">
        <v>0</v>
      </c>
      <c r="F91" s="3">
        <v>0</v>
      </c>
      <c r="G91" s="3" t="e">
        <v>#DIV/0!</v>
      </c>
      <c r="H91" s="3" t="e">
        <v>#DIV/0!</v>
      </c>
    </row>
    <row r="92" spans="1:8" x14ac:dyDescent="0.3">
      <c r="A92" s="3" t="s">
        <v>308</v>
      </c>
      <c r="B92" s="3">
        <v>0</v>
      </c>
      <c r="C92" s="3">
        <v>0</v>
      </c>
      <c r="D92" s="3">
        <v>0</v>
      </c>
      <c r="E92" s="3">
        <v>0</v>
      </c>
      <c r="F92" s="3">
        <v>0</v>
      </c>
      <c r="G92" s="3" t="e">
        <v>#DIV/0!</v>
      </c>
      <c r="H92" s="3" t="e">
        <v>#DIV/0!</v>
      </c>
    </row>
    <row r="93" spans="1:8" x14ac:dyDescent="0.3">
      <c r="A93" s="3" t="s">
        <v>309</v>
      </c>
      <c r="B93" s="3">
        <v>0</v>
      </c>
      <c r="C93" s="3">
        <v>0</v>
      </c>
      <c r="D93" s="3">
        <v>0</v>
      </c>
      <c r="E93" s="3">
        <v>0</v>
      </c>
      <c r="F93" s="3">
        <v>0</v>
      </c>
      <c r="G93" s="3" t="e">
        <v>#DIV/0!</v>
      </c>
      <c r="H93" s="3" t="e">
        <v>#DIV/0!</v>
      </c>
    </row>
    <row r="94" spans="1:8" x14ac:dyDescent="0.3">
      <c r="A94" s="3" t="s">
        <v>310</v>
      </c>
      <c r="B94" s="3">
        <v>0</v>
      </c>
      <c r="C94" s="3">
        <v>0</v>
      </c>
      <c r="D94" s="3">
        <v>0</v>
      </c>
      <c r="E94" s="3">
        <v>0</v>
      </c>
      <c r="F94" s="3">
        <v>0</v>
      </c>
      <c r="G94" s="3" t="e">
        <v>#DIV/0!</v>
      </c>
      <c r="H94" s="3" t="e">
        <v>#DIV/0!</v>
      </c>
    </row>
    <row r="95" spans="1:8" x14ac:dyDescent="0.3">
      <c r="A95" s="3" t="s">
        <v>311</v>
      </c>
      <c r="B95" s="3">
        <v>0</v>
      </c>
      <c r="C95" s="3">
        <v>0</v>
      </c>
      <c r="D95" s="3">
        <v>0</v>
      </c>
      <c r="E95" s="3">
        <v>0</v>
      </c>
      <c r="F95" s="3">
        <v>0</v>
      </c>
      <c r="G95" s="3" t="e">
        <v>#DIV/0!</v>
      </c>
      <c r="H95" s="3" t="e">
        <v>#DIV/0!</v>
      </c>
    </row>
    <row r="96" spans="1:8" x14ac:dyDescent="0.3">
      <c r="A96" s="3" t="s">
        <v>312</v>
      </c>
      <c r="B96" s="3">
        <v>0</v>
      </c>
      <c r="C96" s="3">
        <v>0</v>
      </c>
      <c r="D96" s="3">
        <v>0</v>
      </c>
      <c r="E96" s="3">
        <v>0</v>
      </c>
      <c r="F96" s="3">
        <v>0</v>
      </c>
      <c r="G96" s="3" t="e">
        <v>#DIV/0!</v>
      </c>
      <c r="H96" s="3" t="e">
        <v>#DIV/0!</v>
      </c>
    </row>
    <row r="97" spans="1:8" x14ac:dyDescent="0.3">
      <c r="A97" s="3" t="s">
        <v>313</v>
      </c>
      <c r="B97" s="3">
        <v>0</v>
      </c>
      <c r="C97" s="3">
        <v>0</v>
      </c>
      <c r="D97" s="3">
        <v>0</v>
      </c>
      <c r="E97" s="3">
        <v>0</v>
      </c>
      <c r="F97" s="3">
        <v>0</v>
      </c>
      <c r="G97" s="3" t="e">
        <v>#DIV/0!</v>
      </c>
      <c r="H97" s="3" t="e">
        <v>#DIV/0!</v>
      </c>
    </row>
    <row r="98" spans="1:8" x14ac:dyDescent="0.3">
      <c r="A98" s="3" t="s">
        <v>314</v>
      </c>
      <c r="B98" s="3">
        <v>0</v>
      </c>
      <c r="C98" s="3">
        <v>0</v>
      </c>
      <c r="D98" s="3">
        <v>0</v>
      </c>
      <c r="E98" s="3">
        <v>0</v>
      </c>
      <c r="F98" s="3">
        <v>0</v>
      </c>
      <c r="G98" s="3" t="e">
        <v>#DIV/0!</v>
      </c>
      <c r="H98" s="3" t="e">
        <v>#DIV/0!</v>
      </c>
    </row>
    <row r="99" spans="1:8" x14ac:dyDescent="0.3">
      <c r="A99" s="3" t="s">
        <v>315</v>
      </c>
      <c r="B99" s="3">
        <v>0</v>
      </c>
      <c r="C99" s="3">
        <v>0</v>
      </c>
      <c r="D99" s="3">
        <v>0</v>
      </c>
      <c r="E99" s="3">
        <v>0</v>
      </c>
      <c r="F99" s="3">
        <v>0</v>
      </c>
      <c r="G99" s="3" t="e">
        <v>#DIV/0!</v>
      </c>
      <c r="H99" s="3" t="e">
        <v>#DIV/0!</v>
      </c>
    </row>
    <row r="100" spans="1:8" x14ac:dyDescent="0.3">
      <c r="A100" s="3" t="s">
        <v>316</v>
      </c>
      <c r="B100" s="3">
        <v>0</v>
      </c>
      <c r="C100" s="3">
        <v>0</v>
      </c>
      <c r="D100" s="3">
        <v>0</v>
      </c>
      <c r="E100" s="3">
        <v>0</v>
      </c>
      <c r="F100" s="3">
        <v>0</v>
      </c>
      <c r="G100" s="3" t="e">
        <v>#DIV/0!</v>
      </c>
      <c r="H100" s="3" t="e">
        <v>#DIV/0!</v>
      </c>
    </row>
    <row r="101" spans="1:8" x14ac:dyDescent="0.3">
      <c r="A101" s="3" t="s">
        <v>317</v>
      </c>
      <c r="B101" s="3">
        <v>0</v>
      </c>
      <c r="C101" s="3">
        <v>0</v>
      </c>
      <c r="D101" s="3">
        <v>0</v>
      </c>
      <c r="E101" s="3">
        <v>0</v>
      </c>
      <c r="F101" s="3">
        <v>0</v>
      </c>
      <c r="G101" s="3" t="e">
        <v>#DIV/0!</v>
      </c>
      <c r="H101" s="3" t="e">
        <v>#DIV/0!</v>
      </c>
    </row>
    <row r="102" spans="1:8" x14ac:dyDescent="0.3">
      <c r="A102" s="3" t="s">
        <v>318</v>
      </c>
      <c r="B102" s="3">
        <v>0</v>
      </c>
      <c r="C102" s="3">
        <v>0</v>
      </c>
      <c r="D102" s="3">
        <v>0</v>
      </c>
      <c r="E102" s="3">
        <v>0</v>
      </c>
      <c r="F102" s="3">
        <v>0</v>
      </c>
      <c r="G102" s="3" t="e">
        <v>#DIV/0!</v>
      </c>
      <c r="H102" s="3" t="e">
        <v>#DIV/0!</v>
      </c>
    </row>
    <row r="103" spans="1:8" x14ac:dyDescent="0.3">
      <c r="A103" s="3" t="s">
        <v>319</v>
      </c>
      <c r="B103" s="3">
        <v>0</v>
      </c>
      <c r="C103" s="3">
        <v>0</v>
      </c>
      <c r="D103" s="3">
        <v>0</v>
      </c>
      <c r="E103" s="3">
        <v>0</v>
      </c>
      <c r="F103" s="3">
        <v>0</v>
      </c>
      <c r="G103" s="3" t="e">
        <v>#DIV/0!</v>
      </c>
      <c r="H103" s="3" t="e">
        <v>#DIV/0!</v>
      </c>
    </row>
    <row r="104" spans="1:8" x14ac:dyDescent="0.3">
      <c r="A104" s="3" t="s">
        <v>320</v>
      </c>
      <c r="B104" s="3">
        <v>0</v>
      </c>
      <c r="C104" s="3">
        <v>0</v>
      </c>
      <c r="D104" s="3">
        <v>0</v>
      </c>
      <c r="E104" s="3">
        <v>0</v>
      </c>
      <c r="F104" s="3">
        <v>0</v>
      </c>
      <c r="G104" s="3" t="e">
        <v>#DIV/0!</v>
      </c>
      <c r="H104" s="3" t="e">
        <v>#DIV/0!</v>
      </c>
    </row>
    <row r="105" spans="1:8" x14ac:dyDescent="0.3">
      <c r="A105" s="3" t="s">
        <v>321</v>
      </c>
      <c r="B105" s="3">
        <v>0</v>
      </c>
      <c r="C105" s="3">
        <v>0</v>
      </c>
      <c r="D105" s="3">
        <v>0</v>
      </c>
      <c r="E105" s="3">
        <v>0</v>
      </c>
      <c r="F105" s="3">
        <v>0</v>
      </c>
      <c r="G105" s="3" t="e">
        <v>#DIV/0!</v>
      </c>
      <c r="H105" s="3" t="e">
        <v>#DIV/0!</v>
      </c>
    </row>
    <row r="106" spans="1:8" x14ac:dyDescent="0.3">
      <c r="A106" s="3" t="s">
        <v>322</v>
      </c>
      <c r="B106" s="3">
        <v>0</v>
      </c>
      <c r="C106" s="3">
        <v>0</v>
      </c>
      <c r="D106" s="3">
        <v>0</v>
      </c>
      <c r="E106" s="3">
        <v>0</v>
      </c>
      <c r="F106" s="3">
        <v>0</v>
      </c>
      <c r="G106" s="3" t="e">
        <v>#DIV/0!</v>
      </c>
      <c r="H106" s="3" t="e">
        <v>#DIV/0!</v>
      </c>
    </row>
    <row r="107" spans="1:8" x14ac:dyDescent="0.3">
      <c r="A107" s="3" t="s">
        <v>323</v>
      </c>
      <c r="B107" s="3">
        <v>0</v>
      </c>
      <c r="C107" s="3">
        <v>0</v>
      </c>
      <c r="D107" s="3">
        <v>0</v>
      </c>
      <c r="E107" s="3">
        <v>0</v>
      </c>
      <c r="F107" s="3">
        <v>0</v>
      </c>
      <c r="G107" s="3" t="e">
        <v>#DIV/0!</v>
      </c>
      <c r="H107" s="3" t="e">
        <v>#DIV/0!</v>
      </c>
    </row>
    <row r="108" spans="1:8" x14ac:dyDescent="0.3">
      <c r="A108" s="3" t="s">
        <v>324</v>
      </c>
      <c r="B108" s="3">
        <v>0</v>
      </c>
      <c r="C108" s="3">
        <v>0</v>
      </c>
      <c r="D108" s="3">
        <v>0</v>
      </c>
      <c r="E108" s="3">
        <v>0</v>
      </c>
      <c r="F108" s="3">
        <v>0</v>
      </c>
      <c r="G108" s="3" t="e">
        <v>#DIV/0!</v>
      </c>
      <c r="H108" s="3" t="e">
        <v>#DIV/0!</v>
      </c>
    </row>
    <row r="109" spans="1:8" x14ac:dyDescent="0.3">
      <c r="A109" s="3" t="s">
        <v>325</v>
      </c>
      <c r="B109" s="3">
        <v>0</v>
      </c>
      <c r="C109" s="3">
        <v>0</v>
      </c>
      <c r="D109" s="3">
        <v>0</v>
      </c>
      <c r="E109" s="3">
        <v>0</v>
      </c>
      <c r="F109" s="3">
        <v>0</v>
      </c>
      <c r="G109" s="3" t="e">
        <v>#DIV/0!</v>
      </c>
      <c r="H109" s="3" t="e">
        <v>#DIV/0!</v>
      </c>
    </row>
    <row r="110" spans="1:8" x14ac:dyDescent="0.3">
      <c r="A110" s="3" t="s">
        <v>326</v>
      </c>
      <c r="B110" s="3">
        <v>0</v>
      </c>
      <c r="C110" s="3">
        <v>0</v>
      </c>
      <c r="D110" s="3">
        <v>0</v>
      </c>
      <c r="E110" s="3">
        <v>0</v>
      </c>
      <c r="F110" s="3">
        <v>0</v>
      </c>
      <c r="G110" s="3" t="e">
        <v>#DIV/0!</v>
      </c>
      <c r="H110" s="3" t="e">
        <v>#DIV/0!</v>
      </c>
    </row>
    <row r="111" spans="1:8" x14ac:dyDescent="0.3">
      <c r="A111" s="3" t="s">
        <v>327</v>
      </c>
      <c r="B111" s="3">
        <v>0</v>
      </c>
      <c r="C111" s="3">
        <v>0</v>
      </c>
      <c r="D111" s="3">
        <v>0</v>
      </c>
      <c r="E111" s="3">
        <v>0</v>
      </c>
      <c r="F111" s="3">
        <v>0</v>
      </c>
      <c r="G111" s="3" t="e">
        <v>#DIV/0!</v>
      </c>
      <c r="H111" s="3" t="e">
        <v>#DIV/0!</v>
      </c>
    </row>
    <row r="112" spans="1:8" x14ac:dyDescent="0.3">
      <c r="A112" s="3" t="s">
        <v>328</v>
      </c>
      <c r="B112" s="3">
        <v>0</v>
      </c>
      <c r="C112" s="3">
        <v>0</v>
      </c>
      <c r="D112" s="3">
        <v>0</v>
      </c>
      <c r="E112" s="3">
        <v>0</v>
      </c>
      <c r="F112" s="3">
        <v>0</v>
      </c>
      <c r="G112" s="3" t="e">
        <v>#DIV/0!</v>
      </c>
      <c r="H112" s="3" t="e">
        <v>#DIV/0!</v>
      </c>
    </row>
    <row r="113" spans="1:8" x14ac:dyDescent="0.3">
      <c r="A113" s="3" t="s">
        <v>329</v>
      </c>
      <c r="B113" s="3">
        <v>0</v>
      </c>
      <c r="C113" s="3">
        <v>0</v>
      </c>
      <c r="D113" s="3">
        <v>0</v>
      </c>
      <c r="E113" s="3">
        <v>0</v>
      </c>
      <c r="F113" s="3">
        <v>0</v>
      </c>
      <c r="G113" s="3" t="e">
        <v>#DIV/0!</v>
      </c>
      <c r="H113" s="3" t="e">
        <v>#DIV/0!</v>
      </c>
    </row>
    <row r="114" spans="1:8" x14ac:dyDescent="0.3">
      <c r="A114" s="3" t="s">
        <v>330</v>
      </c>
      <c r="B114" s="3">
        <v>0</v>
      </c>
      <c r="C114" s="3">
        <v>0</v>
      </c>
      <c r="D114" s="3">
        <v>0</v>
      </c>
      <c r="E114" s="3">
        <v>0</v>
      </c>
      <c r="F114" s="3">
        <v>0</v>
      </c>
      <c r="G114" s="3" t="e">
        <v>#DIV/0!</v>
      </c>
      <c r="H114" s="3" t="e">
        <v>#DIV/0!</v>
      </c>
    </row>
    <row r="115" spans="1:8" x14ac:dyDescent="0.3">
      <c r="A115" s="3" t="s">
        <v>331</v>
      </c>
      <c r="B115" s="3">
        <v>0</v>
      </c>
      <c r="C115" s="3">
        <v>0</v>
      </c>
      <c r="D115" s="3">
        <v>0</v>
      </c>
      <c r="E115" s="3">
        <v>0</v>
      </c>
      <c r="F115" s="3">
        <v>0</v>
      </c>
      <c r="G115" s="3" t="e">
        <v>#DIV/0!</v>
      </c>
      <c r="H115" s="3" t="e">
        <v>#DIV/0!</v>
      </c>
    </row>
    <row r="116" spans="1:8" x14ac:dyDescent="0.3">
      <c r="A116" s="3" t="s">
        <v>332</v>
      </c>
      <c r="B116" s="3">
        <v>0</v>
      </c>
      <c r="C116" s="3">
        <v>0</v>
      </c>
      <c r="D116" s="3">
        <v>0</v>
      </c>
      <c r="E116" s="3">
        <v>0</v>
      </c>
      <c r="F116" s="3">
        <v>0</v>
      </c>
      <c r="G116" s="3" t="e">
        <v>#DIV/0!</v>
      </c>
      <c r="H116" s="3" t="e">
        <v>#DIV/0!</v>
      </c>
    </row>
    <row r="117" spans="1:8" x14ac:dyDescent="0.3">
      <c r="A117" s="3" t="s">
        <v>333</v>
      </c>
      <c r="B117" s="3">
        <v>0</v>
      </c>
      <c r="C117" s="3">
        <v>0</v>
      </c>
      <c r="D117" s="3">
        <v>0</v>
      </c>
      <c r="E117" s="3">
        <v>0</v>
      </c>
      <c r="F117" s="3">
        <v>0</v>
      </c>
      <c r="G117" s="3" t="e">
        <v>#DIV/0!</v>
      </c>
      <c r="H117" s="3" t="e">
        <v>#DIV/0!</v>
      </c>
    </row>
    <row r="118" spans="1:8" x14ac:dyDescent="0.3">
      <c r="A118" s="3" t="s">
        <v>334</v>
      </c>
      <c r="B118" s="3">
        <v>0</v>
      </c>
      <c r="C118" s="3">
        <v>0</v>
      </c>
      <c r="D118" s="3">
        <v>0</v>
      </c>
      <c r="E118" s="3">
        <v>0</v>
      </c>
      <c r="F118" s="3">
        <v>0</v>
      </c>
      <c r="G118" s="3" t="e">
        <v>#DIV/0!</v>
      </c>
      <c r="H118" s="3" t="e">
        <v>#DIV/0!</v>
      </c>
    </row>
    <row r="119" spans="1:8" x14ac:dyDescent="0.3">
      <c r="A119" s="3" t="s">
        <v>335</v>
      </c>
      <c r="B119" s="3">
        <v>0</v>
      </c>
      <c r="C119" s="3">
        <v>0</v>
      </c>
      <c r="D119" s="3">
        <v>0</v>
      </c>
      <c r="E119" s="3">
        <v>0</v>
      </c>
      <c r="F119" s="3">
        <v>0</v>
      </c>
      <c r="G119" s="3" t="e">
        <v>#DIV/0!</v>
      </c>
      <c r="H119" s="3" t="e">
        <v>#DIV/0!</v>
      </c>
    </row>
    <row r="120" spans="1:8" x14ac:dyDescent="0.3">
      <c r="A120" s="3" t="s">
        <v>336</v>
      </c>
      <c r="B120" s="3">
        <v>0</v>
      </c>
      <c r="C120" s="3">
        <v>0</v>
      </c>
      <c r="D120" s="3">
        <v>0</v>
      </c>
      <c r="E120" s="3">
        <v>0</v>
      </c>
      <c r="F120" s="3">
        <v>0</v>
      </c>
      <c r="G120" s="3" t="e">
        <v>#DIV/0!</v>
      </c>
      <c r="H120" s="3" t="e">
        <v>#DIV/0!</v>
      </c>
    </row>
    <row r="121" spans="1:8" x14ac:dyDescent="0.3">
      <c r="A121" s="3" t="s">
        <v>337</v>
      </c>
      <c r="B121" s="3">
        <v>0</v>
      </c>
      <c r="C121" s="3">
        <v>0</v>
      </c>
      <c r="D121" s="3">
        <v>0</v>
      </c>
      <c r="E121" s="3">
        <v>0</v>
      </c>
      <c r="F121" s="3">
        <v>0</v>
      </c>
      <c r="G121" s="3" t="e">
        <v>#DIV/0!</v>
      </c>
      <c r="H121" s="3" t="e">
        <v>#DIV/0!</v>
      </c>
    </row>
    <row r="122" spans="1:8" x14ac:dyDescent="0.3">
      <c r="A122" s="3" t="s">
        <v>338</v>
      </c>
      <c r="B122" s="3">
        <v>0</v>
      </c>
      <c r="C122" s="3">
        <v>0</v>
      </c>
      <c r="D122" s="3">
        <v>0</v>
      </c>
      <c r="E122" s="3">
        <v>0</v>
      </c>
      <c r="F122" s="3">
        <v>0</v>
      </c>
      <c r="G122" s="3" t="e">
        <v>#DIV/0!</v>
      </c>
      <c r="H122" s="3" t="e">
        <v>#DIV/0!</v>
      </c>
    </row>
    <row r="123" spans="1:8" x14ac:dyDescent="0.3">
      <c r="A123" s="3" t="s">
        <v>339</v>
      </c>
      <c r="B123" s="3">
        <v>0</v>
      </c>
      <c r="C123" s="3">
        <v>0</v>
      </c>
      <c r="D123" s="3">
        <v>0</v>
      </c>
      <c r="E123" s="3">
        <v>0</v>
      </c>
      <c r="F123" s="3">
        <v>0</v>
      </c>
      <c r="G123" s="3" t="e">
        <v>#DIV/0!</v>
      </c>
      <c r="H123" s="3" t="e">
        <v>#DIV/0!</v>
      </c>
    </row>
    <row r="124" spans="1:8" x14ac:dyDescent="0.3">
      <c r="A124" s="3" t="s">
        <v>340</v>
      </c>
      <c r="B124" s="3">
        <v>0</v>
      </c>
      <c r="C124" s="3">
        <v>0</v>
      </c>
      <c r="D124" s="3">
        <v>0</v>
      </c>
      <c r="E124" s="3">
        <v>0</v>
      </c>
      <c r="F124" s="3">
        <v>0</v>
      </c>
      <c r="G124" s="3" t="e">
        <v>#DIV/0!</v>
      </c>
      <c r="H124" s="3" t="e">
        <v>#DIV/0!</v>
      </c>
    </row>
    <row r="125" spans="1:8" x14ac:dyDescent="0.3">
      <c r="A125" s="3" t="s">
        <v>341</v>
      </c>
      <c r="B125" s="3">
        <v>0</v>
      </c>
      <c r="C125" s="3">
        <v>0</v>
      </c>
      <c r="D125" s="3">
        <v>0</v>
      </c>
      <c r="E125" s="3">
        <v>0</v>
      </c>
      <c r="F125" s="3">
        <v>0</v>
      </c>
      <c r="G125" s="3" t="e">
        <v>#DIV/0!</v>
      </c>
      <c r="H125" s="3" t="e">
        <v>#DIV/0!</v>
      </c>
    </row>
    <row r="126" spans="1:8" x14ac:dyDescent="0.3">
      <c r="A126" s="3" t="s">
        <v>342</v>
      </c>
      <c r="B126" s="3">
        <v>0</v>
      </c>
      <c r="C126" s="3">
        <v>0</v>
      </c>
      <c r="D126" s="3">
        <v>0</v>
      </c>
      <c r="E126" s="3">
        <v>0</v>
      </c>
      <c r="F126" s="3">
        <v>0</v>
      </c>
      <c r="G126" s="3" t="e">
        <v>#DIV/0!</v>
      </c>
      <c r="H126" s="3" t="e">
        <v>#DIV/0!</v>
      </c>
    </row>
    <row r="127" spans="1:8" x14ac:dyDescent="0.3">
      <c r="A127" s="3" t="s">
        <v>343</v>
      </c>
      <c r="B127" s="3">
        <v>0</v>
      </c>
      <c r="C127" s="3">
        <v>0</v>
      </c>
      <c r="D127" s="3">
        <v>0</v>
      </c>
      <c r="E127" s="3">
        <v>0</v>
      </c>
      <c r="F127" s="3">
        <v>0</v>
      </c>
      <c r="G127" s="3" t="e">
        <v>#DIV/0!</v>
      </c>
      <c r="H127" s="3" t="e">
        <v>#DIV/0!</v>
      </c>
    </row>
    <row r="128" spans="1:8" x14ac:dyDescent="0.3">
      <c r="A128" s="3" t="s">
        <v>344</v>
      </c>
      <c r="B128" s="3">
        <v>0</v>
      </c>
      <c r="C128" s="3">
        <v>0</v>
      </c>
      <c r="D128" s="3">
        <v>0</v>
      </c>
      <c r="E128" s="3">
        <v>0</v>
      </c>
      <c r="F128" s="3">
        <v>0</v>
      </c>
      <c r="G128" s="3" t="e">
        <v>#DIV/0!</v>
      </c>
      <c r="H128" s="3" t="e">
        <v>#DIV/0!</v>
      </c>
    </row>
    <row r="129" spans="1:8" x14ac:dyDescent="0.3">
      <c r="A129" s="3" t="s">
        <v>345</v>
      </c>
      <c r="B129" s="3">
        <v>0</v>
      </c>
      <c r="C129" s="3">
        <v>0</v>
      </c>
      <c r="D129" s="3">
        <v>0</v>
      </c>
      <c r="E129" s="3">
        <v>0</v>
      </c>
      <c r="F129" s="3">
        <v>0</v>
      </c>
      <c r="G129" s="3" t="e">
        <v>#DIV/0!</v>
      </c>
      <c r="H129" s="3" t="e">
        <v>#DIV/0!</v>
      </c>
    </row>
    <row r="130" spans="1:8" x14ac:dyDescent="0.3">
      <c r="A130" s="3">
        <v>0</v>
      </c>
      <c r="B130" s="3">
        <v>0</v>
      </c>
      <c r="C130" s="3">
        <v>0</v>
      </c>
      <c r="D130" s="3">
        <v>0</v>
      </c>
      <c r="E130" s="3">
        <v>0</v>
      </c>
      <c r="F130" s="3">
        <v>0</v>
      </c>
      <c r="G130" s="3">
        <v>0</v>
      </c>
      <c r="H130" s="3">
        <v>0</v>
      </c>
    </row>
    <row r="131" spans="1:8" x14ac:dyDescent="0.3">
      <c r="A131" s="3">
        <v>0</v>
      </c>
      <c r="B131" s="3">
        <v>0</v>
      </c>
      <c r="C131" s="3">
        <v>0</v>
      </c>
      <c r="D131" s="3">
        <v>0</v>
      </c>
      <c r="E131" s="3">
        <v>0</v>
      </c>
      <c r="F131" s="3">
        <v>0</v>
      </c>
      <c r="G131" s="3">
        <v>0</v>
      </c>
      <c r="H131" s="3">
        <v>0</v>
      </c>
    </row>
    <row r="132" spans="1:8" x14ac:dyDescent="0.3">
      <c r="A132" s="3">
        <v>0</v>
      </c>
      <c r="B132" s="3">
        <v>0</v>
      </c>
      <c r="C132" s="3">
        <v>0</v>
      </c>
      <c r="D132" s="3">
        <v>0</v>
      </c>
      <c r="E132" s="3">
        <v>0</v>
      </c>
      <c r="F132" s="3">
        <v>0</v>
      </c>
      <c r="G132" s="3">
        <v>0</v>
      </c>
      <c r="H132" s="3">
        <v>0</v>
      </c>
    </row>
    <row r="133" spans="1:8" x14ac:dyDescent="0.3">
      <c r="A133" s="3">
        <v>0</v>
      </c>
      <c r="B133" s="3">
        <v>0</v>
      </c>
      <c r="C133" s="3">
        <v>0</v>
      </c>
      <c r="D133" s="3">
        <v>0</v>
      </c>
      <c r="E133" s="3">
        <v>0</v>
      </c>
      <c r="F133" s="3">
        <v>0</v>
      </c>
      <c r="G133" s="3">
        <v>0</v>
      </c>
      <c r="H133" s="3">
        <v>0</v>
      </c>
    </row>
    <row r="134" spans="1:8" x14ac:dyDescent="0.3">
      <c r="A134" s="3">
        <v>0</v>
      </c>
      <c r="B134" s="3">
        <v>0</v>
      </c>
      <c r="C134" s="3">
        <v>0</v>
      </c>
      <c r="D134" s="3">
        <v>0</v>
      </c>
      <c r="E134" s="3">
        <v>0</v>
      </c>
      <c r="F134" s="3">
        <v>0</v>
      </c>
      <c r="G134" s="3">
        <v>0</v>
      </c>
      <c r="H134" s="3">
        <v>0</v>
      </c>
    </row>
    <row r="135" spans="1:8" x14ac:dyDescent="0.3">
      <c r="A135" s="3">
        <v>0</v>
      </c>
      <c r="B135" s="3">
        <v>0</v>
      </c>
      <c r="C135" s="3">
        <v>0</v>
      </c>
      <c r="D135" s="3">
        <v>0</v>
      </c>
      <c r="E135" s="3">
        <v>0</v>
      </c>
      <c r="F135" s="3">
        <v>0</v>
      </c>
      <c r="G135" s="3">
        <v>0</v>
      </c>
      <c r="H135" s="3">
        <v>0</v>
      </c>
    </row>
    <row r="136" spans="1:8" x14ac:dyDescent="0.3">
      <c r="A136" s="3">
        <v>0</v>
      </c>
      <c r="B136" s="3">
        <v>0</v>
      </c>
      <c r="C136" s="3">
        <v>0</v>
      </c>
      <c r="D136" s="3">
        <v>0</v>
      </c>
      <c r="E136" s="3">
        <v>0</v>
      </c>
      <c r="F136" s="3">
        <v>0</v>
      </c>
      <c r="G136" s="3">
        <v>0</v>
      </c>
      <c r="H136" s="3">
        <v>0</v>
      </c>
    </row>
    <row r="137" spans="1:8" x14ac:dyDescent="0.3">
      <c r="A137" s="3">
        <v>0</v>
      </c>
      <c r="B137" s="3">
        <v>0</v>
      </c>
      <c r="C137" s="3">
        <v>0</v>
      </c>
      <c r="D137" s="3">
        <v>0</v>
      </c>
      <c r="E137" s="3">
        <v>0</v>
      </c>
      <c r="F137" s="3">
        <v>0</v>
      </c>
      <c r="G137" s="3">
        <v>0</v>
      </c>
      <c r="H137" s="3">
        <v>0</v>
      </c>
    </row>
    <row r="138" spans="1:8" x14ac:dyDescent="0.3">
      <c r="A138" s="3">
        <v>0</v>
      </c>
      <c r="B138" s="3">
        <v>0</v>
      </c>
      <c r="C138" s="3">
        <v>0</v>
      </c>
      <c r="D138" s="3">
        <v>0</v>
      </c>
      <c r="E138" s="3">
        <v>0</v>
      </c>
      <c r="F138" s="3">
        <v>0</v>
      </c>
      <c r="G138" s="3">
        <v>0</v>
      </c>
      <c r="H138" s="3">
        <v>0</v>
      </c>
    </row>
    <row r="139" spans="1:8" x14ac:dyDescent="0.3">
      <c r="A139" s="3">
        <v>0</v>
      </c>
      <c r="B139" s="3">
        <v>0</v>
      </c>
      <c r="C139" s="3">
        <v>0</v>
      </c>
      <c r="D139" s="3">
        <v>0</v>
      </c>
      <c r="E139" s="3">
        <v>0</v>
      </c>
      <c r="F139" s="3">
        <v>0</v>
      </c>
      <c r="G139" s="3">
        <v>0</v>
      </c>
      <c r="H139" s="3">
        <v>0</v>
      </c>
    </row>
    <row r="140" spans="1:8" x14ac:dyDescent="0.3">
      <c r="A140" s="3">
        <v>0</v>
      </c>
      <c r="B140" s="3">
        <v>0</v>
      </c>
      <c r="C140" s="3">
        <v>0</v>
      </c>
      <c r="D140" s="3">
        <v>0</v>
      </c>
      <c r="E140" s="3">
        <v>0</v>
      </c>
      <c r="F140" s="3">
        <v>0</v>
      </c>
      <c r="G140" s="3">
        <v>0</v>
      </c>
      <c r="H140" s="3">
        <v>0</v>
      </c>
    </row>
    <row r="141" spans="1:8" x14ac:dyDescent="0.3">
      <c r="A141" s="3">
        <v>0</v>
      </c>
      <c r="B141" s="3">
        <v>0</v>
      </c>
      <c r="C141" s="3">
        <v>0</v>
      </c>
      <c r="D141" s="3">
        <v>0</v>
      </c>
      <c r="E141" s="3">
        <v>0</v>
      </c>
      <c r="F141" s="3">
        <v>0</v>
      </c>
      <c r="G141" s="3">
        <v>0</v>
      </c>
      <c r="H141" s="3">
        <v>0</v>
      </c>
    </row>
    <row r="142" spans="1:8" x14ac:dyDescent="0.3">
      <c r="A142" s="3">
        <v>0</v>
      </c>
      <c r="B142" s="3">
        <v>0</v>
      </c>
      <c r="C142" s="3">
        <v>0</v>
      </c>
      <c r="D142" s="3">
        <v>0</v>
      </c>
      <c r="E142" s="3">
        <v>0</v>
      </c>
      <c r="F142" s="3">
        <v>0</v>
      </c>
      <c r="G142" s="3">
        <v>0</v>
      </c>
      <c r="H142" s="3">
        <v>0</v>
      </c>
    </row>
    <row r="143" spans="1:8" x14ac:dyDescent="0.3">
      <c r="A143" s="3">
        <v>0</v>
      </c>
      <c r="B143" s="3">
        <v>0</v>
      </c>
      <c r="C143" s="3">
        <v>0</v>
      </c>
      <c r="D143" s="3">
        <v>0</v>
      </c>
      <c r="E143" s="3">
        <v>0</v>
      </c>
      <c r="F143" s="3">
        <v>0</v>
      </c>
      <c r="G143" s="3">
        <v>0</v>
      </c>
      <c r="H143" s="3">
        <v>0</v>
      </c>
    </row>
    <row r="144" spans="1:8" x14ac:dyDescent="0.3">
      <c r="A144" s="3">
        <v>0</v>
      </c>
      <c r="B144" s="3">
        <v>0</v>
      </c>
      <c r="C144" s="3">
        <v>0</v>
      </c>
      <c r="D144" s="3">
        <v>0</v>
      </c>
      <c r="E144" s="3">
        <v>0</v>
      </c>
      <c r="F144" s="3">
        <v>0</v>
      </c>
      <c r="G144" s="3">
        <v>0</v>
      </c>
      <c r="H144" s="3">
        <v>0</v>
      </c>
    </row>
    <row r="145" spans="1:8" x14ac:dyDescent="0.3">
      <c r="A145" s="3">
        <v>0</v>
      </c>
      <c r="B145" s="3">
        <v>0</v>
      </c>
      <c r="C145" s="3">
        <v>0</v>
      </c>
      <c r="D145" s="3">
        <v>0</v>
      </c>
      <c r="E145" s="3">
        <v>0</v>
      </c>
      <c r="F145" s="3">
        <v>0</v>
      </c>
      <c r="G145" s="3">
        <v>0</v>
      </c>
      <c r="H145" s="3">
        <v>0</v>
      </c>
    </row>
    <row r="146" spans="1:8" x14ac:dyDescent="0.3">
      <c r="A146" s="3">
        <v>0</v>
      </c>
      <c r="B146" s="3">
        <v>0</v>
      </c>
      <c r="C146" s="3">
        <v>0</v>
      </c>
      <c r="D146" s="3">
        <v>0</v>
      </c>
      <c r="E146" s="3">
        <v>0</v>
      </c>
      <c r="F146" s="3">
        <v>0</v>
      </c>
      <c r="G146" s="3">
        <v>0</v>
      </c>
      <c r="H146" s="3">
        <v>0</v>
      </c>
    </row>
    <row r="147" spans="1:8" x14ac:dyDescent="0.3">
      <c r="A147" s="3">
        <v>0</v>
      </c>
      <c r="B147" s="3">
        <v>0</v>
      </c>
      <c r="C147" s="3">
        <v>0</v>
      </c>
      <c r="D147" s="3">
        <v>0</v>
      </c>
      <c r="E147" s="3">
        <v>0</v>
      </c>
      <c r="F147" s="3">
        <v>0</v>
      </c>
      <c r="G147" s="3">
        <v>0</v>
      </c>
      <c r="H147" s="3">
        <v>0</v>
      </c>
    </row>
    <row r="148" spans="1:8" x14ac:dyDescent="0.3">
      <c r="A148" s="3">
        <v>0</v>
      </c>
      <c r="B148" s="3">
        <v>0</v>
      </c>
      <c r="C148" s="3">
        <v>0</v>
      </c>
      <c r="D148" s="3">
        <v>0</v>
      </c>
      <c r="E148" s="3">
        <v>0</v>
      </c>
      <c r="F148" s="3">
        <v>0</v>
      </c>
      <c r="G148" s="3">
        <v>0</v>
      </c>
      <c r="H148" s="3">
        <v>0</v>
      </c>
    </row>
    <row r="149" spans="1:8" x14ac:dyDescent="0.3">
      <c r="A149" s="3">
        <v>0</v>
      </c>
      <c r="B149" s="3">
        <v>0</v>
      </c>
      <c r="C149" s="3">
        <v>0</v>
      </c>
      <c r="D149" s="3">
        <v>0</v>
      </c>
      <c r="E149" s="3">
        <v>0</v>
      </c>
      <c r="F149" s="3">
        <v>0</v>
      </c>
      <c r="G149" s="3">
        <v>0</v>
      </c>
      <c r="H149" s="3">
        <v>0</v>
      </c>
    </row>
    <row r="150" spans="1:8" x14ac:dyDescent="0.3">
      <c r="A150" s="3">
        <v>0</v>
      </c>
      <c r="B150" s="3">
        <v>0</v>
      </c>
      <c r="C150" s="3">
        <v>0</v>
      </c>
      <c r="D150" s="3">
        <v>0</v>
      </c>
      <c r="E150" s="3">
        <v>0</v>
      </c>
      <c r="F150" s="3">
        <v>0</v>
      </c>
      <c r="G150" s="3">
        <v>0</v>
      </c>
      <c r="H150" s="3">
        <v>0</v>
      </c>
    </row>
    <row r="151" spans="1:8" x14ac:dyDescent="0.3">
      <c r="A151" s="3">
        <v>0</v>
      </c>
      <c r="B151" s="3">
        <v>0</v>
      </c>
      <c r="C151" s="3">
        <v>0</v>
      </c>
      <c r="D151" s="3">
        <v>0</v>
      </c>
      <c r="E151" s="3">
        <v>0</v>
      </c>
      <c r="F151" s="3">
        <v>0</v>
      </c>
      <c r="G151" s="3">
        <v>0</v>
      </c>
      <c r="H151" s="3">
        <v>0</v>
      </c>
    </row>
    <row r="152" spans="1:8" x14ac:dyDescent="0.3">
      <c r="A152" s="3">
        <v>0</v>
      </c>
      <c r="B152" s="3">
        <v>0</v>
      </c>
      <c r="C152" s="3">
        <v>0</v>
      </c>
      <c r="D152" s="3">
        <v>0</v>
      </c>
      <c r="E152" s="3">
        <v>0</v>
      </c>
      <c r="F152" s="3">
        <v>0</v>
      </c>
      <c r="G152" s="3">
        <v>0</v>
      </c>
      <c r="H152" s="3">
        <v>0</v>
      </c>
    </row>
    <row r="153" spans="1:8" x14ac:dyDescent="0.3">
      <c r="A153" s="3">
        <v>0</v>
      </c>
      <c r="B153" s="3">
        <v>0</v>
      </c>
      <c r="C153" s="3">
        <v>0</v>
      </c>
      <c r="D153" s="3">
        <v>0</v>
      </c>
      <c r="E153" s="3">
        <v>0</v>
      </c>
      <c r="F153" s="3">
        <v>0</v>
      </c>
      <c r="G153" s="3">
        <v>0</v>
      </c>
      <c r="H153" s="3">
        <v>0</v>
      </c>
    </row>
    <row r="154" spans="1:8" x14ac:dyDescent="0.3">
      <c r="A154" s="3">
        <v>0</v>
      </c>
      <c r="B154" s="3">
        <v>0</v>
      </c>
      <c r="C154" s="3">
        <v>0</v>
      </c>
      <c r="D154" s="3">
        <v>0</v>
      </c>
      <c r="E154" s="3">
        <v>0</v>
      </c>
      <c r="F154" s="3">
        <v>0</v>
      </c>
      <c r="G154" s="3">
        <v>0</v>
      </c>
      <c r="H154" s="3">
        <v>0</v>
      </c>
    </row>
    <row r="155" spans="1:8" x14ac:dyDescent="0.3">
      <c r="A155" s="3">
        <v>0</v>
      </c>
      <c r="B155" s="3">
        <v>0</v>
      </c>
      <c r="C155" s="3">
        <v>0</v>
      </c>
      <c r="D155" s="3">
        <v>0</v>
      </c>
      <c r="E155" s="3">
        <v>0</v>
      </c>
      <c r="F155" s="3">
        <v>0</v>
      </c>
      <c r="G155" s="3">
        <v>0</v>
      </c>
      <c r="H155" s="3">
        <v>0</v>
      </c>
    </row>
    <row r="156" spans="1:8" x14ac:dyDescent="0.3">
      <c r="A156" s="3">
        <v>0</v>
      </c>
      <c r="B156" s="3">
        <v>0</v>
      </c>
      <c r="C156" s="3">
        <v>0</v>
      </c>
      <c r="D156" s="3">
        <v>0</v>
      </c>
      <c r="E156" s="3">
        <v>0</v>
      </c>
      <c r="F156" s="3">
        <v>0</v>
      </c>
      <c r="G156" s="3">
        <v>0</v>
      </c>
      <c r="H156" s="3">
        <v>0</v>
      </c>
    </row>
    <row r="157" spans="1:8" x14ac:dyDescent="0.3">
      <c r="A157" s="3">
        <v>0</v>
      </c>
      <c r="B157" s="3">
        <v>0</v>
      </c>
      <c r="C157" s="3">
        <v>0</v>
      </c>
      <c r="D157" s="3">
        <v>0</v>
      </c>
      <c r="E157" s="3">
        <v>0</v>
      </c>
      <c r="F157" s="3">
        <v>0</v>
      </c>
      <c r="G157" s="3">
        <v>0</v>
      </c>
      <c r="H157" s="3">
        <v>0</v>
      </c>
    </row>
    <row r="158" spans="1:8" x14ac:dyDescent="0.3">
      <c r="A158" s="3">
        <v>0</v>
      </c>
      <c r="B158" s="3">
        <v>0</v>
      </c>
      <c r="C158" s="3">
        <v>0</v>
      </c>
      <c r="D158" s="3">
        <v>0</v>
      </c>
      <c r="E158" s="3">
        <v>0</v>
      </c>
      <c r="F158" s="3">
        <v>0</v>
      </c>
      <c r="G158" s="3">
        <v>0</v>
      </c>
      <c r="H158" s="3">
        <v>0</v>
      </c>
    </row>
    <row r="159" spans="1:8" x14ac:dyDescent="0.3">
      <c r="A159" s="3">
        <v>0</v>
      </c>
      <c r="B159" s="3">
        <v>0</v>
      </c>
      <c r="C159" s="3">
        <v>0</v>
      </c>
      <c r="D159" s="3">
        <v>0</v>
      </c>
      <c r="E159" s="3">
        <v>0</v>
      </c>
      <c r="F159" s="3">
        <v>0</v>
      </c>
      <c r="G159" s="3">
        <v>0</v>
      </c>
      <c r="H159" s="3">
        <v>0</v>
      </c>
    </row>
    <row r="160" spans="1:8" x14ac:dyDescent="0.3">
      <c r="A160" s="3">
        <v>0</v>
      </c>
      <c r="B160" s="3">
        <v>0</v>
      </c>
      <c r="C160" s="3">
        <v>0</v>
      </c>
      <c r="D160" s="3">
        <v>0</v>
      </c>
      <c r="E160" s="3">
        <v>0</v>
      </c>
      <c r="F160" s="3">
        <v>0</v>
      </c>
      <c r="G160" s="3">
        <v>0</v>
      </c>
      <c r="H160" s="3">
        <v>0</v>
      </c>
    </row>
    <row r="161" spans="1:8" x14ac:dyDescent="0.3">
      <c r="A161" s="3">
        <v>0</v>
      </c>
      <c r="B161" s="3">
        <v>0</v>
      </c>
      <c r="C161" s="3">
        <v>0</v>
      </c>
      <c r="D161" s="3">
        <v>0</v>
      </c>
      <c r="E161" s="3">
        <v>0</v>
      </c>
      <c r="F161" s="3">
        <v>0</v>
      </c>
      <c r="G161" s="3">
        <v>0</v>
      </c>
      <c r="H161" s="3">
        <v>0</v>
      </c>
    </row>
    <row r="162" spans="1:8" x14ac:dyDescent="0.3">
      <c r="A162" s="3">
        <v>0</v>
      </c>
      <c r="B162" s="3">
        <v>0</v>
      </c>
      <c r="C162" s="3">
        <v>0</v>
      </c>
      <c r="D162" s="3">
        <v>0</v>
      </c>
      <c r="E162" s="3">
        <v>0</v>
      </c>
      <c r="F162" s="3">
        <v>0</v>
      </c>
      <c r="G162" s="3">
        <v>0</v>
      </c>
      <c r="H162" s="3">
        <v>0</v>
      </c>
    </row>
    <row r="163" spans="1:8" x14ac:dyDescent="0.3">
      <c r="A163" s="3">
        <v>0</v>
      </c>
      <c r="B163" s="3">
        <v>0</v>
      </c>
      <c r="C163" s="3">
        <v>0</v>
      </c>
      <c r="D163" s="3">
        <v>0</v>
      </c>
      <c r="E163" s="3">
        <v>0</v>
      </c>
      <c r="F163" s="3">
        <v>0</v>
      </c>
      <c r="G163" s="3">
        <v>0</v>
      </c>
      <c r="H163" s="3">
        <v>0</v>
      </c>
    </row>
    <row r="164" spans="1:8" x14ac:dyDescent="0.3">
      <c r="A164" s="3">
        <v>0</v>
      </c>
      <c r="B164" s="3">
        <v>0</v>
      </c>
      <c r="C164" s="3">
        <v>0</v>
      </c>
      <c r="D164" s="3">
        <v>0</v>
      </c>
      <c r="E164" s="3">
        <v>0</v>
      </c>
      <c r="F164" s="3">
        <v>0</v>
      </c>
      <c r="G164" s="3">
        <v>0</v>
      </c>
      <c r="H164" s="3">
        <v>0</v>
      </c>
    </row>
    <row r="165" spans="1:8" x14ac:dyDescent="0.3">
      <c r="A165" s="3">
        <v>0</v>
      </c>
      <c r="B165" s="3">
        <v>0</v>
      </c>
      <c r="C165" s="3">
        <v>0</v>
      </c>
      <c r="D165" s="3">
        <v>0</v>
      </c>
      <c r="E165" s="3">
        <v>0</v>
      </c>
      <c r="F165" s="3">
        <v>0</v>
      </c>
      <c r="G165" s="3">
        <v>0</v>
      </c>
      <c r="H165" s="3">
        <v>0</v>
      </c>
    </row>
    <row r="166" spans="1:8" x14ac:dyDescent="0.3">
      <c r="A166" s="3">
        <v>0</v>
      </c>
      <c r="B166" s="3">
        <v>0</v>
      </c>
      <c r="C166" s="3">
        <v>0</v>
      </c>
      <c r="D166" s="3">
        <v>0</v>
      </c>
      <c r="E166" s="3">
        <v>0</v>
      </c>
      <c r="F166" s="3">
        <v>0</v>
      </c>
      <c r="G166" s="3">
        <v>0</v>
      </c>
      <c r="H166" s="3">
        <v>0</v>
      </c>
    </row>
    <row r="167" spans="1:8" x14ac:dyDescent="0.3">
      <c r="A167" s="3">
        <v>0</v>
      </c>
      <c r="B167" s="3">
        <v>0</v>
      </c>
      <c r="C167" s="3">
        <v>0</v>
      </c>
      <c r="D167" s="3">
        <v>0</v>
      </c>
      <c r="E167" s="3">
        <v>0</v>
      </c>
      <c r="F167" s="3">
        <v>0</v>
      </c>
      <c r="G167" s="3">
        <v>0</v>
      </c>
      <c r="H167" s="3">
        <v>0</v>
      </c>
    </row>
    <row r="168" spans="1:8" x14ac:dyDescent="0.3">
      <c r="A168" s="3">
        <v>0</v>
      </c>
      <c r="B168" s="3">
        <v>0</v>
      </c>
      <c r="C168" s="3">
        <v>0</v>
      </c>
      <c r="D168" s="3">
        <v>0</v>
      </c>
      <c r="E168" s="3">
        <v>0</v>
      </c>
      <c r="F168" s="3">
        <v>0</v>
      </c>
      <c r="G168" s="3">
        <v>0</v>
      </c>
      <c r="H168" s="3">
        <v>0</v>
      </c>
    </row>
    <row r="169" spans="1:8" x14ac:dyDescent="0.3">
      <c r="A169" s="3">
        <v>0</v>
      </c>
      <c r="B169" s="3">
        <v>0</v>
      </c>
      <c r="C169" s="3">
        <v>0</v>
      </c>
      <c r="D169" s="3">
        <v>0</v>
      </c>
      <c r="E169" s="3">
        <v>0</v>
      </c>
      <c r="F169" s="3">
        <v>0</v>
      </c>
      <c r="G169" s="3">
        <v>0</v>
      </c>
      <c r="H169" s="3">
        <v>0</v>
      </c>
    </row>
    <row r="170" spans="1:8" x14ac:dyDescent="0.3">
      <c r="A170" s="3">
        <v>0</v>
      </c>
      <c r="B170" s="3">
        <v>0</v>
      </c>
      <c r="C170" s="3">
        <v>0</v>
      </c>
      <c r="D170" s="3">
        <v>0</v>
      </c>
      <c r="E170" s="3">
        <v>0</v>
      </c>
      <c r="F170" s="3">
        <v>0</v>
      </c>
      <c r="G170" s="3">
        <v>0</v>
      </c>
      <c r="H170" s="3">
        <v>0</v>
      </c>
    </row>
    <row r="171" spans="1:8" x14ac:dyDescent="0.3">
      <c r="A171" s="3">
        <v>0</v>
      </c>
      <c r="B171" s="3">
        <v>0</v>
      </c>
      <c r="C171" s="3">
        <v>0</v>
      </c>
      <c r="D171" s="3">
        <v>0</v>
      </c>
      <c r="E171" s="3">
        <v>0</v>
      </c>
      <c r="F171" s="3">
        <v>0</v>
      </c>
      <c r="G171" s="3">
        <v>0</v>
      </c>
      <c r="H171" s="3">
        <v>0</v>
      </c>
    </row>
    <row r="172" spans="1:8" x14ac:dyDescent="0.3">
      <c r="A172" s="3">
        <v>0</v>
      </c>
      <c r="B172" s="3">
        <v>0</v>
      </c>
      <c r="C172" s="3">
        <v>0</v>
      </c>
      <c r="D172" s="3">
        <v>0</v>
      </c>
      <c r="E172" s="3">
        <v>0</v>
      </c>
      <c r="F172" s="3">
        <v>0</v>
      </c>
      <c r="G172" s="3">
        <v>0</v>
      </c>
      <c r="H172" s="3">
        <v>0</v>
      </c>
    </row>
    <row r="173" spans="1:8" x14ac:dyDescent="0.3">
      <c r="A173" s="3">
        <v>0</v>
      </c>
      <c r="B173" s="3">
        <v>0</v>
      </c>
      <c r="C173" s="3">
        <v>0</v>
      </c>
      <c r="D173" s="3">
        <v>0</v>
      </c>
      <c r="E173" s="3">
        <v>0</v>
      </c>
      <c r="F173" s="3">
        <v>0</v>
      </c>
      <c r="G173" s="3">
        <v>0</v>
      </c>
      <c r="H173" s="3">
        <v>0</v>
      </c>
    </row>
    <row r="174" spans="1:8" x14ac:dyDescent="0.3">
      <c r="A174" s="3">
        <v>0</v>
      </c>
      <c r="B174" s="3">
        <v>0</v>
      </c>
      <c r="C174" s="3">
        <v>0</v>
      </c>
      <c r="D174" s="3">
        <v>0</v>
      </c>
      <c r="E174" s="3">
        <v>0</v>
      </c>
      <c r="F174" s="3">
        <v>0</v>
      </c>
      <c r="G174" s="3">
        <v>0</v>
      </c>
      <c r="H174" s="3">
        <v>0</v>
      </c>
    </row>
    <row r="175" spans="1:8" x14ac:dyDescent="0.3">
      <c r="A175" s="3">
        <v>0</v>
      </c>
      <c r="B175" s="3">
        <v>0</v>
      </c>
      <c r="C175" s="3">
        <v>0</v>
      </c>
      <c r="D175" s="3">
        <v>0</v>
      </c>
      <c r="E175" s="3">
        <v>0</v>
      </c>
      <c r="F175" s="3">
        <v>0</v>
      </c>
      <c r="G175" s="3">
        <v>0</v>
      </c>
      <c r="H175" s="3">
        <v>0</v>
      </c>
    </row>
    <row r="176" spans="1:8" x14ac:dyDescent="0.3">
      <c r="A176" s="3">
        <v>0</v>
      </c>
      <c r="B176" s="3">
        <v>0</v>
      </c>
      <c r="C176" s="3">
        <v>0</v>
      </c>
      <c r="D176" s="3">
        <v>0</v>
      </c>
      <c r="E176" s="3">
        <v>0</v>
      </c>
      <c r="F176" s="3">
        <v>0</v>
      </c>
      <c r="G176" s="3">
        <v>0</v>
      </c>
      <c r="H176" s="3">
        <v>0</v>
      </c>
    </row>
    <row r="177" spans="1:8" x14ac:dyDescent="0.3">
      <c r="A177" s="3">
        <v>0</v>
      </c>
      <c r="B177" s="3">
        <v>0</v>
      </c>
      <c r="C177" s="3">
        <v>0</v>
      </c>
      <c r="D177" s="3">
        <v>0</v>
      </c>
      <c r="E177" s="3">
        <v>0</v>
      </c>
      <c r="F177" s="3">
        <v>0</v>
      </c>
      <c r="G177" s="3">
        <v>0</v>
      </c>
      <c r="H177" s="3">
        <v>0</v>
      </c>
    </row>
    <row r="178" spans="1:8" x14ac:dyDescent="0.3">
      <c r="A178" s="3">
        <v>0</v>
      </c>
      <c r="B178" s="3">
        <v>0</v>
      </c>
      <c r="C178" s="3">
        <v>0</v>
      </c>
      <c r="D178" s="3">
        <v>0</v>
      </c>
      <c r="E178" s="3">
        <v>0</v>
      </c>
      <c r="F178" s="3">
        <v>0</v>
      </c>
      <c r="G178" s="3">
        <v>0</v>
      </c>
      <c r="H178" s="3">
        <v>0</v>
      </c>
    </row>
    <row r="179" spans="1:8" x14ac:dyDescent="0.3">
      <c r="A179" s="3">
        <v>0</v>
      </c>
      <c r="B179" s="3">
        <v>0</v>
      </c>
      <c r="C179" s="3">
        <v>0</v>
      </c>
      <c r="D179" s="3">
        <v>0</v>
      </c>
      <c r="E179" s="3">
        <v>0</v>
      </c>
      <c r="F179" s="3">
        <v>0</v>
      </c>
      <c r="G179" s="3">
        <v>0</v>
      </c>
      <c r="H179" s="3">
        <v>0</v>
      </c>
    </row>
    <row r="180" spans="1:8" x14ac:dyDescent="0.3">
      <c r="A180" s="3">
        <v>0</v>
      </c>
      <c r="B180" s="3">
        <v>0</v>
      </c>
      <c r="C180" s="3">
        <v>0</v>
      </c>
      <c r="D180" s="3">
        <v>0</v>
      </c>
      <c r="E180" s="3">
        <v>0</v>
      </c>
      <c r="F180" s="3">
        <v>0</v>
      </c>
      <c r="G180" s="3">
        <v>0</v>
      </c>
      <c r="H180" s="3">
        <v>0</v>
      </c>
    </row>
    <row r="181" spans="1:8" x14ac:dyDescent="0.3">
      <c r="A181" s="3">
        <v>0</v>
      </c>
      <c r="B181" s="3">
        <v>0</v>
      </c>
      <c r="C181" s="3">
        <v>0</v>
      </c>
      <c r="D181" s="3">
        <v>0</v>
      </c>
      <c r="E181" s="3">
        <v>0</v>
      </c>
      <c r="F181" s="3">
        <v>0</v>
      </c>
      <c r="G181" s="3">
        <v>0</v>
      </c>
      <c r="H181" s="3">
        <v>0</v>
      </c>
    </row>
    <row r="182" spans="1:8" x14ac:dyDescent="0.3">
      <c r="A182" s="3">
        <v>0</v>
      </c>
      <c r="B182" s="3">
        <v>0</v>
      </c>
      <c r="C182" s="3">
        <v>0</v>
      </c>
      <c r="D182" s="3">
        <v>0</v>
      </c>
      <c r="E182" s="3">
        <v>0</v>
      </c>
      <c r="F182" s="3">
        <v>0</v>
      </c>
      <c r="G182" s="3">
        <v>0</v>
      </c>
      <c r="H182" s="3">
        <v>0</v>
      </c>
    </row>
    <row r="183" spans="1:8" x14ac:dyDescent="0.3">
      <c r="A183" s="3">
        <v>0</v>
      </c>
      <c r="B183" s="3">
        <v>0</v>
      </c>
      <c r="C183" s="3">
        <v>0</v>
      </c>
      <c r="D183" s="3">
        <v>0</v>
      </c>
      <c r="E183" s="3">
        <v>0</v>
      </c>
      <c r="F183" s="3">
        <v>0</v>
      </c>
      <c r="G183" s="3">
        <v>0</v>
      </c>
      <c r="H183" s="3">
        <v>0</v>
      </c>
    </row>
    <row r="184" spans="1:8" x14ac:dyDescent="0.3">
      <c r="A184" s="3">
        <v>0</v>
      </c>
      <c r="B184" s="3">
        <v>0</v>
      </c>
      <c r="C184" s="3">
        <v>0</v>
      </c>
      <c r="D184" s="3">
        <v>0</v>
      </c>
      <c r="E184" s="3">
        <v>0</v>
      </c>
      <c r="F184" s="3">
        <v>0</v>
      </c>
      <c r="G184" s="3">
        <v>0</v>
      </c>
      <c r="H184" s="3">
        <v>0</v>
      </c>
    </row>
    <row r="185" spans="1:8" x14ac:dyDescent="0.3">
      <c r="A185" s="3">
        <v>0</v>
      </c>
      <c r="B185" s="3">
        <v>0</v>
      </c>
      <c r="C185" s="3">
        <v>0</v>
      </c>
      <c r="D185" s="3">
        <v>0</v>
      </c>
      <c r="E185" s="3">
        <v>0</v>
      </c>
      <c r="F185" s="3">
        <v>0</v>
      </c>
      <c r="G185" s="3">
        <v>0</v>
      </c>
      <c r="H185" s="3">
        <v>0</v>
      </c>
    </row>
    <row r="186" spans="1:8" x14ac:dyDescent="0.3">
      <c r="A186" s="3">
        <v>0</v>
      </c>
      <c r="B186" s="3">
        <v>0</v>
      </c>
      <c r="C186" s="3">
        <v>0</v>
      </c>
      <c r="D186" s="3">
        <v>0</v>
      </c>
      <c r="E186" s="3">
        <v>0</v>
      </c>
      <c r="F186" s="3">
        <v>0</v>
      </c>
      <c r="G186" s="3">
        <v>0</v>
      </c>
      <c r="H186" s="3">
        <v>0</v>
      </c>
    </row>
    <row r="187" spans="1:8" x14ac:dyDescent="0.3">
      <c r="A187" s="3">
        <v>0</v>
      </c>
      <c r="B187" s="3">
        <v>0</v>
      </c>
      <c r="C187" s="3">
        <v>0</v>
      </c>
      <c r="D187" s="3">
        <v>0</v>
      </c>
      <c r="E187" s="3">
        <v>0</v>
      </c>
      <c r="F187" s="3">
        <v>0</v>
      </c>
      <c r="G187" s="3">
        <v>0</v>
      </c>
      <c r="H187" s="3">
        <v>0</v>
      </c>
    </row>
    <row r="188" spans="1:8" x14ac:dyDescent="0.3">
      <c r="A188" s="3">
        <v>0</v>
      </c>
      <c r="B188" s="3">
        <v>0</v>
      </c>
      <c r="C188" s="3">
        <v>0</v>
      </c>
      <c r="D188" s="3">
        <v>0</v>
      </c>
      <c r="E188" s="3">
        <v>0</v>
      </c>
      <c r="F188" s="3">
        <v>0</v>
      </c>
      <c r="G188" s="3">
        <v>0</v>
      </c>
      <c r="H188" s="3">
        <v>0</v>
      </c>
    </row>
    <row r="189" spans="1:8" x14ac:dyDescent="0.3">
      <c r="A189" s="3">
        <v>0</v>
      </c>
      <c r="B189" s="3">
        <v>0</v>
      </c>
      <c r="C189" s="3">
        <v>0</v>
      </c>
      <c r="D189" s="3">
        <v>0</v>
      </c>
      <c r="E189" s="3">
        <v>0</v>
      </c>
      <c r="F189" s="3">
        <v>0</v>
      </c>
      <c r="G189" s="3">
        <v>0</v>
      </c>
      <c r="H189" s="3">
        <v>0</v>
      </c>
    </row>
    <row r="190" spans="1:8" x14ac:dyDescent="0.3">
      <c r="A190" s="3">
        <v>0</v>
      </c>
      <c r="B190" s="3">
        <v>0</v>
      </c>
      <c r="C190" s="3">
        <v>0</v>
      </c>
      <c r="D190" s="3">
        <v>0</v>
      </c>
      <c r="E190" s="3">
        <v>0</v>
      </c>
      <c r="F190" s="3">
        <v>0</v>
      </c>
      <c r="G190" s="3">
        <v>0</v>
      </c>
      <c r="H190" s="3">
        <v>0</v>
      </c>
    </row>
    <row r="191" spans="1:8" x14ac:dyDescent="0.3">
      <c r="A191" s="3">
        <v>0</v>
      </c>
      <c r="B191" s="3">
        <v>0</v>
      </c>
      <c r="C191" s="3">
        <v>0</v>
      </c>
      <c r="D191" s="3">
        <v>0</v>
      </c>
      <c r="E191" s="3">
        <v>0</v>
      </c>
      <c r="F191" s="3">
        <v>0</v>
      </c>
      <c r="G191" s="3">
        <v>0</v>
      </c>
      <c r="H191" s="3">
        <v>0</v>
      </c>
    </row>
    <row r="192" spans="1:8" x14ac:dyDescent="0.3">
      <c r="A192" s="3">
        <v>0</v>
      </c>
      <c r="B192" s="3">
        <v>0</v>
      </c>
      <c r="C192" s="3">
        <v>0</v>
      </c>
      <c r="D192" s="3">
        <v>0</v>
      </c>
      <c r="E192" s="3">
        <v>0</v>
      </c>
      <c r="F192" s="3">
        <v>0</v>
      </c>
      <c r="G192" s="3">
        <v>0</v>
      </c>
      <c r="H192" s="3">
        <v>0</v>
      </c>
    </row>
    <row r="193" spans="1:8" x14ac:dyDescent="0.3">
      <c r="A193" s="3">
        <v>0</v>
      </c>
      <c r="B193" s="3">
        <v>0</v>
      </c>
      <c r="C193" s="3">
        <v>0</v>
      </c>
      <c r="D193" s="3">
        <v>0</v>
      </c>
      <c r="E193" s="3">
        <v>0</v>
      </c>
      <c r="F193" s="3">
        <v>0</v>
      </c>
      <c r="G193" s="3">
        <v>0</v>
      </c>
      <c r="H193" s="3">
        <v>0</v>
      </c>
    </row>
    <row r="194" spans="1:8" x14ac:dyDescent="0.3">
      <c r="A194" s="3">
        <v>0</v>
      </c>
      <c r="B194" s="3">
        <v>0</v>
      </c>
      <c r="C194" s="3">
        <v>0</v>
      </c>
      <c r="D194" s="3">
        <v>0</v>
      </c>
      <c r="E194" s="3">
        <v>0</v>
      </c>
      <c r="F194" s="3">
        <v>0</v>
      </c>
      <c r="G194" s="3">
        <v>0</v>
      </c>
      <c r="H194" s="3">
        <v>0</v>
      </c>
    </row>
    <row r="195" spans="1:8" x14ac:dyDescent="0.3">
      <c r="A195" s="3">
        <v>0</v>
      </c>
      <c r="B195" s="3">
        <v>0</v>
      </c>
      <c r="C195" s="3">
        <v>0</v>
      </c>
      <c r="D195" s="3">
        <v>0</v>
      </c>
      <c r="E195" s="3">
        <v>0</v>
      </c>
      <c r="F195" s="3">
        <v>0</v>
      </c>
      <c r="G195" s="3">
        <v>0</v>
      </c>
      <c r="H195" s="3">
        <v>0</v>
      </c>
    </row>
    <row r="196" spans="1:8" x14ac:dyDescent="0.3">
      <c r="A196" s="3">
        <v>0</v>
      </c>
      <c r="B196" s="3">
        <v>0</v>
      </c>
      <c r="C196" s="3">
        <v>0</v>
      </c>
      <c r="D196" s="3">
        <v>0</v>
      </c>
      <c r="E196" s="3">
        <v>0</v>
      </c>
      <c r="F196" s="3">
        <v>0</v>
      </c>
      <c r="G196" s="3">
        <v>0</v>
      </c>
      <c r="H196" s="3">
        <v>0</v>
      </c>
    </row>
    <row r="197" spans="1:8" x14ac:dyDescent="0.3">
      <c r="A197" s="3">
        <v>0</v>
      </c>
      <c r="B197" s="3">
        <v>0</v>
      </c>
      <c r="C197" s="3">
        <v>0</v>
      </c>
      <c r="D197" s="3">
        <v>0</v>
      </c>
      <c r="E197" s="3">
        <v>0</v>
      </c>
      <c r="F197" s="3">
        <v>0</v>
      </c>
      <c r="G197" s="3">
        <v>0</v>
      </c>
      <c r="H197" s="3">
        <v>0</v>
      </c>
    </row>
    <row r="198" spans="1:8" x14ac:dyDescent="0.3">
      <c r="A198" s="3">
        <v>0</v>
      </c>
      <c r="B198" s="3">
        <v>0</v>
      </c>
      <c r="C198" s="3">
        <v>0</v>
      </c>
      <c r="D198" s="3">
        <v>0</v>
      </c>
      <c r="E198" s="3">
        <v>0</v>
      </c>
      <c r="F198" s="3">
        <v>0</v>
      </c>
      <c r="G198" s="3">
        <v>0</v>
      </c>
      <c r="H198" s="3">
        <v>0</v>
      </c>
    </row>
    <row r="199" spans="1:8" x14ac:dyDescent="0.3">
      <c r="A199" s="3">
        <v>0</v>
      </c>
      <c r="B199" s="3">
        <v>0</v>
      </c>
      <c r="C199" s="3">
        <v>0</v>
      </c>
      <c r="D199" s="3">
        <v>0</v>
      </c>
      <c r="E199" s="3">
        <v>0</v>
      </c>
      <c r="F199" s="3">
        <v>0</v>
      </c>
      <c r="G199" s="3">
        <v>0</v>
      </c>
      <c r="H199" s="3">
        <v>0</v>
      </c>
    </row>
    <row r="200" spans="1:8" x14ac:dyDescent="0.3">
      <c r="A200" s="3">
        <v>0</v>
      </c>
      <c r="B200" s="3">
        <v>0</v>
      </c>
      <c r="C200" s="3">
        <v>0</v>
      </c>
      <c r="D200" s="3">
        <v>0</v>
      </c>
      <c r="E200" s="3">
        <v>0</v>
      </c>
      <c r="F200" s="3">
        <v>0</v>
      </c>
      <c r="G200" s="3">
        <v>0</v>
      </c>
      <c r="H200" s="3">
        <v>0</v>
      </c>
    </row>
    <row r="201" spans="1:8" x14ac:dyDescent="0.3">
      <c r="A201" s="3">
        <v>0</v>
      </c>
      <c r="B201" s="3">
        <v>0</v>
      </c>
      <c r="C201" s="3">
        <v>0</v>
      </c>
      <c r="D201" s="3">
        <v>0</v>
      </c>
      <c r="E201" s="3">
        <v>0</v>
      </c>
      <c r="F201" s="3">
        <v>0</v>
      </c>
      <c r="G201" s="3">
        <v>0</v>
      </c>
      <c r="H201" s="3">
        <v>0</v>
      </c>
    </row>
    <row r="202" spans="1:8" x14ac:dyDescent="0.3">
      <c r="A202" s="3">
        <v>0</v>
      </c>
      <c r="B202" s="3">
        <v>0</v>
      </c>
      <c r="C202" s="3">
        <v>0</v>
      </c>
      <c r="D202" s="3">
        <v>0</v>
      </c>
      <c r="E202" s="3">
        <v>0</v>
      </c>
      <c r="F202" s="3">
        <v>0</v>
      </c>
      <c r="G202" s="3">
        <v>0</v>
      </c>
      <c r="H202" s="3">
        <v>0</v>
      </c>
    </row>
    <row r="203" spans="1:8" x14ac:dyDescent="0.3">
      <c r="A203" s="3">
        <v>0</v>
      </c>
      <c r="B203" s="3">
        <v>0</v>
      </c>
      <c r="C203" s="3">
        <v>0</v>
      </c>
      <c r="D203" s="3">
        <v>0</v>
      </c>
      <c r="E203" s="3">
        <v>0</v>
      </c>
      <c r="F203" s="3">
        <v>0</v>
      </c>
      <c r="G203" s="3">
        <v>0</v>
      </c>
      <c r="H203" s="3">
        <v>0</v>
      </c>
    </row>
    <row r="204" spans="1:8" x14ac:dyDescent="0.3">
      <c r="A204" s="3">
        <v>0</v>
      </c>
      <c r="B204" s="3">
        <v>0</v>
      </c>
      <c r="C204" s="3">
        <v>0</v>
      </c>
      <c r="D204" s="3">
        <v>0</v>
      </c>
      <c r="E204" s="3">
        <v>0</v>
      </c>
      <c r="F204" s="3">
        <v>0</v>
      </c>
      <c r="G204" s="3">
        <v>0</v>
      </c>
      <c r="H204" s="3">
        <v>0</v>
      </c>
    </row>
    <row r="205" spans="1:8" x14ac:dyDescent="0.3">
      <c r="A205" s="3">
        <v>0</v>
      </c>
      <c r="B205" s="3">
        <v>0</v>
      </c>
      <c r="C205" s="3">
        <v>0</v>
      </c>
      <c r="D205" s="3">
        <v>0</v>
      </c>
      <c r="E205" s="3">
        <v>0</v>
      </c>
      <c r="F205" s="3">
        <v>0</v>
      </c>
      <c r="G205" s="3">
        <v>0</v>
      </c>
      <c r="H205" s="3">
        <v>0</v>
      </c>
    </row>
    <row r="206" spans="1:8" x14ac:dyDescent="0.3">
      <c r="A206" s="3">
        <v>0</v>
      </c>
      <c r="B206" s="3">
        <v>0</v>
      </c>
      <c r="C206" s="3">
        <v>0</v>
      </c>
      <c r="D206" s="3">
        <v>0</v>
      </c>
      <c r="E206" s="3">
        <v>0</v>
      </c>
      <c r="F206" s="3">
        <v>0</v>
      </c>
      <c r="G206" s="3">
        <v>0</v>
      </c>
      <c r="H206" s="3">
        <v>0</v>
      </c>
    </row>
    <row r="207" spans="1:8" x14ac:dyDescent="0.3">
      <c r="A207" s="3">
        <v>0</v>
      </c>
      <c r="B207" s="3">
        <v>0</v>
      </c>
      <c r="C207" s="3">
        <v>0</v>
      </c>
      <c r="D207" s="3">
        <v>0</v>
      </c>
      <c r="E207" s="3">
        <v>0</v>
      </c>
      <c r="F207" s="3">
        <v>0</v>
      </c>
      <c r="G207" s="3">
        <v>0</v>
      </c>
      <c r="H207" s="3">
        <v>0</v>
      </c>
    </row>
    <row r="208" spans="1:8" x14ac:dyDescent="0.3">
      <c r="A208" s="3">
        <v>0</v>
      </c>
      <c r="B208" s="3">
        <v>0</v>
      </c>
      <c r="C208" s="3">
        <v>0</v>
      </c>
      <c r="D208" s="3">
        <v>0</v>
      </c>
      <c r="E208" s="3">
        <v>0</v>
      </c>
      <c r="F208" s="3">
        <v>0</v>
      </c>
      <c r="G208" s="3">
        <v>0</v>
      </c>
      <c r="H208" s="3">
        <v>0</v>
      </c>
    </row>
    <row r="209" spans="1:8" x14ac:dyDescent="0.3">
      <c r="A209" s="3">
        <v>0</v>
      </c>
      <c r="B209" s="3">
        <v>0</v>
      </c>
      <c r="C209" s="3">
        <v>0</v>
      </c>
      <c r="D209" s="3">
        <v>0</v>
      </c>
      <c r="E209" s="3">
        <v>0</v>
      </c>
      <c r="F209" s="3">
        <v>0</v>
      </c>
      <c r="G209" s="3">
        <v>0</v>
      </c>
      <c r="H209" s="3">
        <v>0</v>
      </c>
    </row>
    <row r="210" spans="1:8" x14ac:dyDescent="0.3">
      <c r="A210" s="3">
        <v>0</v>
      </c>
      <c r="B210" s="3">
        <v>0</v>
      </c>
      <c r="C210" s="3">
        <v>0</v>
      </c>
      <c r="D210" s="3">
        <v>0</v>
      </c>
      <c r="E210" s="3">
        <v>0</v>
      </c>
      <c r="F210" s="3">
        <v>0</v>
      </c>
      <c r="G210" s="3">
        <v>0</v>
      </c>
      <c r="H210" s="3">
        <v>0</v>
      </c>
    </row>
    <row r="211" spans="1:8" x14ac:dyDescent="0.3">
      <c r="A211" s="3">
        <v>0</v>
      </c>
      <c r="B211" s="3">
        <v>0</v>
      </c>
      <c r="C211" s="3">
        <v>0</v>
      </c>
      <c r="D211" s="3">
        <v>0</v>
      </c>
      <c r="E211" s="3">
        <v>0</v>
      </c>
      <c r="F211" s="3">
        <v>0</v>
      </c>
      <c r="G211" s="3">
        <v>0</v>
      </c>
      <c r="H211" s="3">
        <v>0</v>
      </c>
    </row>
    <row r="212" spans="1:8" x14ac:dyDescent="0.3">
      <c r="A212" s="3">
        <v>0</v>
      </c>
      <c r="B212" s="3">
        <v>0</v>
      </c>
      <c r="C212" s="3">
        <v>0</v>
      </c>
      <c r="D212" s="3">
        <v>0</v>
      </c>
      <c r="E212" s="3">
        <v>0</v>
      </c>
      <c r="F212" s="3">
        <v>0</v>
      </c>
      <c r="G212" s="3">
        <v>0</v>
      </c>
      <c r="H212" s="3">
        <v>0</v>
      </c>
    </row>
    <row r="213" spans="1:8" x14ac:dyDescent="0.3">
      <c r="A213" s="3">
        <v>0</v>
      </c>
      <c r="B213" s="3">
        <v>0</v>
      </c>
      <c r="C213" s="3">
        <v>0</v>
      </c>
      <c r="D213" s="3">
        <v>0</v>
      </c>
      <c r="E213" s="3">
        <v>0</v>
      </c>
      <c r="F213" s="3">
        <v>0</v>
      </c>
      <c r="G213" s="3">
        <v>0</v>
      </c>
      <c r="H213" s="3">
        <v>0</v>
      </c>
    </row>
    <row r="214" spans="1:8" x14ac:dyDescent="0.3">
      <c r="A214" s="3">
        <v>0</v>
      </c>
      <c r="B214" s="3">
        <v>0</v>
      </c>
      <c r="C214" s="3">
        <v>0</v>
      </c>
      <c r="D214" s="3">
        <v>0</v>
      </c>
      <c r="E214" s="3">
        <v>0</v>
      </c>
      <c r="F214" s="3">
        <v>0</v>
      </c>
      <c r="G214" s="3">
        <v>0</v>
      </c>
      <c r="H214" s="3">
        <v>0</v>
      </c>
    </row>
    <row r="215" spans="1:8" x14ac:dyDescent="0.3">
      <c r="A215" s="3">
        <v>0</v>
      </c>
      <c r="B215" s="3">
        <v>0</v>
      </c>
      <c r="C215" s="3">
        <v>0</v>
      </c>
      <c r="D215" s="3">
        <v>0</v>
      </c>
      <c r="E215" s="3">
        <v>0</v>
      </c>
      <c r="F215" s="3">
        <v>0</v>
      </c>
      <c r="G215" s="3">
        <v>0</v>
      </c>
      <c r="H215" s="3">
        <v>0</v>
      </c>
    </row>
    <row r="216" spans="1:8" x14ac:dyDescent="0.3">
      <c r="A216" s="3">
        <v>0</v>
      </c>
      <c r="B216" s="3">
        <v>0</v>
      </c>
      <c r="C216" s="3">
        <v>0</v>
      </c>
      <c r="D216" s="3">
        <v>0</v>
      </c>
      <c r="E216" s="3">
        <v>0</v>
      </c>
      <c r="F216" s="3">
        <v>0</v>
      </c>
      <c r="G216" s="3">
        <v>0</v>
      </c>
      <c r="H216" s="3">
        <v>0</v>
      </c>
    </row>
    <row r="217" spans="1:8" x14ac:dyDescent="0.3">
      <c r="A217" s="3">
        <v>0</v>
      </c>
      <c r="B217" s="3">
        <v>0</v>
      </c>
      <c r="C217" s="3">
        <v>0</v>
      </c>
      <c r="D217" s="3">
        <v>0</v>
      </c>
      <c r="E217" s="3">
        <v>0</v>
      </c>
      <c r="F217" s="3">
        <v>0</v>
      </c>
      <c r="G217" s="3">
        <v>0</v>
      </c>
      <c r="H217" s="3">
        <v>0</v>
      </c>
    </row>
    <row r="218" spans="1:8" x14ac:dyDescent="0.3">
      <c r="A218" s="3">
        <v>0</v>
      </c>
      <c r="B218" s="3">
        <v>0</v>
      </c>
      <c r="C218" s="3">
        <v>0</v>
      </c>
      <c r="D218" s="3">
        <v>0</v>
      </c>
      <c r="E218" s="3">
        <v>0</v>
      </c>
      <c r="F218" s="3">
        <v>0</v>
      </c>
      <c r="G218" s="3">
        <v>0</v>
      </c>
      <c r="H218" s="3">
        <v>0</v>
      </c>
    </row>
    <row r="219" spans="1:8" x14ac:dyDescent="0.3">
      <c r="A219" s="3">
        <v>0</v>
      </c>
      <c r="B219" s="3">
        <v>0</v>
      </c>
      <c r="C219" s="3">
        <v>0</v>
      </c>
      <c r="D219" s="3">
        <v>0</v>
      </c>
      <c r="E219" s="3">
        <v>0</v>
      </c>
      <c r="F219" s="3">
        <v>0</v>
      </c>
      <c r="G219" s="3">
        <v>0</v>
      </c>
      <c r="H219" s="3">
        <v>0</v>
      </c>
    </row>
    <row r="220" spans="1:8" x14ac:dyDescent="0.3">
      <c r="A220" s="3">
        <v>0</v>
      </c>
      <c r="B220" s="3">
        <v>0</v>
      </c>
      <c r="C220" s="3">
        <v>0</v>
      </c>
      <c r="D220" s="3">
        <v>0</v>
      </c>
      <c r="E220" s="3">
        <v>0</v>
      </c>
      <c r="F220" s="3">
        <v>0</v>
      </c>
      <c r="G220" s="3">
        <v>0</v>
      </c>
      <c r="H220" s="3">
        <v>0</v>
      </c>
    </row>
    <row r="221" spans="1:8" x14ac:dyDescent="0.3">
      <c r="A221" s="3">
        <v>0</v>
      </c>
      <c r="B221" s="3">
        <v>0</v>
      </c>
      <c r="C221" s="3">
        <v>0</v>
      </c>
      <c r="D221" s="3">
        <v>0</v>
      </c>
      <c r="E221" s="3">
        <v>0</v>
      </c>
      <c r="F221" s="3">
        <v>0</v>
      </c>
      <c r="G221" s="3">
        <v>0</v>
      </c>
      <c r="H221" s="3">
        <v>0</v>
      </c>
    </row>
    <row r="222" spans="1:8" x14ac:dyDescent="0.3">
      <c r="A222" s="3">
        <v>0</v>
      </c>
      <c r="B222" s="3">
        <v>0</v>
      </c>
      <c r="C222" s="3">
        <v>0</v>
      </c>
      <c r="D222" s="3">
        <v>0</v>
      </c>
      <c r="E222" s="3">
        <v>0</v>
      </c>
      <c r="F222" s="3">
        <v>0</v>
      </c>
      <c r="G222" s="3">
        <v>0</v>
      </c>
      <c r="H222" s="3">
        <v>0</v>
      </c>
    </row>
    <row r="223" spans="1:8" x14ac:dyDescent="0.3">
      <c r="A223" s="3">
        <v>0</v>
      </c>
      <c r="B223" s="3">
        <v>0</v>
      </c>
      <c r="C223" s="3">
        <v>0</v>
      </c>
      <c r="D223" s="3">
        <v>0</v>
      </c>
      <c r="E223" s="3">
        <v>0</v>
      </c>
      <c r="F223" s="3">
        <v>0</v>
      </c>
      <c r="G223" s="3">
        <v>0</v>
      </c>
      <c r="H223" s="3">
        <v>0</v>
      </c>
    </row>
    <row r="224" spans="1:8" x14ac:dyDescent="0.3">
      <c r="A224" s="3">
        <v>0</v>
      </c>
      <c r="B224" s="3">
        <v>0</v>
      </c>
      <c r="C224" s="3">
        <v>0</v>
      </c>
      <c r="D224" s="3">
        <v>0</v>
      </c>
      <c r="E224" s="3">
        <v>0</v>
      </c>
      <c r="F224" s="3">
        <v>0</v>
      </c>
      <c r="G224" s="3">
        <v>0</v>
      </c>
      <c r="H224" s="3">
        <v>0</v>
      </c>
    </row>
    <row r="225" spans="1:8" x14ac:dyDescent="0.3">
      <c r="A225" s="3">
        <v>0</v>
      </c>
      <c r="B225" s="3">
        <v>0</v>
      </c>
      <c r="C225" s="3">
        <v>0</v>
      </c>
      <c r="D225" s="3">
        <v>0</v>
      </c>
      <c r="E225" s="3">
        <v>0</v>
      </c>
      <c r="F225" s="3">
        <v>0</v>
      </c>
      <c r="G225" s="3">
        <v>0</v>
      </c>
      <c r="H225" s="3">
        <v>0</v>
      </c>
    </row>
    <row r="226" spans="1:8" x14ac:dyDescent="0.3">
      <c r="A226" s="3">
        <v>0</v>
      </c>
      <c r="B226" s="3">
        <v>0</v>
      </c>
      <c r="C226" s="3">
        <v>0</v>
      </c>
      <c r="D226" s="3">
        <v>0</v>
      </c>
      <c r="E226" s="3">
        <v>0</v>
      </c>
      <c r="F226" s="3">
        <v>0</v>
      </c>
      <c r="G226" s="3">
        <v>0</v>
      </c>
      <c r="H226" s="3">
        <v>0</v>
      </c>
    </row>
    <row r="227" spans="1:8" x14ac:dyDescent="0.3">
      <c r="A227" s="3">
        <v>0</v>
      </c>
      <c r="B227" s="3">
        <v>0</v>
      </c>
      <c r="C227" s="3">
        <v>0</v>
      </c>
      <c r="D227" s="3">
        <v>0</v>
      </c>
      <c r="E227" s="3">
        <v>0</v>
      </c>
      <c r="F227" s="3">
        <v>0</v>
      </c>
      <c r="G227" s="3">
        <v>0</v>
      </c>
      <c r="H227" s="3">
        <v>0</v>
      </c>
    </row>
    <row r="228" spans="1:8" x14ac:dyDescent="0.3">
      <c r="A228" s="3">
        <v>0</v>
      </c>
      <c r="B228" s="3">
        <v>0</v>
      </c>
      <c r="C228" s="3">
        <v>0</v>
      </c>
      <c r="D228" s="3">
        <v>0</v>
      </c>
      <c r="E228" s="3">
        <v>0</v>
      </c>
      <c r="F228" s="3">
        <v>0</v>
      </c>
      <c r="G228" s="3">
        <v>0</v>
      </c>
      <c r="H228" s="3">
        <v>0</v>
      </c>
    </row>
    <row r="229" spans="1:8" x14ac:dyDescent="0.3">
      <c r="A229" s="3">
        <v>0</v>
      </c>
      <c r="B229" s="3">
        <v>0</v>
      </c>
      <c r="C229" s="3">
        <v>0</v>
      </c>
      <c r="D229" s="3">
        <v>0</v>
      </c>
      <c r="E229" s="3">
        <v>0</v>
      </c>
      <c r="F229" s="3">
        <v>0</v>
      </c>
      <c r="G229" s="3">
        <v>0</v>
      </c>
      <c r="H229" s="3">
        <v>0</v>
      </c>
    </row>
    <row r="230" spans="1:8" x14ac:dyDescent="0.3">
      <c r="A230" s="3">
        <v>0</v>
      </c>
      <c r="B230" s="3">
        <v>0</v>
      </c>
      <c r="C230" s="3">
        <v>0</v>
      </c>
      <c r="D230" s="3">
        <v>0</v>
      </c>
      <c r="E230" s="3">
        <v>0</v>
      </c>
      <c r="F230" s="3">
        <v>0</v>
      </c>
      <c r="G230" s="3">
        <v>0</v>
      </c>
      <c r="H230" s="3">
        <v>0</v>
      </c>
    </row>
    <row r="231" spans="1:8" x14ac:dyDescent="0.3">
      <c r="A231" s="3">
        <v>0</v>
      </c>
      <c r="B231" s="3">
        <v>0</v>
      </c>
      <c r="C231" s="3">
        <v>0</v>
      </c>
      <c r="D231" s="3">
        <v>0</v>
      </c>
      <c r="E231" s="3">
        <v>0</v>
      </c>
      <c r="F231" s="3">
        <v>0</v>
      </c>
      <c r="G231" s="3">
        <v>0</v>
      </c>
      <c r="H231" s="3">
        <v>0</v>
      </c>
    </row>
    <row r="232" spans="1:8" x14ac:dyDescent="0.3">
      <c r="A232" s="3">
        <v>0</v>
      </c>
      <c r="B232" s="3">
        <v>0</v>
      </c>
      <c r="C232" s="3">
        <v>0</v>
      </c>
      <c r="D232" s="3">
        <v>0</v>
      </c>
      <c r="E232" s="3">
        <v>0</v>
      </c>
      <c r="F232" s="3">
        <v>0</v>
      </c>
      <c r="G232" s="3">
        <v>0</v>
      </c>
      <c r="H232" s="3">
        <v>0</v>
      </c>
    </row>
    <row r="233" spans="1:8" x14ac:dyDescent="0.3">
      <c r="A233" s="3">
        <v>0</v>
      </c>
      <c r="B233" s="3">
        <v>0</v>
      </c>
      <c r="C233" s="3">
        <v>0</v>
      </c>
      <c r="D233" s="3">
        <v>0</v>
      </c>
      <c r="E233" s="3">
        <v>0</v>
      </c>
      <c r="F233" s="3">
        <v>0</v>
      </c>
      <c r="G233" s="3">
        <v>0</v>
      </c>
      <c r="H233" s="3">
        <v>0</v>
      </c>
    </row>
    <row r="234" spans="1:8" x14ac:dyDescent="0.3">
      <c r="A234" s="3">
        <v>0</v>
      </c>
      <c r="B234" s="3">
        <v>0</v>
      </c>
      <c r="C234" s="3">
        <v>0</v>
      </c>
      <c r="D234" s="3">
        <v>0</v>
      </c>
      <c r="E234" s="3">
        <v>0</v>
      </c>
      <c r="F234" s="3">
        <v>0</v>
      </c>
      <c r="G234" s="3">
        <v>0</v>
      </c>
      <c r="H234" s="3">
        <v>0</v>
      </c>
    </row>
    <row r="235" spans="1:8" x14ac:dyDescent="0.3">
      <c r="A235" s="3">
        <v>0</v>
      </c>
      <c r="B235" s="3">
        <v>0</v>
      </c>
      <c r="C235" s="3">
        <v>0</v>
      </c>
      <c r="D235" s="3">
        <v>0</v>
      </c>
      <c r="E235" s="3">
        <v>0</v>
      </c>
      <c r="F235" s="3">
        <v>0</v>
      </c>
      <c r="G235" s="3">
        <v>0</v>
      </c>
      <c r="H235" s="3">
        <v>0</v>
      </c>
    </row>
    <row r="236" spans="1:8" x14ac:dyDescent="0.3">
      <c r="A236" s="3">
        <v>0</v>
      </c>
      <c r="B236" s="3">
        <v>0</v>
      </c>
      <c r="C236" s="3">
        <v>0</v>
      </c>
      <c r="D236" s="3">
        <v>0</v>
      </c>
      <c r="E236" s="3">
        <v>0</v>
      </c>
      <c r="F236" s="3">
        <v>0</v>
      </c>
      <c r="G236" s="3">
        <v>0</v>
      </c>
      <c r="H236" s="3">
        <v>0</v>
      </c>
    </row>
    <row r="237" spans="1:8" x14ac:dyDescent="0.3">
      <c r="A237" s="3">
        <v>0</v>
      </c>
      <c r="B237" s="3">
        <v>0</v>
      </c>
      <c r="C237" s="3">
        <v>0</v>
      </c>
      <c r="D237" s="3">
        <v>0</v>
      </c>
      <c r="E237" s="3">
        <v>0</v>
      </c>
      <c r="F237" s="3">
        <v>0</v>
      </c>
      <c r="G237" s="3">
        <v>0</v>
      </c>
      <c r="H237" s="3">
        <v>0</v>
      </c>
    </row>
    <row r="238" spans="1:8" x14ac:dyDescent="0.3">
      <c r="A238" s="3">
        <v>0</v>
      </c>
      <c r="B238" s="3">
        <v>0</v>
      </c>
      <c r="C238" s="3">
        <v>0</v>
      </c>
      <c r="D238" s="3">
        <v>0</v>
      </c>
      <c r="E238" s="3">
        <v>0</v>
      </c>
      <c r="F238" s="3">
        <v>0</v>
      </c>
      <c r="G238" s="3">
        <v>0</v>
      </c>
      <c r="H238" s="3">
        <v>0</v>
      </c>
    </row>
    <row r="239" spans="1:8" x14ac:dyDescent="0.3">
      <c r="A239" s="3">
        <v>0</v>
      </c>
      <c r="B239" s="3">
        <v>0</v>
      </c>
      <c r="C239" s="3">
        <v>0</v>
      </c>
      <c r="D239" s="3">
        <v>0</v>
      </c>
      <c r="E239" s="3">
        <v>0</v>
      </c>
      <c r="F239" s="3">
        <v>0</v>
      </c>
      <c r="G239" s="3">
        <v>0</v>
      </c>
      <c r="H239" s="3">
        <v>0</v>
      </c>
    </row>
    <row r="240" spans="1:8" x14ac:dyDescent="0.3">
      <c r="A240" s="3">
        <v>0</v>
      </c>
      <c r="B240" s="3">
        <v>0</v>
      </c>
      <c r="C240" s="3">
        <v>0</v>
      </c>
      <c r="D240" s="3">
        <v>0</v>
      </c>
      <c r="E240" s="3">
        <v>0</v>
      </c>
      <c r="F240" s="3">
        <v>0</v>
      </c>
      <c r="G240" s="3">
        <v>0</v>
      </c>
      <c r="H240" s="3">
        <v>0</v>
      </c>
    </row>
    <row r="241" spans="1:8" x14ac:dyDescent="0.3">
      <c r="A241" s="3">
        <v>0</v>
      </c>
      <c r="B241" s="3">
        <v>0</v>
      </c>
      <c r="C241" s="3">
        <v>0</v>
      </c>
      <c r="D241" s="3">
        <v>0</v>
      </c>
      <c r="E241" s="3">
        <v>0</v>
      </c>
      <c r="F241" s="3">
        <v>0</v>
      </c>
      <c r="G241" s="3">
        <v>0</v>
      </c>
      <c r="H241" s="3">
        <v>0</v>
      </c>
    </row>
    <row r="242" spans="1:8" x14ac:dyDescent="0.3">
      <c r="A242" s="3">
        <v>0</v>
      </c>
      <c r="B242" s="3">
        <v>0</v>
      </c>
      <c r="C242" s="3">
        <v>0</v>
      </c>
      <c r="D242" s="3">
        <v>0</v>
      </c>
      <c r="E242" s="3">
        <v>0</v>
      </c>
      <c r="F242" s="3">
        <v>0</v>
      </c>
      <c r="G242" s="3">
        <v>0</v>
      </c>
      <c r="H242" s="3">
        <v>0</v>
      </c>
    </row>
    <row r="243" spans="1:8" x14ac:dyDescent="0.3">
      <c r="A243" s="3">
        <v>0</v>
      </c>
      <c r="B243" s="3">
        <v>0</v>
      </c>
      <c r="C243" s="3">
        <v>0</v>
      </c>
      <c r="D243" s="3">
        <v>0</v>
      </c>
      <c r="E243" s="3">
        <v>0</v>
      </c>
      <c r="F243" s="3">
        <v>0</v>
      </c>
      <c r="G243" s="3">
        <v>0</v>
      </c>
      <c r="H243" s="3">
        <v>0</v>
      </c>
    </row>
    <row r="244" spans="1:8" x14ac:dyDescent="0.3">
      <c r="A244" s="3">
        <v>0</v>
      </c>
      <c r="B244" s="3">
        <v>0</v>
      </c>
      <c r="C244" s="3">
        <v>0</v>
      </c>
      <c r="D244" s="3">
        <v>0</v>
      </c>
      <c r="E244" s="3">
        <v>0</v>
      </c>
      <c r="F244" s="3">
        <v>0</v>
      </c>
      <c r="G244" s="3">
        <v>0</v>
      </c>
      <c r="H244" s="3">
        <v>0</v>
      </c>
    </row>
    <row r="245" spans="1:8" x14ac:dyDescent="0.3">
      <c r="A245" s="3">
        <v>0</v>
      </c>
      <c r="B245" s="3">
        <v>0</v>
      </c>
      <c r="C245" s="3">
        <v>0</v>
      </c>
      <c r="D245" s="3">
        <v>0</v>
      </c>
      <c r="E245" s="3">
        <v>0</v>
      </c>
      <c r="F245" s="3">
        <v>0</v>
      </c>
      <c r="G245" s="3">
        <v>0</v>
      </c>
      <c r="H245" s="3">
        <v>0</v>
      </c>
    </row>
    <row r="246" spans="1:8" x14ac:dyDescent="0.3">
      <c r="A246" s="3">
        <v>0</v>
      </c>
      <c r="B246" s="3">
        <v>0</v>
      </c>
      <c r="C246" s="3">
        <v>0</v>
      </c>
      <c r="D246" s="3">
        <v>0</v>
      </c>
      <c r="E246" s="3">
        <v>0</v>
      </c>
      <c r="F246" s="3">
        <v>0</v>
      </c>
      <c r="G246" s="3">
        <v>0</v>
      </c>
      <c r="H246" s="3">
        <v>0</v>
      </c>
    </row>
    <row r="247" spans="1:8" x14ac:dyDescent="0.3">
      <c r="A247" s="3">
        <v>0</v>
      </c>
      <c r="B247" s="3">
        <v>0</v>
      </c>
      <c r="C247" s="3">
        <v>0</v>
      </c>
      <c r="D247" s="3">
        <v>0</v>
      </c>
      <c r="E247" s="3">
        <v>0</v>
      </c>
      <c r="F247" s="3">
        <v>0</v>
      </c>
      <c r="G247" s="3">
        <v>0</v>
      </c>
      <c r="H247" s="3">
        <v>0</v>
      </c>
    </row>
    <row r="248" spans="1:8" x14ac:dyDescent="0.3">
      <c r="A248" s="3">
        <v>0</v>
      </c>
      <c r="B248" s="3">
        <v>0</v>
      </c>
      <c r="C248" s="3">
        <v>0</v>
      </c>
      <c r="D248" s="3">
        <v>0</v>
      </c>
      <c r="E248" s="3">
        <v>0</v>
      </c>
      <c r="F248" s="3">
        <v>0</v>
      </c>
      <c r="G248" s="3">
        <v>0</v>
      </c>
      <c r="H248" s="3">
        <v>0</v>
      </c>
    </row>
    <row r="249" spans="1:8" x14ac:dyDescent="0.3">
      <c r="A249" s="3">
        <v>0</v>
      </c>
      <c r="B249" s="3">
        <v>0</v>
      </c>
      <c r="C249" s="3">
        <v>0</v>
      </c>
      <c r="D249" s="3">
        <v>0</v>
      </c>
      <c r="E249" s="3">
        <v>0</v>
      </c>
      <c r="F249" s="3">
        <v>0</v>
      </c>
      <c r="G249" s="3">
        <v>0</v>
      </c>
      <c r="H249" s="3">
        <v>0</v>
      </c>
    </row>
    <row r="250" spans="1:8" x14ac:dyDescent="0.3">
      <c r="A250" s="3">
        <v>0</v>
      </c>
      <c r="B250" s="3">
        <v>0</v>
      </c>
      <c r="C250" s="3">
        <v>0</v>
      </c>
      <c r="D250" s="3">
        <v>0</v>
      </c>
      <c r="E250" s="3">
        <v>0</v>
      </c>
      <c r="F250" s="3">
        <v>0</v>
      </c>
      <c r="G250" s="3">
        <v>0</v>
      </c>
      <c r="H250" s="3">
        <v>0</v>
      </c>
    </row>
    <row r="251" spans="1:8" x14ac:dyDescent="0.3">
      <c r="A251" s="3">
        <v>0</v>
      </c>
      <c r="B251" s="3">
        <v>0</v>
      </c>
      <c r="C251" s="3">
        <v>0</v>
      </c>
      <c r="D251" s="3">
        <v>0</v>
      </c>
      <c r="E251" s="3">
        <v>0</v>
      </c>
      <c r="F251" s="3">
        <v>0</v>
      </c>
      <c r="G251" s="3">
        <v>0</v>
      </c>
      <c r="H251" s="3">
        <v>0</v>
      </c>
    </row>
    <row r="252" spans="1:8" x14ac:dyDescent="0.3">
      <c r="A252" s="3">
        <v>0</v>
      </c>
      <c r="B252" s="3">
        <v>0</v>
      </c>
      <c r="C252" s="3">
        <v>0</v>
      </c>
      <c r="D252" s="3">
        <v>0</v>
      </c>
      <c r="E252" s="3">
        <v>0</v>
      </c>
      <c r="F252" s="3">
        <v>0</v>
      </c>
      <c r="G252" s="3">
        <v>0</v>
      </c>
      <c r="H252" s="3">
        <v>0</v>
      </c>
    </row>
    <row r="253" spans="1:8" x14ac:dyDescent="0.3">
      <c r="A253" s="3">
        <v>0</v>
      </c>
      <c r="B253" s="3">
        <v>0</v>
      </c>
      <c r="C253" s="3">
        <v>0</v>
      </c>
      <c r="D253" s="3">
        <v>0</v>
      </c>
      <c r="E253" s="3">
        <v>0</v>
      </c>
      <c r="F253" s="3">
        <v>0</v>
      </c>
      <c r="G253" s="3">
        <v>0</v>
      </c>
      <c r="H253" s="3">
        <v>0</v>
      </c>
    </row>
    <row r="254" spans="1:8" x14ac:dyDescent="0.3">
      <c r="A254" s="3">
        <v>0</v>
      </c>
      <c r="B254" s="3">
        <v>0</v>
      </c>
      <c r="C254" s="3">
        <v>0</v>
      </c>
      <c r="D254" s="3">
        <v>0</v>
      </c>
      <c r="E254" s="3">
        <v>0</v>
      </c>
      <c r="F254" s="3">
        <v>0</v>
      </c>
      <c r="G254" s="3">
        <v>0</v>
      </c>
      <c r="H254" s="3">
        <v>0</v>
      </c>
    </row>
    <row r="255" spans="1:8" x14ac:dyDescent="0.3">
      <c r="A255" s="3">
        <v>0</v>
      </c>
      <c r="B255" s="3">
        <v>0</v>
      </c>
      <c r="C255" s="3">
        <v>0</v>
      </c>
      <c r="D255" s="3">
        <v>0</v>
      </c>
      <c r="E255" s="3">
        <v>0</v>
      </c>
      <c r="F255" s="3">
        <v>0</v>
      </c>
      <c r="G255" s="3">
        <v>0</v>
      </c>
      <c r="H255" s="3">
        <v>0</v>
      </c>
    </row>
    <row r="256" spans="1:8" x14ac:dyDescent="0.3">
      <c r="A256" s="3">
        <v>0</v>
      </c>
      <c r="B256" s="3">
        <v>0</v>
      </c>
      <c r="C256" s="3">
        <v>0</v>
      </c>
      <c r="D256" s="3">
        <v>0</v>
      </c>
      <c r="E256" s="3">
        <v>0</v>
      </c>
      <c r="F256" s="3">
        <v>0</v>
      </c>
      <c r="G256" s="3">
        <v>0</v>
      </c>
      <c r="H256" s="3">
        <v>0</v>
      </c>
    </row>
    <row r="257" spans="1:8" x14ac:dyDescent="0.3">
      <c r="A257" s="3">
        <v>0</v>
      </c>
      <c r="B257" s="3">
        <v>0</v>
      </c>
      <c r="C257" s="3">
        <v>0</v>
      </c>
      <c r="D257" s="3">
        <v>0</v>
      </c>
      <c r="E257" s="3">
        <v>0</v>
      </c>
      <c r="F257" s="3">
        <v>0</v>
      </c>
      <c r="G257" s="3">
        <v>0</v>
      </c>
      <c r="H257" s="3">
        <v>0</v>
      </c>
    </row>
    <row r="258" spans="1:8" x14ac:dyDescent="0.3">
      <c r="A258" s="3">
        <v>0</v>
      </c>
      <c r="B258" s="3">
        <v>0</v>
      </c>
      <c r="C258" s="3">
        <v>0</v>
      </c>
      <c r="D258" s="3">
        <v>0</v>
      </c>
      <c r="E258" s="3">
        <v>0</v>
      </c>
      <c r="F258" s="3">
        <v>0</v>
      </c>
      <c r="G258" s="3">
        <v>0</v>
      </c>
      <c r="H258" s="3">
        <v>0</v>
      </c>
    </row>
    <row r="259" spans="1:8" x14ac:dyDescent="0.3">
      <c r="A259" s="3">
        <v>0</v>
      </c>
      <c r="B259" s="3">
        <v>0</v>
      </c>
      <c r="C259" s="3">
        <v>0</v>
      </c>
      <c r="D259" s="3">
        <v>0</v>
      </c>
      <c r="E259" s="3">
        <v>0</v>
      </c>
      <c r="F259" s="3">
        <v>0</v>
      </c>
      <c r="G259" s="3">
        <v>0</v>
      </c>
      <c r="H259" s="3">
        <v>0</v>
      </c>
    </row>
    <row r="260" spans="1:8" x14ac:dyDescent="0.3">
      <c r="A260" s="3">
        <v>0</v>
      </c>
      <c r="B260" s="3">
        <v>0</v>
      </c>
      <c r="C260" s="3">
        <v>0</v>
      </c>
      <c r="D260" s="3">
        <v>0</v>
      </c>
      <c r="E260" s="3">
        <v>0</v>
      </c>
      <c r="F260" s="3">
        <v>0</v>
      </c>
      <c r="G260" s="3">
        <v>0</v>
      </c>
      <c r="H260" s="3">
        <v>0</v>
      </c>
    </row>
    <row r="261" spans="1:8" x14ac:dyDescent="0.3">
      <c r="A261" s="3">
        <v>0</v>
      </c>
      <c r="B261" s="3">
        <v>0</v>
      </c>
      <c r="C261" s="3">
        <v>0</v>
      </c>
      <c r="D261" s="3">
        <v>0</v>
      </c>
      <c r="E261" s="3">
        <v>0</v>
      </c>
      <c r="F261" s="3">
        <v>0</v>
      </c>
      <c r="G261" s="3">
        <v>0</v>
      </c>
      <c r="H261" s="3">
        <v>0</v>
      </c>
    </row>
    <row r="262" spans="1:8" x14ac:dyDescent="0.3">
      <c r="A262" s="3">
        <v>0</v>
      </c>
      <c r="B262" s="3">
        <v>0</v>
      </c>
      <c r="C262" s="3">
        <v>0</v>
      </c>
      <c r="D262" s="3">
        <v>0</v>
      </c>
      <c r="E262" s="3">
        <v>0</v>
      </c>
      <c r="F262" s="3">
        <v>0</v>
      </c>
      <c r="G262" s="3">
        <v>0</v>
      </c>
      <c r="H262" s="3">
        <v>0</v>
      </c>
    </row>
    <row r="263" spans="1:8" x14ac:dyDescent="0.3">
      <c r="A263" s="3">
        <v>0</v>
      </c>
      <c r="B263" s="3">
        <v>0</v>
      </c>
      <c r="C263" s="3">
        <v>0</v>
      </c>
      <c r="D263" s="3">
        <v>0</v>
      </c>
      <c r="E263" s="3">
        <v>0</v>
      </c>
      <c r="F263" s="3">
        <v>0</v>
      </c>
      <c r="G263" s="3">
        <v>0</v>
      </c>
      <c r="H263" s="3">
        <v>0</v>
      </c>
    </row>
    <row r="264" spans="1:8" x14ac:dyDescent="0.3">
      <c r="A264" s="3">
        <v>0</v>
      </c>
      <c r="B264" s="3">
        <v>0</v>
      </c>
      <c r="C264" s="3">
        <v>0</v>
      </c>
      <c r="D264" s="3">
        <v>0</v>
      </c>
      <c r="E264" s="3">
        <v>0</v>
      </c>
      <c r="F264" s="3">
        <v>0</v>
      </c>
      <c r="G264" s="3">
        <v>0</v>
      </c>
      <c r="H264" s="3">
        <v>0</v>
      </c>
    </row>
    <row r="265" spans="1:8" x14ac:dyDescent="0.3">
      <c r="A265" s="3">
        <v>0</v>
      </c>
      <c r="B265" s="3">
        <v>0</v>
      </c>
      <c r="C265" s="3">
        <v>0</v>
      </c>
      <c r="D265" s="3">
        <v>0</v>
      </c>
      <c r="E265" s="3">
        <v>0</v>
      </c>
      <c r="F265" s="3">
        <v>0</v>
      </c>
      <c r="G265" s="3">
        <v>0</v>
      </c>
      <c r="H265" s="3">
        <v>0</v>
      </c>
    </row>
    <row r="266" spans="1:8" x14ac:dyDescent="0.3">
      <c r="A266" s="3">
        <v>0</v>
      </c>
      <c r="B266" s="3">
        <v>0</v>
      </c>
      <c r="C266" s="3">
        <v>0</v>
      </c>
      <c r="D266" s="3">
        <v>0</v>
      </c>
      <c r="E266" s="3">
        <v>0</v>
      </c>
      <c r="F266" s="3">
        <v>0</v>
      </c>
      <c r="G266" s="3">
        <v>0</v>
      </c>
      <c r="H266" s="3">
        <v>0</v>
      </c>
    </row>
    <row r="267" spans="1:8" x14ac:dyDescent="0.3">
      <c r="A267" s="3">
        <v>0</v>
      </c>
      <c r="B267" s="3">
        <v>0</v>
      </c>
      <c r="C267" s="3">
        <v>0</v>
      </c>
      <c r="D267" s="3">
        <v>0</v>
      </c>
      <c r="E267" s="3">
        <v>0</v>
      </c>
      <c r="F267" s="3">
        <v>0</v>
      </c>
      <c r="G267" s="3">
        <v>0</v>
      </c>
      <c r="H267" s="3">
        <v>0</v>
      </c>
    </row>
    <row r="268" spans="1:8" x14ac:dyDescent="0.3">
      <c r="A268" s="3">
        <v>0</v>
      </c>
      <c r="B268" s="3">
        <v>0</v>
      </c>
      <c r="C268" s="3">
        <v>0</v>
      </c>
      <c r="D268" s="3">
        <v>0</v>
      </c>
      <c r="E268" s="3">
        <v>0</v>
      </c>
      <c r="F268" s="3">
        <v>0</v>
      </c>
      <c r="G268" s="3">
        <v>0</v>
      </c>
      <c r="H268" s="3">
        <v>0</v>
      </c>
    </row>
    <row r="269" spans="1:8" x14ac:dyDescent="0.3">
      <c r="A269" s="3">
        <v>0</v>
      </c>
      <c r="B269" s="3">
        <v>0</v>
      </c>
      <c r="C269" s="3">
        <v>0</v>
      </c>
      <c r="D269" s="3">
        <v>0</v>
      </c>
      <c r="E269" s="3">
        <v>0</v>
      </c>
      <c r="F269" s="3">
        <v>0</v>
      </c>
      <c r="G269" s="3">
        <v>0</v>
      </c>
      <c r="H269" s="3">
        <v>0</v>
      </c>
    </row>
    <row r="270" spans="1:8" x14ac:dyDescent="0.3">
      <c r="A270" s="3">
        <v>0</v>
      </c>
      <c r="B270" s="3">
        <v>0</v>
      </c>
      <c r="C270" s="3">
        <v>0</v>
      </c>
      <c r="D270" s="3">
        <v>0</v>
      </c>
      <c r="E270" s="3">
        <v>0</v>
      </c>
      <c r="F270" s="3">
        <v>0</v>
      </c>
      <c r="G270" s="3">
        <v>0</v>
      </c>
      <c r="H270" s="3">
        <v>0</v>
      </c>
    </row>
    <row r="271" spans="1:8" x14ac:dyDescent="0.3">
      <c r="A271" s="3">
        <v>0</v>
      </c>
      <c r="B271" s="3">
        <v>0</v>
      </c>
      <c r="C271" s="3">
        <v>0</v>
      </c>
      <c r="D271" s="3">
        <v>0</v>
      </c>
      <c r="E271" s="3">
        <v>0</v>
      </c>
      <c r="F271" s="3">
        <v>0</v>
      </c>
      <c r="G271" s="3">
        <v>0</v>
      </c>
      <c r="H271" s="3">
        <v>0</v>
      </c>
    </row>
    <row r="272" spans="1:8" x14ac:dyDescent="0.3">
      <c r="A272" s="3">
        <v>0</v>
      </c>
      <c r="B272" s="3">
        <v>0</v>
      </c>
      <c r="C272" s="3">
        <v>0</v>
      </c>
      <c r="D272" s="3">
        <v>0</v>
      </c>
      <c r="E272" s="3">
        <v>0</v>
      </c>
      <c r="F272" s="3">
        <v>0</v>
      </c>
      <c r="G272" s="3">
        <v>0</v>
      </c>
      <c r="H272" s="3">
        <v>0</v>
      </c>
    </row>
    <row r="273" spans="1:8" x14ac:dyDescent="0.3">
      <c r="A273" s="3">
        <v>0</v>
      </c>
      <c r="B273" s="3">
        <v>0</v>
      </c>
      <c r="C273" s="3">
        <v>0</v>
      </c>
      <c r="D273" s="3">
        <v>0</v>
      </c>
      <c r="E273" s="3">
        <v>0</v>
      </c>
      <c r="F273" s="3">
        <v>0</v>
      </c>
      <c r="G273" s="3">
        <v>0</v>
      </c>
      <c r="H273" s="3">
        <v>0</v>
      </c>
    </row>
    <row r="274" spans="1:8" x14ac:dyDescent="0.3">
      <c r="A274" s="3">
        <v>0</v>
      </c>
      <c r="B274" s="3">
        <v>0</v>
      </c>
      <c r="C274" s="3">
        <v>0</v>
      </c>
      <c r="D274" s="3">
        <v>0</v>
      </c>
      <c r="E274" s="3">
        <v>0</v>
      </c>
      <c r="F274" s="3">
        <v>0</v>
      </c>
      <c r="G274" s="3">
        <v>0</v>
      </c>
      <c r="H274" s="3">
        <v>0</v>
      </c>
    </row>
    <row r="275" spans="1:8" x14ac:dyDescent="0.3">
      <c r="A275" s="3">
        <v>0</v>
      </c>
      <c r="B275" s="3">
        <v>0</v>
      </c>
      <c r="C275" s="3">
        <v>0</v>
      </c>
      <c r="D275" s="3">
        <v>0</v>
      </c>
      <c r="E275" s="3">
        <v>0</v>
      </c>
      <c r="F275" s="3">
        <v>0</v>
      </c>
      <c r="G275" s="3">
        <v>0</v>
      </c>
      <c r="H275" s="3">
        <v>0</v>
      </c>
    </row>
    <row r="276" spans="1:8" x14ac:dyDescent="0.3">
      <c r="A276" s="3">
        <v>0</v>
      </c>
      <c r="B276" s="3">
        <v>0</v>
      </c>
      <c r="C276" s="3">
        <v>0</v>
      </c>
      <c r="D276" s="3">
        <v>0</v>
      </c>
      <c r="E276" s="3">
        <v>0</v>
      </c>
      <c r="F276" s="3">
        <v>0</v>
      </c>
      <c r="G276" s="3">
        <v>0</v>
      </c>
      <c r="H276" s="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E063-81D0-483A-BC06-B0B4228136F0}">
  <dimension ref="A1:AB314"/>
  <sheetViews>
    <sheetView tabSelected="1" workbookViewId="0">
      <pane ySplit="1" topLeftCell="A53" activePane="bottomLeft" state="frozen"/>
      <selection pane="bottomLeft" activeCell="L54" sqref="L54"/>
    </sheetView>
  </sheetViews>
  <sheetFormatPr defaultColWidth="8.77734375" defaultRowHeight="13.8" x14ac:dyDescent="0.3"/>
  <cols>
    <col min="1" max="4" width="8.77734375" style="3" bestFit="1" customWidth="1"/>
    <col min="5" max="5" width="10.77734375" style="3" bestFit="1" customWidth="1"/>
    <col min="6" max="14" width="8.77734375" style="3" bestFit="1" customWidth="1"/>
    <col min="15" max="15" width="11.6640625" style="3" bestFit="1" customWidth="1"/>
    <col min="16" max="16" width="8.77734375" style="3"/>
    <col min="17" max="17" width="16.21875" style="3" bestFit="1" customWidth="1"/>
    <col min="18" max="16384" width="8.77734375" style="3"/>
  </cols>
  <sheetData>
    <row r="1" spans="1:28" x14ac:dyDescent="0.3">
      <c r="A1" s="28" t="s">
        <v>0</v>
      </c>
      <c r="B1" s="28" t="s">
        <v>479</v>
      </c>
      <c r="C1" s="28" t="s">
        <v>520</v>
      </c>
      <c r="D1" s="28" t="s">
        <v>521</v>
      </c>
      <c r="E1" s="28" t="s">
        <v>471</v>
      </c>
      <c r="F1" s="28" t="s">
        <v>467</v>
      </c>
      <c r="G1" s="28" t="s">
        <v>498</v>
      </c>
      <c r="H1" s="28" t="s">
        <v>522</v>
      </c>
      <c r="I1" s="28" t="s">
        <v>523</v>
      </c>
      <c r="J1" s="28" t="s">
        <v>468</v>
      </c>
      <c r="K1" s="28" t="s">
        <v>524</v>
      </c>
      <c r="L1" s="28" t="s">
        <v>498</v>
      </c>
      <c r="M1" s="28" t="s">
        <v>525</v>
      </c>
      <c r="N1" s="28" t="s">
        <v>526</v>
      </c>
      <c r="O1" s="28" t="s">
        <v>527</v>
      </c>
      <c r="P1" s="28"/>
      <c r="Q1" s="28" t="s">
        <v>528</v>
      </c>
      <c r="R1" s="28"/>
      <c r="S1" s="28"/>
      <c r="T1" s="28"/>
      <c r="U1" s="28"/>
      <c r="V1" s="28"/>
      <c r="W1" s="28"/>
      <c r="X1" s="28"/>
      <c r="Y1" s="28"/>
      <c r="Z1" s="28"/>
      <c r="AA1" s="28"/>
      <c r="AB1" s="28"/>
    </row>
    <row r="2" spans="1:28" x14ac:dyDescent="0.3">
      <c r="A2" s="3" t="s">
        <v>24</v>
      </c>
      <c r="B2" s="3">
        <v>150.41666666666669</v>
      </c>
      <c r="C2" s="3">
        <v>0.22471060120965416</v>
      </c>
      <c r="D2" s="3">
        <v>0.17055956018489352</v>
      </c>
      <c r="E2" s="3">
        <v>12583478.327363363</v>
      </c>
      <c r="F2" s="3">
        <v>247385.93450000003</v>
      </c>
      <c r="G2" s="3">
        <v>0</v>
      </c>
      <c r="H2" s="3">
        <v>0</v>
      </c>
      <c r="I2" s="3">
        <v>0</v>
      </c>
      <c r="J2" s="3">
        <v>0</v>
      </c>
      <c r="K2" s="3">
        <v>1.9659582832677332E-2</v>
      </c>
      <c r="L2" s="3">
        <v>0</v>
      </c>
      <c r="M2" s="3" t="e">
        <v>#DIV/0!</v>
      </c>
      <c r="N2" s="3" t="e">
        <v>#DIV/0!</v>
      </c>
      <c r="O2" s="3" t="e">
        <f>IF(N2&lt;0,"Undervalued","Overvalued")</f>
        <v>#DIV/0!</v>
      </c>
      <c r="Q2" s="3" t="e">
        <f t="shared" ref="Q2:Q65" si="0">(1+N2)*B2</f>
        <v>#DIV/0!</v>
      </c>
    </row>
    <row r="3" spans="1:28" x14ac:dyDescent="0.3">
      <c r="A3" s="3" t="s">
        <v>25</v>
      </c>
      <c r="B3" s="3">
        <v>150.85333333333332</v>
      </c>
      <c r="C3" s="3">
        <v>0.23211893974963185</v>
      </c>
      <c r="D3" s="3">
        <v>0.14497821606680591</v>
      </c>
      <c r="E3" s="3">
        <v>12934530.669970568</v>
      </c>
      <c r="F3" s="3">
        <v>609298.5</v>
      </c>
      <c r="G3" s="3">
        <v>2.2729184384600298</v>
      </c>
      <c r="H3" s="3">
        <v>21.283147199811367</v>
      </c>
      <c r="I3" s="3">
        <v>-43.496089232728181</v>
      </c>
      <c r="J3" s="3">
        <v>-0.76581141036938671</v>
      </c>
      <c r="K3" s="3">
        <v>4.7106347771440744E-2</v>
      </c>
      <c r="L3" s="3">
        <v>2.2729184384600298</v>
      </c>
      <c r="M3" s="3">
        <v>-0.97927495022506983</v>
      </c>
      <c r="N3" s="3">
        <v>1.2787416548843529</v>
      </c>
      <c r="O3" s="3" t="str">
        <f>IF(N3&lt;0,"Undervalued","Overvalued")</f>
        <v>Overvalued</v>
      </c>
      <c r="Q3" s="3">
        <f>(1+N3)*B3</f>
        <v>343.75577444482093</v>
      </c>
    </row>
    <row r="4" spans="1:28" x14ac:dyDescent="0.3">
      <c r="A4" s="3" t="s">
        <v>26</v>
      </c>
      <c r="B4" s="3">
        <v>152.11666666666667</v>
      </c>
      <c r="C4" s="3">
        <v>0.20724694350993134</v>
      </c>
      <c r="D4" s="3">
        <v>0.1531976984390255</v>
      </c>
      <c r="E4" s="3">
        <v>14304438.438084641</v>
      </c>
      <c r="F4" s="3">
        <v>344913.52499999997</v>
      </c>
      <c r="G4" s="3">
        <v>2.5440474858115798</v>
      </c>
      <c r="H4" s="3">
        <v>-1.5033119970603985</v>
      </c>
      <c r="I4" s="3">
        <v>20.133555894052495</v>
      </c>
      <c r="J4" s="3">
        <v>-0.10628924629735195</v>
      </c>
      <c r="K4" s="3">
        <v>2.4112342927191745E-2</v>
      </c>
      <c r="L4" s="3">
        <v>2.5440474858115798</v>
      </c>
      <c r="M4" s="3">
        <v>-0.99052205469368448</v>
      </c>
      <c r="N4" s="3">
        <v>9.319118247603587</v>
      </c>
      <c r="O4" s="3" t="str">
        <f t="shared" ref="O4:O66" si="1">IF(N4&lt;0,"Undervalued","Overvalued")</f>
        <v>Overvalued</v>
      </c>
      <c r="Q4" s="3">
        <f t="shared" si="0"/>
        <v>1569.7098707646323</v>
      </c>
    </row>
    <row r="5" spans="1:28" x14ac:dyDescent="0.3">
      <c r="A5" s="3" t="s">
        <v>27</v>
      </c>
      <c r="B5" s="3">
        <v>151.25</v>
      </c>
      <c r="C5" s="3">
        <v>0.21751007856689614</v>
      </c>
      <c r="D5" s="3">
        <v>0.13192251446107364</v>
      </c>
      <c r="E5" s="3">
        <v>14789816.741159372</v>
      </c>
      <c r="F5" s="3">
        <v>1008757.1200000001</v>
      </c>
      <c r="G5" s="3">
        <v>4.1308082473234897</v>
      </c>
      <c r="H5" s="3">
        <v>-14.942592574783431</v>
      </c>
      <c r="I5" s="3">
        <v>19.246440597255702</v>
      </c>
      <c r="J5" s="3">
        <v>-1.3502315833805438</v>
      </c>
      <c r="K5" s="3">
        <v>6.8206194684797952E-2</v>
      </c>
      <c r="L5" s="3">
        <v>4.1308082473234897</v>
      </c>
      <c r="M5" s="3">
        <v>-0.98348841422765354</v>
      </c>
      <c r="N5" s="3">
        <v>0.7283849869407707</v>
      </c>
      <c r="O5" s="3" t="str">
        <f t="shared" si="1"/>
        <v>Overvalued</v>
      </c>
      <c r="Q5" s="3">
        <f t="shared" si="0"/>
        <v>261.41822927479154</v>
      </c>
    </row>
    <row r="6" spans="1:28" x14ac:dyDescent="0.3">
      <c r="A6" s="3" t="s">
        <v>28</v>
      </c>
      <c r="B6" s="3">
        <v>153.66666666666666</v>
      </c>
      <c r="C6" s="3">
        <v>0.24662509982087602</v>
      </c>
      <c r="D6" s="3">
        <v>0.16588140893626702</v>
      </c>
      <c r="E6" s="3">
        <v>14501448.140109874</v>
      </c>
      <c r="F6" s="3">
        <v>876921.59880000004</v>
      </c>
      <c r="G6" s="3">
        <v>4.7964485887618897</v>
      </c>
      <c r="H6" s="3">
        <v>6.9939015534867401</v>
      </c>
      <c r="I6" s="3">
        <v>14.576242926627391</v>
      </c>
      <c r="J6" s="3">
        <v>0.7659130565580704</v>
      </c>
      <c r="K6" s="3">
        <v>6.047131226670413E-2</v>
      </c>
      <c r="L6" s="3">
        <v>4.7964485887618897</v>
      </c>
      <c r="M6" s="3">
        <v>-0.98739248192748508</v>
      </c>
      <c r="N6" s="3">
        <v>-1.2891704527988059</v>
      </c>
      <c r="O6" s="3" t="str">
        <f t="shared" si="1"/>
        <v>Undervalued</v>
      </c>
      <c r="Q6" s="3">
        <f t="shared" si="0"/>
        <v>-44.435859580083175</v>
      </c>
    </row>
    <row r="7" spans="1:28" x14ac:dyDescent="0.3">
      <c r="A7" s="3" t="s">
        <v>29</v>
      </c>
      <c r="B7" s="3">
        <v>155.06666666666666</v>
      </c>
      <c r="C7" s="3">
        <v>0.28337581183428245</v>
      </c>
      <c r="D7" s="3">
        <v>0.16438246542630708</v>
      </c>
      <c r="E7" s="3">
        <v>15054961.200726401</v>
      </c>
      <c r="F7" s="3">
        <v>1022756.4144000001</v>
      </c>
      <c r="G7" s="3">
        <v>3.7072338421772399</v>
      </c>
      <c r="H7" s="3">
        <v>21.169975624721214</v>
      </c>
      <c r="I7" s="3">
        <v>3.1598650251342697</v>
      </c>
      <c r="J7" s="3">
        <v>16.896666553464993</v>
      </c>
      <c r="K7" s="3">
        <v>6.7934842259882555E-2</v>
      </c>
      <c r="L7" s="3">
        <v>3.7072338421772399</v>
      </c>
      <c r="M7" s="3">
        <v>-0.98167505877644212</v>
      </c>
      <c r="N7" s="3">
        <v>-5.8098741291378E-2</v>
      </c>
      <c r="O7" s="3" t="str">
        <f t="shared" si="1"/>
        <v>Undervalued</v>
      </c>
      <c r="Q7" s="3">
        <f t="shared" si="0"/>
        <v>146.05748851708364</v>
      </c>
    </row>
    <row r="8" spans="1:28" x14ac:dyDescent="0.3">
      <c r="A8" s="3" t="s">
        <v>30</v>
      </c>
      <c r="B8" s="3">
        <v>155.86666666666667</v>
      </c>
      <c r="C8" s="3">
        <v>0.22112213263578451</v>
      </c>
      <c r="D8" s="3">
        <v>0.20861860569627116</v>
      </c>
      <c r="E8" s="3">
        <v>16163642.176826822</v>
      </c>
      <c r="F8" s="3">
        <v>-523819.96799999999</v>
      </c>
      <c r="G8" s="3">
        <v>3.4177411400272399</v>
      </c>
      <c r="H8" s="3">
        <v>-31.444003919633371</v>
      </c>
      <c r="I8" s="3">
        <v>70.277125755230884</v>
      </c>
      <c r="J8" s="3">
        <v>-0.4810909161014994</v>
      </c>
      <c r="K8" s="3">
        <v>-3.2407297951137531E-2</v>
      </c>
      <c r="L8" s="3">
        <v>3.4177411400272399</v>
      </c>
      <c r="M8" s="3">
        <v>-1.0094820808900931</v>
      </c>
      <c r="N8" s="3">
        <v>2.0983187316659184</v>
      </c>
      <c r="O8" s="3" t="str">
        <f t="shared" si="1"/>
        <v>Overvalued</v>
      </c>
      <c r="Q8" s="3">
        <f t="shared" si="0"/>
        <v>482.92461297566115</v>
      </c>
    </row>
    <row r="9" spans="1:28" x14ac:dyDescent="0.3">
      <c r="A9" s="3" t="s">
        <v>31</v>
      </c>
      <c r="B9" s="3">
        <v>160.08333333333331</v>
      </c>
      <c r="C9" s="3">
        <v>0.22131039993778859</v>
      </c>
      <c r="D9" s="3">
        <v>0.15895016765660641</v>
      </c>
      <c r="E9" s="3">
        <v>17260345.707321357</v>
      </c>
      <c r="F9" s="3">
        <v>572435.06799999997</v>
      </c>
      <c r="G9" s="3">
        <v>-0.74662893862963298</v>
      </c>
      <c r="H9" s="3">
        <v>2.5416448539590255</v>
      </c>
      <c r="I9" s="3">
        <v>-6.8896654358863261</v>
      </c>
      <c r="J9" s="3">
        <v>-0.44853579953098921</v>
      </c>
      <c r="K9" s="3">
        <v>3.3164751025652341E-2</v>
      </c>
      <c r="L9" s="3">
        <v>-0.74662893862963298</v>
      </c>
      <c r="M9" s="3">
        <v>-1.0444193217135718</v>
      </c>
      <c r="N9" s="3">
        <v>2.3285082769439303</v>
      </c>
      <c r="O9" s="3" t="str">
        <f t="shared" si="1"/>
        <v>Overvalued</v>
      </c>
      <c r="Q9" s="3">
        <f t="shared" si="0"/>
        <v>532.83870000077411</v>
      </c>
    </row>
    <row r="10" spans="1:28" x14ac:dyDescent="0.3">
      <c r="A10" s="3" t="s">
        <v>32</v>
      </c>
      <c r="B10" s="3">
        <v>158.87666666666667</v>
      </c>
      <c r="C10" s="3">
        <v>0.25120365481369439</v>
      </c>
      <c r="D10" s="3">
        <v>0.17515692480294257</v>
      </c>
      <c r="E10" s="3">
        <v>16450359.582764966</v>
      </c>
      <c r="F10" s="3">
        <v>708984.52119999996</v>
      </c>
      <c r="G10" s="3">
        <v>1.7334031329392099</v>
      </c>
      <c r="H10" s="3">
        <v>-10.853068955323698</v>
      </c>
      <c r="I10" s="3">
        <v>-6.6663051087604854</v>
      </c>
      <c r="J10" s="3">
        <v>2.0303228609774253</v>
      </c>
      <c r="K10" s="3">
        <v>4.3098420896695938E-2</v>
      </c>
      <c r="L10" s="3">
        <v>1.7334031329392099</v>
      </c>
      <c r="M10" s="3">
        <v>-0.9751365276330054</v>
      </c>
      <c r="N10" s="3">
        <v>-0.48028643442627705</v>
      </c>
      <c r="O10" s="3" t="str">
        <f t="shared" si="1"/>
        <v>Undervalued</v>
      </c>
      <c r="Q10" s="3">
        <f t="shared" si="0"/>
        <v>82.570358919801194</v>
      </c>
    </row>
    <row r="11" spans="1:28" x14ac:dyDescent="0.3">
      <c r="A11" s="3" t="s">
        <v>33</v>
      </c>
      <c r="B11" s="3">
        <v>160.03333333333333</v>
      </c>
      <c r="C11" s="3">
        <v>0.21222732943588807</v>
      </c>
      <c r="D11" s="3">
        <v>0.15547920889052402</v>
      </c>
      <c r="E11" s="3">
        <v>17743632.517037623</v>
      </c>
      <c r="F11" s="3">
        <v>217180.01699999996</v>
      </c>
      <c r="G11" s="3">
        <v>2.9480729485230199</v>
      </c>
      <c r="H11" s="3">
        <v>-12.189037211849611</v>
      </c>
      <c r="I11" s="3">
        <v>-5.8457525858601009</v>
      </c>
      <c r="J11" s="3">
        <v>2.4303968337712938</v>
      </c>
      <c r="K11" s="3">
        <v>1.223988474690633E-2</v>
      </c>
      <c r="L11" s="3">
        <v>2.9480729485230199</v>
      </c>
      <c r="M11" s="3">
        <v>-0.99584817439709605</v>
      </c>
      <c r="N11" s="3">
        <v>-0.40974714933767387</v>
      </c>
      <c r="O11" s="3" t="str">
        <f t="shared" si="1"/>
        <v>Undervalued</v>
      </c>
      <c r="Q11" s="3">
        <f t="shared" si="0"/>
        <v>94.460131200994255</v>
      </c>
    </row>
    <row r="12" spans="1:28" x14ac:dyDescent="0.3">
      <c r="A12" s="3" t="s">
        <v>34</v>
      </c>
      <c r="B12" s="3">
        <v>158.98633333333333</v>
      </c>
      <c r="C12" s="3">
        <v>0.20356637079698756</v>
      </c>
      <c r="D12" s="3">
        <v>0.1011731417500224</v>
      </c>
      <c r="E12" s="3">
        <v>18521600.564462766</v>
      </c>
      <c r="F12" s="3">
        <v>1349528.0240000002</v>
      </c>
      <c r="G12" s="3">
        <v>3.42117428188654</v>
      </c>
      <c r="H12" s="3">
        <v>-0.19041881675126399</v>
      </c>
      <c r="I12" s="3">
        <v>49.026628642711039</v>
      </c>
      <c r="J12" s="3">
        <v>-7.9775320659012262E-3</v>
      </c>
      <c r="K12" s="3">
        <v>7.2862386773923191E-2</v>
      </c>
      <c r="L12" s="3">
        <v>3.42117428188654</v>
      </c>
      <c r="M12" s="3">
        <v>-0.9787025211899627</v>
      </c>
      <c r="N12" s="3">
        <v>122.68236756744369</v>
      </c>
      <c r="O12" s="3" t="str">
        <f t="shared" si="1"/>
        <v>Overvalued</v>
      </c>
      <c r="Q12" s="3">
        <f t="shared" si="0"/>
        <v>19663.806117533459</v>
      </c>
    </row>
    <row r="13" spans="1:28" x14ac:dyDescent="0.3">
      <c r="A13" s="3" t="s">
        <v>35</v>
      </c>
      <c r="B13" s="3">
        <v>156.90333333333334</v>
      </c>
      <c r="C13" s="3">
        <v>0.18269367174356571</v>
      </c>
      <c r="D13" s="3">
        <v>0.1185633896741148</v>
      </c>
      <c r="E13" s="3">
        <v>18998342.39790624</v>
      </c>
      <c r="F13" s="3">
        <v>710894.22750000004</v>
      </c>
      <c r="G13" s="3">
        <v>5.48650592170317</v>
      </c>
      <c r="H13" s="3">
        <v>6.0628945658735649</v>
      </c>
      <c r="I13" s="3">
        <v>-15.421605266207314</v>
      </c>
      <c r="J13" s="3">
        <v>-0.56890179553701026</v>
      </c>
      <c r="K13" s="3">
        <v>3.7418750152557828E-2</v>
      </c>
      <c r="L13" s="3">
        <v>5.48650592170317</v>
      </c>
      <c r="M13" s="3">
        <v>-0.99317985787556717</v>
      </c>
      <c r="N13" s="3">
        <v>1.7457843614961051</v>
      </c>
      <c r="O13" s="3" t="str">
        <f t="shared" si="1"/>
        <v>Overvalued</v>
      </c>
      <c r="Q13" s="3">
        <f t="shared" si="0"/>
        <v>430.8227189332772</v>
      </c>
    </row>
    <row r="14" spans="1:28" x14ac:dyDescent="0.3">
      <c r="A14" s="3" t="s">
        <v>36</v>
      </c>
      <c r="B14" s="3">
        <v>157.72666666666666</v>
      </c>
      <c r="C14" s="3">
        <v>0.19695886197168078</v>
      </c>
      <c r="D14" s="3">
        <v>0.11889644746504099</v>
      </c>
      <c r="E14" s="3">
        <v>18295631.906368565</v>
      </c>
      <c r="F14" s="3">
        <v>1039733.9898</v>
      </c>
      <c r="G14" s="3">
        <v>3.5338009931705798</v>
      </c>
      <c r="H14" s="3">
        <v>7.2810369634448593</v>
      </c>
      <c r="I14" s="3">
        <v>-6.5332988056425654</v>
      </c>
      <c r="J14" s="3">
        <v>-1.601086109461169</v>
      </c>
      <c r="K14" s="3">
        <v>5.682962988767154E-2</v>
      </c>
      <c r="L14" s="3">
        <v>3.5338009931705798</v>
      </c>
      <c r="M14" s="3">
        <v>-0.98391827100691287</v>
      </c>
      <c r="N14" s="3">
        <v>0.61453176390246844</v>
      </c>
      <c r="O14" s="3" t="str">
        <f t="shared" si="1"/>
        <v>Overvalued</v>
      </c>
      <c r="Q14" s="3">
        <f t="shared" si="0"/>
        <v>254.65471334778996</v>
      </c>
    </row>
    <row r="15" spans="1:28" x14ac:dyDescent="0.3">
      <c r="A15" s="3" t="s">
        <v>37</v>
      </c>
      <c r="B15" s="3">
        <v>159.59333333333333</v>
      </c>
      <c r="C15" s="3">
        <v>0.22012085507366827</v>
      </c>
      <c r="D15" s="3">
        <v>0.12690825775624329</v>
      </c>
      <c r="E15" s="3">
        <v>19931015.710431986</v>
      </c>
      <c r="F15" s="3">
        <v>747138.87</v>
      </c>
      <c r="G15" s="3">
        <v>4.3424167251248198</v>
      </c>
      <c r="H15" s="3">
        <v>18.377668237724432</v>
      </c>
      <c r="I15" s="3">
        <v>13.755565632733761</v>
      </c>
      <c r="J15" s="3">
        <v>2.4989754788527279</v>
      </c>
      <c r="K15" s="3">
        <v>3.7486241587223482E-2</v>
      </c>
      <c r="L15" s="3">
        <v>4.3424167251248198</v>
      </c>
      <c r="M15" s="3">
        <v>-0.991367424187934</v>
      </c>
      <c r="N15" s="3">
        <v>-0.39670954460228147</v>
      </c>
      <c r="O15" s="3" t="str">
        <f t="shared" si="1"/>
        <v>Undervalued</v>
      </c>
      <c r="Q15" s="3">
        <f t="shared" si="0"/>
        <v>96.281134745106556</v>
      </c>
    </row>
    <row r="16" spans="1:28" x14ac:dyDescent="0.3">
      <c r="A16" s="3" t="s">
        <v>38</v>
      </c>
      <c r="B16" s="3">
        <v>161.35000000000002</v>
      </c>
      <c r="C16" s="3">
        <v>0.18150921562580993</v>
      </c>
      <c r="D16" s="3">
        <v>0.11799215745488244</v>
      </c>
      <c r="E16" s="3">
        <v>20464395.985439461</v>
      </c>
      <c r="F16" s="3">
        <v>590282.72100000002</v>
      </c>
      <c r="G16" s="3">
        <v>2.7335548031275598</v>
      </c>
      <c r="H16" s="3">
        <v>-13.931317351491625</v>
      </c>
      <c r="I16" s="3">
        <v>-4.1223318655900076</v>
      </c>
      <c r="J16" s="3">
        <v>4.1837912875217551</v>
      </c>
      <c r="K16" s="3">
        <v>2.8844375442108806E-2</v>
      </c>
      <c r="L16" s="3">
        <v>2.7335548031275598</v>
      </c>
      <c r="M16" s="3">
        <v>-0.98944803469493026</v>
      </c>
      <c r="N16" s="3">
        <v>-0.236495553123307</v>
      </c>
      <c r="O16" s="3" t="str">
        <f t="shared" si="1"/>
        <v>Undervalued</v>
      </c>
      <c r="Q16" s="3">
        <f t="shared" si="0"/>
        <v>123.19144250355443</v>
      </c>
    </row>
    <row r="17" spans="1:17" x14ac:dyDescent="0.3">
      <c r="A17" s="3" t="s">
        <v>39</v>
      </c>
      <c r="B17" s="3">
        <v>159.04999999999998</v>
      </c>
      <c r="C17" s="3">
        <v>0.16619464984723253</v>
      </c>
      <c r="D17" s="3">
        <v>0.10840773837859868</v>
      </c>
      <c r="E17" s="3">
        <v>21401519.777886093</v>
      </c>
      <c r="F17" s="3">
        <v>851376.35700000008</v>
      </c>
      <c r="G17" s="3">
        <v>3.6002201789796602</v>
      </c>
      <c r="H17" s="3">
        <v>2.9775603784163818</v>
      </c>
      <c r="I17" s="3">
        <v>2.7468872865013227</v>
      </c>
      <c r="J17" s="3">
        <v>2.6130784437305525</v>
      </c>
      <c r="K17" s="3">
        <v>3.9781116754134253E-2</v>
      </c>
      <c r="L17" s="3">
        <v>3.6002201789796602</v>
      </c>
      <c r="M17" s="3">
        <v>-0.98895036559530403</v>
      </c>
      <c r="N17" s="3">
        <v>-0.37846179779564232</v>
      </c>
      <c r="O17" s="3" t="str">
        <f t="shared" si="1"/>
        <v>Undervalued</v>
      </c>
      <c r="Q17" s="3">
        <f t="shared" si="0"/>
        <v>98.855651060603066</v>
      </c>
    </row>
    <row r="18" spans="1:17" x14ac:dyDescent="0.3">
      <c r="A18" s="3" t="s">
        <v>40</v>
      </c>
      <c r="B18" s="3">
        <v>164</v>
      </c>
      <c r="C18" s="3">
        <v>0.17146901271941348</v>
      </c>
      <c r="D18" s="3">
        <v>0.12150097038105111</v>
      </c>
      <c r="E18" s="3">
        <v>20169778.043427404</v>
      </c>
      <c r="F18" s="3">
        <v>522947.74947725004</v>
      </c>
      <c r="G18" s="3">
        <v>2.2170587942925102</v>
      </c>
      <c r="H18" s="3">
        <v>-0.88825137789589359</v>
      </c>
      <c r="I18" s="3">
        <v>1.8081088064261159</v>
      </c>
      <c r="J18" s="3">
        <v>-1.5512148409176394</v>
      </c>
      <c r="K18" s="3">
        <v>2.592729321816507E-2</v>
      </c>
      <c r="L18" s="3">
        <v>2.2170587942925102</v>
      </c>
      <c r="M18" s="3">
        <v>-0.98830554548895544</v>
      </c>
      <c r="N18" s="3">
        <v>0.63711712873009363</v>
      </c>
      <c r="O18" s="3" t="str">
        <f t="shared" si="1"/>
        <v>Overvalued</v>
      </c>
      <c r="Q18" s="3">
        <f t="shared" si="0"/>
        <v>268.48720911173535</v>
      </c>
    </row>
    <row r="19" spans="1:17" x14ac:dyDescent="0.3">
      <c r="A19" s="3" t="s">
        <v>41</v>
      </c>
      <c r="B19" s="3">
        <v>162.10333333333332</v>
      </c>
      <c r="C19" s="3">
        <v>0.1623943586880261</v>
      </c>
      <c r="D19" s="3">
        <v>0.12736873803704843</v>
      </c>
      <c r="E19" s="3">
        <v>21734829.862436045</v>
      </c>
      <c r="F19" s="3">
        <v>-42712.716216768356</v>
      </c>
      <c r="G19" s="3">
        <v>1.32415528232619</v>
      </c>
      <c r="H19" s="3">
        <v>-1.7781524216124425</v>
      </c>
      <c r="I19" s="3">
        <v>-11.20923185342145</v>
      </c>
      <c r="J19" s="3">
        <v>0.18569009444790485</v>
      </c>
      <c r="K19" s="3">
        <v>-1.9651737090699778E-3</v>
      </c>
      <c r="L19" s="3">
        <v>1.32415528232619</v>
      </c>
      <c r="M19" s="3">
        <v>-1.0014840961141791</v>
      </c>
      <c r="N19" s="3">
        <v>-5.3933092074286408</v>
      </c>
      <c r="O19" s="3" t="str">
        <f t="shared" si="1"/>
        <v>Undervalued</v>
      </c>
      <c r="Q19" s="3">
        <f t="shared" si="0"/>
        <v>-712.17006688820743</v>
      </c>
    </row>
    <row r="20" spans="1:17" x14ac:dyDescent="0.3">
      <c r="A20" s="3" t="s">
        <v>42</v>
      </c>
      <c r="B20" s="3">
        <v>162.66666666666666</v>
      </c>
      <c r="C20" s="3">
        <v>0.14410787450182116</v>
      </c>
      <c r="D20" s="3">
        <v>0.10221856438040056</v>
      </c>
      <c r="E20" s="3">
        <v>22933144.012973592</v>
      </c>
      <c r="F20" s="3">
        <v>188628.06020999255</v>
      </c>
      <c r="G20" s="3">
        <v>0.53193516580195299</v>
      </c>
      <c r="H20" s="3">
        <v>-18.324498076670427</v>
      </c>
      <c r="I20" s="3">
        <v>-44.088116409071446</v>
      </c>
      <c r="J20" s="3">
        <v>0.57296478497159242</v>
      </c>
      <c r="K20" s="3">
        <v>8.2251286654495825E-3</v>
      </c>
      <c r="L20" s="3">
        <v>0.53193516580195299</v>
      </c>
      <c r="M20" s="3">
        <v>-0.9845373474170499</v>
      </c>
      <c r="N20" s="3">
        <v>-1.7183208693460337</v>
      </c>
      <c r="O20" s="3" t="str">
        <f t="shared" si="1"/>
        <v>Undervalued</v>
      </c>
      <c r="Q20" s="3">
        <f t="shared" si="0"/>
        <v>-116.84686141362147</v>
      </c>
    </row>
    <row r="21" spans="1:17" x14ac:dyDescent="0.3">
      <c r="A21" s="3" t="s">
        <v>43</v>
      </c>
      <c r="B21" s="3">
        <v>174.11666666666667</v>
      </c>
      <c r="C21" s="3">
        <v>0.11020226271468203</v>
      </c>
      <c r="D21" s="3">
        <v>0.12292897887865048</v>
      </c>
      <c r="E21" s="3">
        <v>24205863.337353207</v>
      </c>
      <c r="F21" s="3">
        <v>-553391.16608349246</v>
      </c>
      <c r="G21" s="3">
        <v>0.95560705388294598</v>
      </c>
      <c r="H21" s="3">
        <v>-2.7396153566322696</v>
      </c>
      <c r="I21" s="3">
        <v>3.8265771751459012</v>
      </c>
      <c r="J21" s="3">
        <v>-0.86889036585040402</v>
      </c>
      <c r="K21" s="3">
        <v>-2.2861864432223267E-2</v>
      </c>
      <c r="L21" s="3">
        <v>0.95560705388294598</v>
      </c>
      <c r="M21" s="3">
        <v>-1.0239239176179455</v>
      </c>
      <c r="N21" s="3">
        <v>1.1784270580740142</v>
      </c>
      <c r="O21" s="3" t="str">
        <f t="shared" si="1"/>
        <v>Overvalued</v>
      </c>
      <c r="Q21" s="3">
        <f t="shared" si="0"/>
        <v>379.30045792832044</v>
      </c>
    </row>
    <row r="22" spans="1:17" x14ac:dyDescent="0.3">
      <c r="A22" s="3" t="s">
        <v>44</v>
      </c>
      <c r="B22" s="3">
        <v>192.4</v>
      </c>
      <c r="C22" s="3">
        <v>0.10421561350156153</v>
      </c>
      <c r="D22" s="3">
        <v>0.14240366203827093</v>
      </c>
      <c r="E22" s="3">
        <v>21041701.09689983</v>
      </c>
      <c r="F22" s="3">
        <v>-1090874.9788153786</v>
      </c>
      <c r="G22" s="3">
        <v>-1.1299750280763601</v>
      </c>
      <c r="H22" s="3">
        <v>-1.6945837186285853</v>
      </c>
      <c r="I22" s="3">
        <v>6.6611555289828706E-2</v>
      </c>
      <c r="J22" s="3">
        <v>1.3286550457942814</v>
      </c>
      <c r="K22" s="3">
        <v>-5.1843478518763975E-2</v>
      </c>
      <c r="L22" s="3">
        <v>-1.1299750280763601</v>
      </c>
      <c r="M22" s="3">
        <v>-0.95411980156143716</v>
      </c>
      <c r="N22" s="3">
        <v>-0.71810949319133177</v>
      </c>
      <c r="O22" s="3" t="str">
        <f t="shared" si="1"/>
        <v>Undervalued</v>
      </c>
      <c r="Q22" s="3">
        <f t="shared" si="0"/>
        <v>54.235733509987767</v>
      </c>
    </row>
    <row r="23" spans="1:17" x14ac:dyDescent="0.3">
      <c r="A23" s="3" t="s">
        <v>45</v>
      </c>
      <c r="B23" s="3">
        <v>196.98333333333335</v>
      </c>
      <c r="C23" s="3">
        <v>0.11286189503347605</v>
      </c>
      <c r="D23" s="3">
        <v>0.12210887514848963</v>
      </c>
      <c r="E23" s="3">
        <v>22859153.010296125</v>
      </c>
      <c r="F23" s="3">
        <v>-405713.44017791736</v>
      </c>
      <c r="G23" s="3">
        <v>-2.1045316744510401</v>
      </c>
      <c r="H23" s="3">
        <v>7.4093656925352942</v>
      </c>
      <c r="I23" s="3">
        <v>-2.8734794515765092</v>
      </c>
      <c r="J23" s="3">
        <v>-1.7679903132871002</v>
      </c>
      <c r="K23" s="3">
        <v>-1.7748402138748429E-2</v>
      </c>
      <c r="L23" s="3">
        <v>-2.1045316744510401</v>
      </c>
      <c r="M23" s="3">
        <v>-0.99156657875278686</v>
      </c>
      <c r="N23" s="3">
        <v>0.56084389789966482</v>
      </c>
      <c r="O23" s="3" t="str">
        <f t="shared" si="1"/>
        <v>Overvalued</v>
      </c>
      <c r="Q23" s="3">
        <f t="shared" si="0"/>
        <v>307.46023382126901</v>
      </c>
    </row>
    <row r="24" spans="1:17" x14ac:dyDescent="0.3">
      <c r="A24" s="3" t="s">
        <v>46</v>
      </c>
      <c r="B24" s="3">
        <v>196.98333333333335</v>
      </c>
      <c r="C24" s="3">
        <v>8.4668497372360152E-2</v>
      </c>
      <c r="D24" s="3">
        <v>0.11804865020168874</v>
      </c>
      <c r="E24" s="3">
        <v>24313636.938568592</v>
      </c>
      <c r="F24" s="3">
        <v>-1121872.7512322678</v>
      </c>
      <c r="G24" s="3">
        <v>-1.5761123270570601</v>
      </c>
      <c r="H24" s="3" t="e">
        <v>#DIV/0!</v>
      </c>
      <c r="I24" s="3" t="e">
        <v>#DIV/0!</v>
      </c>
      <c r="J24" s="3" t="e">
        <v>#DIV/0!</v>
      </c>
      <c r="K24" s="3">
        <v>-4.6141708624950595E-2</v>
      </c>
      <c r="L24" s="3">
        <v>-1.5761123270570601</v>
      </c>
      <c r="M24" s="3">
        <v>-0.97072435267916024</v>
      </c>
      <c r="N24" s="3" t="e">
        <v>#DIV/0!</v>
      </c>
      <c r="O24" s="3" t="e">
        <f t="shared" si="1"/>
        <v>#DIV/0!</v>
      </c>
      <c r="Q24" s="3" t="e">
        <f t="shared" si="0"/>
        <v>#DIV/0!</v>
      </c>
    </row>
    <row r="25" spans="1:17" x14ac:dyDescent="0.3">
      <c r="A25" s="3" t="s">
        <v>47</v>
      </c>
      <c r="B25" s="3">
        <v>197</v>
      </c>
      <c r="C25" s="3">
        <v>7.7659935788748163E-2</v>
      </c>
      <c r="D25" s="3">
        <v>9.3255371934405237E-2</v>
      </c>
      <c r="E25" s="3">
        <v>25930469.406704944</v>
      </c>
      <c r="F25" s="3">
        <v>-396740.95010822703</v>
      </c>
      <c r="G25" s="3">
        <v>-1.42345497057715</v>
      </c>
      <c r="H25" s="3">
        <v>-257.44209205881987</v>
      </c>
      <c r="I25" s="3">
        <v>-1861.4151243194997</v>
      </c>
      <c r="J25" s="3">
        <v>0.11511349364352257</v>
      </c>
      <c r="K25" s="3">
        <v>-1.5300183883506565E-2</v>
      </c>
      <c r="L25" s="3">
        <v>-1.42345497057715</v>
      </c>
      <c r="M25" s="3">
        <v>-0.9892513748592251</v>
      </c>
      <c r="N25" s="3">
        <v>-8.5937047304175032</v>
      </c>
      <c r="O25" s="3" t="str">
        <f t="shared" si="1"/>
        <v>Undervalued</v>
      </c>
      <c r="Q25" s="3">
        <f t="shared" si="0"/>
        <v>-1495.9598318922481</v>
      </c>
    </row>
    <row r="26" spans="1:17" x14ac:dyDescent="0.3">
      <c r="A26" s="3" t="s">
        <v>48</v>
      </c>
      <c r="B26" s="3">
        <v>197</v>
      </c>
      <c r="C26" s="3">
        <v>6.7179714403719989E-2</v>
      </c>
      <c r="D26" s="3">
        <v>8.1973914840625453E-2</v>
      </c>
      <c r="E26" s="3">
        <v>22235315.286113873</v>
      </c>
      <c r="F26" s="3">
        <v>340585.96311772102</v>
      </c>
      <c r="G26" s="3">
        <v>-0.14964348561803201</v>
      </c>
      <c r="H26" s="3" t="e">
        <v>#DIV/0!</v>
      </c>
      <c r="I26" s="3" t="e">
        <v>#DIV/0!</v>
      </c>
      <c r="J26" s="3" t="e">
        <v>#DIV/0!</v>
      </c>
      <c r="K26" s="3">
        <v>1.5317343547200322E-2</v>
      </c>
      <c r="L26" s="3">
        <v>-0.14964348561803201</v>
      </c>
      <c r="M26" s="3">
        <v>-1.1023589064631798</v>
      </c>
      <c r="N26" s="3" t="e">
        <v>#DIV/0!</v>
      </c>
      <c r="O26" s="3" t="e">
        <f t="shared" si="1"/>
        <v>#DIV/0!</v>
      </c>
      <c r="Q26" s="3" t="e">
        <f t="shared" si="0"/>
        <v>#DIV/0!</v>
      </c>
    </row>
    <row r="27" spans="1:17" x14ac:dyDescent="0.3">
      <c r="A27" s="3" t="s">
        <v>49</v>
      </c>
      <c r="B27" s="3">
        <v>468.94844899412863</v>
      </c>
      <c r="C27" s="3">
        <v>8.150484695706367E-2</v>
      </c>
      <c r="D27" s="3">
        <v>0.1065003624306595</v>
      </c>
      <c r="E27" s="3">
        <v>23547466.910876967</v>
      </c>
      <c r="F27" s="3">
        <v>-255077.65490521715</v>
      </c>
      <c r="G27" s="3">
        <v>1.5534090022602101</v>
      </c>
      <c r="H27" s="3">
        <v>0.20633253112664385</v>
      </c>
      <c r="I27" s="3">
        <v>0.2722784814854326</v>
      </c>
      <c r="J27" s="3">
        <v>-0.21698756151063078</v>
      </c>
      <c r="K27" s="3">
        <v>-1.0832488091846199E-2</v>
      </c>
      <c r="L27" s="3">
        <v>1.5534090022602101</v>
      </c>
      <c r="M27" s="3">
        <v>-1.0069733650803394</v>
      </c>
      <c r="N27" s="3">
        <v>4.6406962595918442</v>
      </c>
      <c r="O27" s="3" t="str">
        <f t="shared" si="1"/>
        <v>Overvalued</v>
      </c>
      <c r="Q27" s="3">
        <f t="shared" si="0"/>
        <v>2645.1957621825782</v>
      </c>
    </row>
    <row r="28" spans="1:17" x14ac:dyDescent="0.3">
      <c r="A28" s="3" t="s">
        <v>50</v>
      </c>
      <c r="B28" s="3">
        <v>308.08333333333331</v>
      </c>
      <c r="C28" s="3">
        <v>9.0499994169278924E-2</v>
      </c>
      <c r="D28" s="3">
        <v>9.8397863360923724E-2</v>
      </c>
      <c r="E28" s="3">
        <v>26537651.011379261</v>
      </c>
      <c r="F28" s="3">
        <v>172609.09285074854</v>
      </c>
      <c r="G28" s="3">
        <v>-0.32710656197368299</v>
      </c>
      <c r="H28" s="3">
        <v>-0.73276550990756828</v>
      </c>
      <c r="I28" s="3">
        <v>-0.12023556196706287</v>
      </c>
      <c r="J28" s="3">
        <v>0.60161484967623668</v>
      </c>
      <c r="K28" s="3">
        <v>6.5043093971178653E-3</v>
      </c>
      <c r="L28" s="3">
        <v>-0.32710656197368299</v>
      </c>
      <c r="M28" s="3">
        <v>-1.0198843745532722</v>
      </c>
      <c r="N28" s="3">
        <v>-1.6952446820455482</v>
      </c>
      <c r="O28" s="3" t="str">
        <f t="shared" si="1"/>
        <v>Undervalued</v>
      </c>
      <c r="Q28" s="3">
        <f t="shared" si="0"/>
        <v>-214.19329912686598</v>
      </c>
    </row>
    <row r="29" spans="1:17" x14ac:dyDescent="0.3">
      <c r="A29" s="3" t="s">
        <v>51</v>
      </c>
      <c r="B29" s="3">
        <v>305</v>
      </c>
      <c r="C29" s="3">
        <v>0.10356727061676842</v>
      </c>
      <c r="D29" s="3">
        <v>8.7030202318556668E-2</v>
      </c>
      <c r="E29" s="3">
        <v>29169058.993598163</v>
      </c>
      <c r="F29" s="3">
        <v>1195117.0374837974</v>
      </c>
      <c r="G29" s="3">
        <v>1.3733371305550199</v>
      </c>
      <c r="H29" s="3">
        <v>-25.765559360161372</v>
      </c>
      <c r="I29" s="3">
        <v>2.7802849572649433</v>
      </c>
      <c r="J29" s="3">
        <v>-17.222753706889581</v>
      </c>
      <c r="K29" s="3">
        <v>4.0972080647034038E-2</v>
      </c>
      <c r="L29" s="3">
        <v>1.3733371305550199</v>
      </c>
      <c r="M29" s="3">
        <v>-0.97016604318382071</v>
      </c>
      <c r="N29" s="3">
        <v>5.633048348103168E-2</v>
      </c>
      <c r="O29" s="3" t="str">
        <f t="shared" si="1"/>
        <v>Overvalued</v>
      </c>
      <c r="Q29" s="3">
        <f t="shared" si="0"/>
        <v>322.18079746171463</v>
      </c>
    </row>
    <row r="30" spans="1:17" x14ac:dyDescent="0.3">
      <c r="A30" s="3" t="s">
        <v>52</v>
      </c>
      <c r="B30" s="3">
        <v>305.7</v>
      </c>
      <c r="C30" s="3">
        <v>0.11682038031333941</v>
      </c>
      <c r="D30" s="3">
        <v>9.8008524689435522E-2</v>
      </c>
      <c r="E30" s="3">
        <v>26028356.030762557</v>
      </c>
      <c r="F30" s="3">
        <v>1257791.6553286102</v>
      </c>
      <c r="G30" s="3">
        <v>3.04911712861254</v>
      </c>
      <c r="H30" s="3">
        <v>2.83883300600721</v>
      </c>
      <c r="I30" s="3">
        <v>2.1302941409010563</v>
      </c>
      <c r="J30" s="3">
        <v>2.9936645424664943</v>
      </c>
      <c r="K30" s="3">
        <v>4.8323899282845355E-2</v>
      </c>
      <c r="L30" s="3">
        <v>3.04911712861254</v>
      </c>
      <c r="M30" s="3">
        <v>-0.98415151099661613</v>
      </c>
      <c r="N30" s="3">
        <v>-0.32874475313983215</v>
      </c>
      <c r="O30" s="3" t="str">
        <f t="shared" si="1"/>
        <v>Undervalued</v>
      </c>
      <c r="Q30" s="3">
        <f t="shared" si="0"/>
        <v>205.20272896515328</v>
      </c>
    </row>
    <row r="31" spans="1:17" x14ac:dyDescent="0.3">
      <c r="A31" s="3" t="s">
        <v>53</v>
      </c>
      <c r="B31" s="3">
        <v>376.81013333333334</v>
      </c>
      <c r="C31" s="3">
        <v>0.12209412219559858</v>
      </c>
      <c r="D31" s="3">
        <v>0.10713040078441893</v>
      </c>
      <c r="E31" s="3">
        <v>27030250.466464452</v>
      </c>
      <c r="F31" s="3">
        <v>815014.02584644232</v>
      </c>
      <c r="G31" s="3">
        <v>2.5941035663840402</v>
      </c>
      <c r="H31" s="3">
        <v>0.36702049704874118</v>
      </c>
      <c r="I31" s="3">
        <v>0.58099343342026477</v>
      </c>
      <c r="J31" s="3">
        <v>-0.99827803853727282</v>
      </c>
      <c r="K31" s="3">
        <v>3.0151922819124578E-2</v>
      </c>
      <c r="L31" s="3">
        <v>2.5941035663840402</v>
      </c>
      <c r="M31" s="3">
        <v>-0.98837674670747488</v>
      </c>
      <c r="N31" s="3">
        <v>0.99008162911776987</v>
      </c>
      <c r="O31" s="3" t="str">
        <f t="shared" si="1"/>
        <v>Overvalued</v>
      </c>
      <c r="Q31" s="3">
        <f t="shared" si="0"/>
        <v>749.88292401208412</v>
      </c>
    </row>
    <row r="32" spans="1:17" x14ac:dyDescent="0.3">
      <c r="A32" s="3" t="s">
        <v>54</v>
      </c>
      <c r="B32" s="3">
        <v>362.14983333333333</v>
      </c>
      <c r="C32" s="3">
        <v>0.12454132972335176</v>
      </c>
      <c r="D32" s="3">
        <v>9.6301106364330105E-2</v>
      </c>
      <c r="E32" s="3">
        <v>29377674.031033184</v>
      </c>
      <c r="F32" s="3">
        <v>1013760.3712842065</v>
      </c>
      <c r="G32" s="3">
        <v>1.78414478254957</v>
      </c>
      <c r="H32" s="3">
        <v>-2.7920546158856281</v>
      </c>
      <c r="I32" s="3">
        <v>0.59166525096989686</v>
      </c>
      <c r="J32" s="3">
        <v>8.8427997732710661</v>
      </c>
      <c r="K32" s="3">
        <v>3.4507850084159762E-2</v>
      </c>
      <c r="L32" s="3">
        <v>1.78414478254957</v>
      </c>
      <c r="M32" s="3">
        <v>-0.98065860437915386</v>
      </c>
      <c r="N32" s="3">
        <v>-0.11089910769475622</v>
      </c>
      <c r="O32" s="3" t="str">
        <f t="shared" si="1"/>
        <v>Undervalued</v>
      </c>
      <c r="Q32" s="3">
        <f t="shared" si="0"/>
        <v>321.98773996486199</v>
      </c>
    </row>
    <row r="33" spans="1:17" x14ac:dyDescent="0.3">
      <c r="A33" s="3" t="s">
        <v>55</v>
      </c>
      <c r="B33" s="3">
        <v>360.47333333333336</v>
      </c>
      <c r="C33" s="3">
        <v>0.12752953784449594</v>
      </c>
      <c r="D33" s="3">
        <v>8.0861786186901707E-2</v>
      </c>
      <c r="E33" s="3">
        <v>31275354.079570722</v>
      </c>
      <c r="F33" s="3">
        <v>1617475.0573779147</v>
      </c>
      <c r="G33" s="3">
        <v>3.4167766468854701</v>
      </c>
      <c r="H33" s="3">
        <v>-19.471542062177331</v>
      </c>
      <c r="I33" s="3">
        <v>22.915702780506891</v>
      </c>
      <c r="J33" s="3">
        <v>-1.4012395947421257</v>
      </c>
      <c r="K33" s="3">
        <v>5.1717242057843262E-2</v>
      </c>
      <c r="L33" s="3">
        <v>3.4167766468854701</v>
      </c>
      <c r="M33" s="3">
        <v>-0.98486373345328682</v>
      </c>
      <c r="N33" s="3">
        <v>0.70285177292219914</v>
      </c>
      <c r="O33" s="3" t="str">
        <f t="shared" si="1"/>
        <v>Overvalued</v>
      </c>
      <c r="Q33" s="3">
        <f t="shared" si="0"/>
        <v>613.83265475784151</v>
      </c>
    </row>
    <row r="34" spans="1:17" x14ac:dyDescent="0.3">
      <c r="A34" s="3" t="s">
        <v>56</v>
      </c>
      <c r="B34" s="3">
        <v>360.29911212121198</v>
      </c>
      <c r="C34" s="3">
        <v>0.15526902463733389</v>
      </c>
      <c r="D34" s="3">
        <v>0.11658338313051131</v>
      </c>
      <c r="E34" s="3">
        <v>28438604.234965336</v>
      </c>
      <c r="F34" s="3">
        <v>814447.7135833106</v>
      </c>
      <c r="G34" s="3">
        <v>3.5813886032862801</v>
      </c>
      <c r="H34" s="3">
        <v>-221.56012451080684</v>
      </c>
      <c r="I34" s="3">
        <v>-643.45544498447236</v>
      </c>
      <c r="J34" s="3">
        <v>0.45787493928715933</v>
      </c>
      <c r="K34" s="3">
        <v>2.8638807546748201E-2</v>
      </c>
      <c r="L34" s="3">
        <v>3.5813886032862801</v>
      </c>
      <c r="M34" s="3">
        <v>-0.99200343477932851</v>
      </c>
      <c r="N34" s="3">
        <v>-2.166537955372104</v>
      </c>
      <c r="O34" s="3" t="str">
        <f t="shared" si="1"/>
        <v>Undervalued</v>
      </c>
      <c r="Q34" s="3">
        <f t="shared" si="0"/>
        <v>-420.30258957626307</v>
      </c>
    </row>
    <row r="35" spans="1:17" x14ac:dyDescent="0.3">
      <c r="A35" s="3" t="s">
        <v>57</v>
      </c>
      <c r="B35" s="3">
        <v>360.84047702589834</v>
      </c>
      <c r="C35" s="3">
        <v>0.15683338519569945</v>
      </c>
      <c r="D35" s="3">
        <v>9.0065404095777929E-2</v>
      </c>
      <c r="E35" s="3">
        <v>30699566.802348897</v>
      </c>
      <c r="F35" s="3">
        <v>1871296.1440744984</v>
      </c>
      <c r="G35" s="3">
        <v>1.7346713980200801</v>
      </c>
      <c r="H35" s="3">
        <v>60.150997303561454</v>
      </c>
      <c r="I35" s="3">
        <v>-110.5058655917517</v>
      </c>
      <c r="J35" s="3">
        <v>-0.93934609378741918</v>
      </c>
      <c r="K35" s="3">
        <v>6.0955131911871838E-2</v>
      </c>
      <c r="L35" s="3">
        <v>1.7346713980200801</v>
      </c>
      <c r="M35" s="3">
        <v>-0.96486070388809964</v>
      </c>
      <c r="N35" s="3">
        <v>1.0271620974094928</v>
      </c>
      <c r="O35" s="3" t="str">
        <f t="shared" si="1"/>
        <v>Overvalued</v>
      </c>
      <c r="Q35" s="3">
        <f t="shared" si="0"/>
        <v>731.48213823806191</v>
      </c>
    </row>
    <row r="36" spans="1:17" x14ac:dyDescent="0.3">
      <c r="A36" s="3" t="s">
        <v>58</v>
      </c>
      <c r="B36" s="3">
        <v>362.47673809523832</v>
      </c>
      <c r="C36" s="3">
        <v>0.14834101638912847</v>
      </c>
      <c r="D36" s="3">
        <v>0.12294489003733623</v>
      </c>
      <c r="E36" s="3">
        <v>33368049.138516828</v>
      </c>
      <c r="F36" s="3">
        <v>-250612.51201015193</v>
      </c>
      <c r="G36" s="3">
        <v>3.4407718953348199</v>
      </c>
      <c r="H36" s="3">
        <v>6.1894832638833046</v>
      </c>
      <c r="I36" s="3">
        <v>106.67285825032369</v>
      </c>
      <c r="J36" s="3">
        <v>7.0671076378573075E-2</v>
      </c>
      <c r="K36" s="3">
        <v>-7.5105533131353862E-3</v>
      </c>
      <c r="L36" s="3">
        <v>3.4407718953348199</v>
      </c>
      <c r="M36" s="3">
        <v>-1.0021828105848338</v>
      </c>
      <c r="N36" s="3">
        <v>-14.180947311688151</v>
      </c>
      <c r="O36" s="3" t="str">
        <f t="shared" si="1"/>
        <v>Undervalued</v>
      </c>
      <c r="Q36" s="3">
        <f t="shared" si="0"/>
        <v>-4777.7867865459211</v>
      </c>
    </row>
    <row r="37" spans="1:17" x14ac:dyDescent="0.3">
      <c r="A37" s="3" t="s">
        <v>59</v>
      </c>
      <c r="B37" s="3">
        <v>364.21098387635766</v>
      </c>
      <c r="C37" s="3">
        <v>0.12849979270989359</v>
      </c>
      <c r="D37" s="3">
        <v>9.2596870994554659E-2</v>
      </c>
      <c r="E37" s="3">
        <v>35230607.634365544</v>
      </c>
      <c r="F37" s="3">
        <v>192350.61359519159</v>
      </c>
      <c r="G37" s="3">
        <v>0.25712506180790301</v>
      </c>
      <c r="H37" s="3">
        <v>-17.849863281861257</v>
      </c>
      <c r="I37" s="3">
        <v>-42.805956448767695</v>
      </c>
      <c r="J37" s="3">
        <v>0.56546775208383515</v>
      </c>
      <c r="K37" s="3">
        <v>5.4597586164697315E-3</v>
      </c>
      <c r="L37" s="3">
        <v>0.25712506180790301</v>
      </c>
      <c r="M37" s="3">
        <v>-0.97876613591035833</v>
      </c>
      <c r="N37" s="3">
        <v>-1.730896469875524</v>
      </c>
      <c r="O37" s="3" t="str">
        <f t="shared" si="1"/>
        <v>Undervalued</v>
      </c>
      <c r="Q37" s="3">
        <f t="shared" si="0"/>
        <v>-266.20052240512121</v>
      </c>
    </row>
    <row r="38" spans="1:17" x14ac:dyDescent="0.3">
      <c r="A38" s="3" t="s">
        <v>60</v>
      </c>
      <c r="B38" s="3">
        <v>362.06479797979802</v>
      </c>
      <c r="C38" s="3">
        <v>0.14647891493756574</v>
      </c>
      <c r="D38" s="3">
        <v>0.15007119102252248</v>
      </c>
      <c r="E38" s="3">
        <v>31824349.667097222</v>
      </c>
      <c r="F38" s="3">
        <v>-690845.38520226418</v>
      </c>
      <c r="G38" s="3">
        <v>1.03968750761395</v>
      </c>
      <c r="H38" s="3">
        <v>-5.0406893647724269</v>
      </c>
      <c r="I38" s="3">
        <v>-78.741125227498898</v>
      </c>
      <c r="J38" s="3">
        <v>6.1700027820644356E-2</v>
      </c>
      <c r="K38" s="3">
        <v>-2.1708075496559797E-2</v>
      </c>
      <c r="L38" s="3">
        <v>1.03968750761395</v>
      </c>
      <c r="M38" s="3">
        <v>-1.0208794232282152</v>
      </c>
      <c r="N38" s="3">
        <v>-16.545850290307921</v>
      </c>
      <c r="O38" s="3" t="str">
        <f t="shared" si="1"/>
        <v>Undervalued</v>
      </c>
      <c r="Q38" s="3">
        <f t="shared" si="0"/>
        <v>-5628.6051447845221</v>
      </c>
    </row>
    <row r="39" spans="1:17" x14ac:dyDescent="0.3">
      <c r="A39" s="3" t="s">
        <v>61</v>
      </c>
      <c r="B39" s="3">
        <v>360.58984500466835</v>
      </c>
      <c r="C39" s="3">
        <v>0.14300445263318809</v>
      </c>
      <c r="D39" s="3">
        <v>0.14611334525313149</v>
      </c>
      <c r="E39" s="3">
        <v>35001877.949202925</v>
      </c>
      <c r="F39" s="3">
        <v>-1366731.8416762576</v>
      </c>
      <c r="G39" s="3">
        <v>-0.56444851381754901</v>
      </c>
      <c r="H39" s="3">
        <v>-18.105684842805321</v>
      </c>
      <c r="I39" s="3">
        <v>-17.389348949905301</v>
      </c>
      <c r="J39" s="3">
        <v>0.96362548806517645</v>
      </c>
      <c r="K39" s="3">
        <v>-3.9047386076248553E-2</v>
      </c>
      <c r="L39" s="3">
        <v>-0.56444851381754901</v>
      </c>
      <c r="M39" s="3">
        <v>-0.93082205884083502</v>
      </c>
      <c r="N39" s="3">
        <v>-0.9659583213285422</v>
      </c>
      <c r="O39" s="3" t="str">
        <f t="shared" si="1"/>
        <v>Undervalued</v>
      </c>
      <c r="Q39" s="3">
        <f t="shared" si="0"/>
        <v>12.275083635839692</v>
      </c>
    </row>
    <row r="40" spans="1:17" x14ac:dyDescent="0.3">
      <c r="A40" s="3" t="s">
        <v>62</v>
      </c>
      <c r="B40" s="3">
        <v>362.17270979986193</v>
      </c>
      <c r="C40" s="3">
        <v>0.14336485293491499</v>
      </c>
      <c r="D40" s="3">
        <v>0.12890133899575368</v>
      </c>
      <c r="E40" s="3">
        <v>37806924.413791336</v>
      </c>
      <c r="F40" s="3">
        <v>-676326.4354590961</v>
      </c>
      <c r="G40" s="3">
        <v>-3.4209187325348598</v>
      </c>
      <c r="H40" s="3">
        <v>18.876669913495476</v>
      </c>
      <c r="I40" s="3">
        <v>-10.72966379603964</v>
      </c>
      <c r="J40" s="3">
        <v>-1.7898848092000577</v>
      </c>
      <c r="K40" s="3">
        <v>-1.7888956743923434E-2</v>
      </c>
      <c r="L40" s="3">
        <v>-3.4209187325348598</v>
      </c>
      <c r="M40" s="3">
        <v>-0.99477071566366382</v>
      </c>
      <c r="N40" s="3">
        <v>0.55577359534564164</v>
      </c>
      <c r="O40" s="3" t="str">
        <f t="shared" si="1"/>
        <v>Overvalued</v>
      </c>
      <c r="Q40" s="3">
        <f t="shared" si="0"/>
        <v>563.45873886140487</v>
      </c>
    </row>
    <row r="41" spans="1:17" x14ac:dyDescent="0.3">
      <c r="A41" s="3" t="s">
        <v>63</v>
      </c>
      <c r="B41" s="3">
        <v>362.86060606060596</v>
      </c>
      <c r="C41" s="3">
        <v>0.12187097557543547</v>
      </c>
      <c r="D41" s="3">
        <v>0.14367932929020022</v>
      </c>
      <c r="E41" s="3">
        <v>39577340.036916256</v>
      </c>
      <c r="F41" s="3">
        <v>-2220513.3629637021</v>
      </c>
      <c r="G41" s="3">
        <v>-2.0979802694146099</v>
      </c>
      <c r="H41" s="3">
        <v>-57.975920552347553</v>
      </c>
      <c r="I41" s="3">
        <v>87.841269825875315</v>
      </c>
      <c r="J41" s="3">
        <v>-0.56627512367262589</v>
      </c>
      <c r="K41" s="3">
        <v>-5.6105674633325296E-2</v>
      </c>
      <c r="L41" s="3">
        <v>-2.0979802694146099</v>
      </c>
      <c r="M41" s="3">
        <v>-0.97325729157167895</v>
      </c>
      <c r="N41" s="3">
        <v>1.7187004176689509</v>
      </c>
      <c r="O41" s="3" t="str">
        <f t="shared" si="1"/>
        <v>Overvalued</v>
      </c>
      <c r="Q41" s="3">
        <f t="shared" si="0"/>
        <v>986.50928125257815</v>
      </c>
    </row>
    <row r="42" spans="1:17" x14ac:dyDescent="0.3">
      <c r="A42" s="3" t="s">
        <v>64</v>
      </c>
      <c r="B42" s="3">
        <v>366.98511111111105</v>
      </c>
      <c r="C42" s="3">
        <v>0.11608554348850811</v>
      </c>
      <c r="D42" s="3">
        <v>0.13507183048969582</v>
      </c>
      <c r="E42" s="3">
        <v>35647406.084920324</v>
      </c>
      <c r="F42" s="3">
        <v>-1658557.3743733168</v>
      </c>
      <c r="G42" s="3">
        <v>-2.6286709111872999</v>
      </c>
      <c r="H42" s="3">
        <v>-12.497585213193531</v>
      </c>
      <c r="I42" s="3">
        <v>-13.483018901249872</v>
      </c>
      <c r="J42" s="3">
        <v>0.74161817172718569</v>
      </c>
      <c r="K42" s="3">
        <v>-4.6526733822434413E-2</v>
      </c>
      <c r="L42" s="3">
        <v>-2.6286709111872999</v>
      </c>
      <c r="M42" s="3">
        <v>-0.98230028200775443</v>
      </c>
      <c r="N42" s="3">
        <v>-1.3245364251526281</v>
      </c>
      <c r="O42" s="3" t="str">
        <f t="shared" si="1"/>
        <v>Undervalued</v>
      </c>
      <c r="Q42" s="3">
        <f t="shared" si="0"/>
        <v>-119.10003604424001</v>
      </c>
    </row>
    <row r="43" spans="1:17" x14ac:dyDescent="0.3">
      <c r="A43" s="3" t="s">
        <v>65</v>
      </c>
      <c r="B43" s="3">
        <v>385.87333333333328</v>
      </c>
      <c r="C43" s="3">
        <v>6.6077811642758749E-2</v>
      </c>
      <c r="D43" s="3">
        <v>0.12211648696234292</v>
      </c>
      <c r="E43" s="3">
        <v>34023197.603942692</v>
      </c>
      <c r="F43" s="3">
        <v>-1229232.5282538121</v>
      </c>
      <c r="G43" s="3">
        <v>-1.4631970468703901</v>
      </c>
      <c r="H43" s="3">
        <v>-8.8737300875312517</v>
      </c>
      <c r="I43" s="3">
        <v>-2.6639033892765291</v>
      </c>
      <c r="J43" s="3">
        <v>1.3105196907048133</v>
      </c>
      <c r="K43" s="3">
        <v>-3.6129247537608447E-2</v>
      </c>
      <c r="L43" s="3">
        <v>-1.4631970468703901</v>
      </c>
      <c r="M43" s="3">
        <v>-0.97530800952962227</v>
      </c>
      <c r="N43" s="3">
        <v>-0.74421469318411371</v>
      </c>
      <c r="O43" s="3" t="str">
        <f t="shared" si="1"/>
        <v>Undervalued</v>
      </c>
      <c r="Q43" s="3">
        <f t="shared" si="0"/>
        <v>98.700728958735411</v>
      </c>
    </row>
    <row r="44" spans="1:17" x14ac:dyDescent="0.3">
      <c r="A44" s="3" t="s">
        <v>66</v>
      </c>
      <c r="B44" s="3">
        <v>386.58333333333331</v>
      </c>
      <c r="C44" s="3">
        <v>7.7127435193894242E-2</v>
      </c>
      <c r="D44" s="3">
        <v>0.13961192324807631</v>
      </c>
      <c r="E44" s="3">
        <v>39089460.608715132</v>
      </c>
      <c r="F44" s="3">
        <v>-1357142.8650527268</v>
      </c>
      <c r="G44" s="3">
        <v>-1.6368999439149901</v>
      </c>
      <c r="H44" s="3">
        <v>185.3430173452459</v>
      </c>
      <c r="I44" s="3">
        <v>170.38650518166727</v>
      </c>
      <c r="J44" s="3">
        <v>0.60448259548982752</v>
      </c>
      <c r="K44" s="3">
        <v>-3.4718894656483111E-2</v>
      </c>
      <c r="L44" s="3">
        <v>-1.6368999439149901</v>
      </c>
      <c r="M44" s="3">
        <v>-0.97878984919906253</v>
      </c>
      <c r="N44" s="3">
        <v>-1.619219240557165</v>
      </c>
      <c r="O44" s="3" t="str">
        <f t="shared" si="1"/>
        <v>Undervalued</v>
      </c>
      <c r="Q44" s="3">
        <f t="shared" si="0"/>
        <v>-239.37983807872405</v>
      </c>
    </row>
    <row r="45" spans="1:17" x14ac:dyDescent="0.3">
      <c r="A45" s="3" t="s">
        <v>67</v>
      </c>
      <c r="B45" s="3">
        <v>389.24063333333334</v>
      </c>
      <c r="C45" s="3">
        <v>7.3739680531441337E-2</v>
      </c>
      <c r="D45" s="3">
        <v>0.13984213427594219</v>
      </c>
      <c r="E45" s="3">
        <v>43564006.292882517</v>
      </c>
      <c r="F45" s="3">
        <v>-1856802.3274574999</v>
      </c>
      <c r="G45" s="3">
        <v>-1.8540021344040101</v>
      </c>
      <c r="H45" s="3">
        <v>9.5314371358871455</v>
      </c>
      <c r="I45" s="3">
        <v>16.920320511348123</v>
      </c>
      <c r="J45" s="3">
        <v>0.31569651611090227</v>
      </c>
      <c r="K45" s="3">
        <v>-4.2622395997607414E-2</v>
      </c>
      <c r="L45" s="3">
        <v>-1.8540021344040101</v>
      </c>
      <c r="M45" s="3">
        <v>-0.9770106003619522</v>
      </c>
      <c r="N45" s="3">
        <v>-3.0947778974498861</v>
      </c>
      <c r="O45" s="3" t="str">
        <f t="shared" si="1"/>
        <v>Undervalued</v>
      </c>
      <c r="Q45" s="3">
        <f t="shared" si="0"/>
        <v>-815.37267549606202</v>
      </c>
    </row>
    <row r="46" spans="1:17" x14ac:dyDescent="0.3">
      <c r="A46" s="3" t="s">
        <v>68</v>
      </c>
      <c r="B46" s="3">
        <v>402.57056521739133</v>
      </c>
      <c r="C46" s="3">
        <v>7.5904085404824809E-2</v>
      </c>
      <c r="D46" s="3">
        <v>0.13271245817930899</v>
      </c>
      <c r="E46" s="3">
        <v>40014482.738306522</v>
      </c>
      <c r="F46" s="3">
        <v>-1873284.4541913464</v>
      </c>
      <c r="G46" s="3">
        <v>-1.9595334261665101</v>
      </c>
      <c r="H46" s="3">
        <v>-1.5919507890220723</v>
      </c>
      <c r="I46" s="3">
        <v>-3.7466582341925716</v>
      </c>
      <c r="J46" s="3">
        <v>0.19182055077068985</v>
      </c>
      <c r="K46" s="3">
        <v>-4.6815161061622833E-2</v>
      </c>
      <c r="L46" s="3">
        <v>-1.9595334261665101</v>
      </c>
      <c r="M46" s="3">
        <v>-0.97610902654862663</v>
      </c>
      <c r="N46" s="3">
        <v>-5.0886571987560778</v>
      </c>
      <c r="O46" s="3" t="str">
        <f t="shared" si="1"/>
        <v>Undervalued</v>
      </c>
      <c r="Q46" s="3">
        <f t="shared" si="0"/>
        <v>-1645.9730394833903</v>
      </c>
    </row>
    <row r="47" spans="1:17" x14ac:dyDescent="0.3">
      <c r="A47" s="3" t="s">
        <v>69</v>
      </c>
      <c r="B47" s="3">
        <v>410.40717273576098</v>
      </c>
      <c r="C47" s="3">
        <v>0.13086562460913695</v>
      </c>
      <c r="D47" s="3">
        <v>0.13007676324986869</v>
      </c>
      <c r="E47" s="3">
        <v>39123713.319365315</v>
      </c>
      <c r="F47" s="3">
        <v>686465.08880094904</v>
      </c>
      <c r="G47" s="3">
        <v>-3.01125904923438</v>
      </c>
      <c r="H47" s="3">
        <v>35.225361335624029</v>
      </c>
      <c r="I47" s="3">
        <v>-2.1410848722613398</v>
      </c>
      <c r="J47" s="3">
        <v>-11.282403982400774</v>
      </c>
      <c r="K47" s="3">
        <v>1.7546010604805373E-2</v>
      </c>
      <c r="L47" s="3">
        <v>-3.01125904923438</v>
      </c>
      <c r="M47" s="3">
        <v>-1.005826802117628</v>
      </c>
      <c r="N47" s="3">
        <v>8.9150043172235252E-2</v>
      </c>
      <c r="O47" s="3" t="str">
        <f t="shared" si="1"/>
        <v>Overvalued</v>
      </c>
      <c r="Q47" s="3">
        <f t="shared" si="0"/>
        <v>446.99498990334905</v>
      </c>
    </row>
    <row r="48" spans="1:17" x14ac:dyDescent="0.3">
      <c r="A48" s="3" t="s">
        <v>70</v>
      </c>
      <c r="B48" s="3">
        <v>410.43396969697</v>
      </c>
      <c r="C48" s="3">
        <v>0.11516257926017699</v>
      </c>
      <c r="D48" s="3">
        <v>0.12474511125622373</v>
      </c>
      <c r="E48" s="3">
        <v>45113448.056436598</v>
      </c>
      <c r="F48" s="3">
        <v>442343.63047838729</v>
      </c>
      <c r="G48" s="3">
        <v>-0.177930402233407</v>
      </c>
      <c r="H48" s="3">
        <v>225.6412742084581</v>
      </c>
      <c r="I48" s="3">
        <v>1620.8872691103463</v>
      </c>
      <c r="J48" s="3">
        <v>0.12859426475159122</v>
      </c>
      <c r="K48" s="3">
        <v>9.8051390335985537E-3</v>
      </c>
      <c r="L48" s="3">
        <v>-0.177930402233407</v>
      </c>
      <c r="M48" s="3">
        <v>-1.0551065973578606</v>
      </c>
      <c r="N48" s="3">
        <v>-8.2049273301265551</v>
      </c>
      <c r="O48" s="3" t="str">
        <f t="shared" si="1"/>
        <v>Undervalued</v>
      </c>
      <c r="Q48" s="3">
        <f t="shared" si="0"/>
        <v>-2957.1469254820336</v>
      </c>
    </row>
    <row r="49" spans="1:17" x14ac:dyDescent="0.3">
      <c r="A49" s="3" t="s">
        <v>71</v>
      </c>
      <c r="B49" s="3">
        <v>412.44057302346761</v>
      </c>
      <c r="C49" s="3">
        <v>0.11875103038018432</v>
      </c>
      <c r="D49" s="3">
        <v>0.12921721069253753</v>
      </c>
      <c r="E49" s="3">
        <v>49276018.230209842</v>
      </c>
      <c r="F49" s="3">
        <v>-557258.61898528354</v>
      </c>
      <c r="G49" s="3">
        <v>-0.672845824748462</v>
      </c>
      <c r="H49" s="3">
        <v>25.834409539346037</v>
      </c>
      <c r="I49" s="3">
        <v>26.88222942300834</v>
      </c>
      <c r="J49" s="3">
        <v>0.91730525606806523</v>
      </c>
      <c r="K49" s="3">
        <v>-1.1308921438860147E-2</v>
      </c>
      <c r="L49" s="3">
        <v>-0.672845824748462</v>
      </c>
      <c r="M49" s="3">
        <v>-0.98319240303959987</v>
      </c>
      <c r="N49" s="3">
        <v>-1.071826849934288</v>
      </c>
      <c r="O49" s="3" t="str">
        <f t="shared" si="1"/>
        <v>Undervalued</v>
      </c>
      <c r="Q49" s="3">
        <f t="shared" si="0"/>
        <v>-29.624307145368363</v>
      </c>
    </row>
    <row r="50" spans="1:17" x14ac:dyDescent="0.3">
      <c r="A50" s="3" t="s">
        <v>72</v>
      </c>
      <c r="B50" s="3">
        <v>416.21057971014505</v>
      </c>
      <c r="C50" s="3">
        <v>0.1587506076895959</v>
      </c>
      <c r="D50" s="3">
        <v>0.17447139720489979</v>
      </c>
      <c r="E50" s="3">
        <v>45317823.327748097</v>
      </c>
      <c r="F50" s="3">
        <v>-704968.2691722007</v>
      </c>
      <c r="G50" s="3">
        <v>0.32637709836915901</v>
      </c>
      <c r="H50" s="3">
        <v>25.10211962732766</v>
      </c>
      <c r="I50" s="3">
        <v>26.448551242409735</v>
      </c>
      <c r="J50" s="3">
        <v>0.89750833166736199</v>
      </c>
      <c r="K50" s="3">
        <v>-1.5556092888083368E-2</v>
      </c>
      <c r="L50" s="3">
        <v>0.32637709836915901</v>
      </c>
      <c r="M50" s="3">
        <v>-1.0476629425465636</v>
      </c>
      <c r="N50" s="3">
        <v>-1.1673016345154692</v>
      </c>
      <c r="O50" s="3" t="str">
        <f t="shared" si="1"/>
        <v>Undervalued</v>
      </c>
      <c r="Q50" s="3">
        <f t="shared" si="0"/>
        <v>-69.632710288138242</v>
      </c>
    </row>
    <row r="51" spans="1:17" x14ac:dyDescent="0.3">
      <c r="A51" s="3" t="s">
        <v>73</v>
      </c>
      <c r="B51" s="3">
        <v>415.69686716791995</v>
      </c>
      <c r="C51" s="3">
        <v>0.16753786816065394</v>
      </c>
      <c r="D51" s="3">
        <v>0.14906505362872513</v>
      </c>
      <c r="E51" s="3">
        <v>45004520.887874901</v>
      </c>
      <c r="F51" s="3">
        <v>1008840.1858349225</v>
      </c>
      <c r="G51" s="3">
        <v>-2.47826992476613</v>
      </c>
      <c r="H51" s="3">
        <v>-38.935426768534541</v>
      </c>
      <c r="I51" s="3">
        <v>122.76630616470345</v>
      </c>
      <c r="J51" s="3">
        <v>-0.35938086684654169</v>
      </c>
      <c r="K51" s="3">
        <v>2.2416418749315555E-2</v>
      </c>
      <c r="L51" s="3">
        <v>-2.47826992476613</v>
      </c>
      <c r="M51" s="3">
        <v>-1.0090451885508116</v>
      </c>
      <c r="N51" s="3">
        <v>2.8077320793532432</v>
      </c>
      <c r="O51" s="3" t="str">
        <f t="shared" si="1"/>
        <v>Overvalued</v>
      </c>
      <c r="Q51" s="3">
        <f t="shared" si="0"/>
        <v>1582.8622964019328</v>
      </c>
    </row>
    <row r="52" spans="1:17" x14ac:dyDescent="0.3">
      <c r="A52" s="3" t="s">
        <v>74</v>
      </c>
      <c r="B52" s="3">
        <v>426.29728347548695</v>
      </c>
      <c r="C52" s="3">
        <v>0.11522368841727641</v>
      </c>
      <c r="D52" s="3">
        <v>0.1278110480057974</v>
      </c>
      <c r="E52" s="3">
        <v>52255809.619633697</v>
      </c>
      <c r="F52" s="3">
        <v>-879367.14404596528</v>
      </c>
      <c r="G52" s="3">
        <v>-0.90710280896890405</v>
      </c>
      <c r="H52" s="3">
        <v>-7.8995224025024662</v>
      </c>
      <c r="I52" s="3">
        <v>-0.17379571858190732</v>
      </c>
      <c r="J52" s="3">
        <v>6.0671075177431657</v>
      </c>
      <c r="K52" s="3">
        <v>-1.6828122087224673E-2</v>
      </c>
      <c r="L52" s="3">
        <v>-0.90710280896890405</v>
      </c>
      <c r="M52" s="3">
        <v>-0.98144849523026712</v>
      </c>
      <c r="N52" s="3">
        <v>-0.16176546935422451</v>
      </c>
      <c r="O52" s="3" t="str">
        <f t="shared" si="1"/>
        <v>Undervalued</v>
      </c>
      <c r="Q52" s="3">
        <f t="shared" si="0"/>
        <v>357.33710332964392</v>
      </c>
    </row>
    <row r="53" spans="1:17" x14ac:dyDescent="0.3">
      <c r="A53" s="3" t="s">
        <v>75</v>
      </c>
      <c r="B53" s="3">
        <v>445.71190191387569</v>
      </c>
      <c r="C53" s="3">
        <v>0.11445583678759265</v>
      </c>
      <c r="D53" s="3">
        <v>0.10255796195540981</v>
      </c>
      <c r="E53" s="3">
        <v>56757889.945281595</v>
      </c>
      <c r="F53" s="3">
        <v>1046671.6305055714</v>
      </c>
      <c r="G53" s="3">
        <v>-2.5880015982087698</v>
      </c>
      <c r="H53" s="3">
        <v>1.7328121580559239</v>
      </c>
      <c r="I53" s="3">
        <v>-2.8204312015551385</v>
      </c>
      <c r="J53" s="3">
        <v>-0.50618312900499196</v>
      </c>
      <c r="K53" s="3">
        <v>1.8440989112079975E-2</v>
      </c>
      <c r="L53" s="3">
        <v>-2.5880015982087698</v>
      </c>
      <c r="M53" s="3">
        <v>-1.0071255709906994</v>
      </c>
      <c r="N53" s="3">
        <v>1.9896466580591374</v>
      </c>
      <c r="O53" s="3" t="str">
        <f t="shared" si="1"/>
        <v>Overvalued</v>
      </c>
      <c r="Q53" s="3">
        <f t="shared" si="0"/>
        <v>1332.5210980140005</v>
      </c>
    </row>
    <row r="54" spans="1:17" x14ac:dyDescent="0.3">
      <c r="A54" s="3" t="s">
        <v>76</v>
      </c>
      <c r="B54" s="3">
        <v>460.93377846790889</v>
      </c>
      <c r="C54" s="3">
        <v>0.12932490015927961</v>
      </c>
      <c r="D54" s="3">
        <v>0.13358902616612003</v>
      </c>
      <c r="E54" s="3">
        <v>51242151.206997</v>
      </c>
      <c r="F54" s="3">
        <v>-50809.82534553211</v>
      </c>
      <c r="G54" s="3">
        <v>0.99929503832426203</v>
      </c>
      <c r="H54" s="3">
        <v>0.58872513668356241</v>
      </c>
      <c r="I54" s="3">
        <v>5.1530763705569758</v>
      </c>
      <c r="J54" s="3">
        <v>0.13723156928380142</v>
      </c>
      <c r="K54" s="3">
        <v>-9.9156308134452681E-4</v>
      </c>
      <c r="L54" s="3">
        <v>0.99929503832426203</v>
      </c>
      <c r="M54" s="3">
        <v>-1.0009922625884415</v>
      </c>
      <c r="N54" s="3">
        <v>-7.2941836037620602</v>
      </c>
      <c r="O54" s="3" t="str">
        <f t="shared" si="1"/>
        <v>Undervalued</v>
      </c>
      <c r="Q54" s="3">
        <f t="shared" si="0"/>
        <v>-2901.2018308528059</v>
      </c>
    </row>
    <row r="55" spans="1:17" x14ac:dyDescent="0.3">
      <c r="A55" s="3" t="s">
        <v>77</v>
      </c>
      <c r="B55" s="3">
        <v>511.22433201058203</v>
      </c>
      <c r="C55" s="3">
        <v>0.126393295771518</v>
      </c>
      <c r="D55" s="3">
        <v>0.12744177807408533</v>
      </c>
      <c r="E55" s="3">
        <v>52103927.131698906</v>
      </c>
      <c r="F55" s="3">
        <v>413550.80596213904</v>
      </c>
      <c r="G55" s="3">
        <v>-0.32748281553703101</v>
      </c>
      <c r="H55" s="3">
        <v>-5.7119226566004815E-2</v>
      </c>
      <c r="I55" s="3">
        <v>-0.27470843169606257</v>
      </c>
      <c r="J55" s="3">
        <v>4.4440984978870363E-2</v>
      </c>
      <c r="K55" s="3">
        <v>7.9370371626084901E-3</v>
      </c>
      <c r="L55" s="3">
        <v>-0.32748281553703101</v>
      </c>
      <c r="M55" s="3">
        <v>-1.0242364997063822</v>
      </c>
      <c r="N55" s="3">
        <v>-23.047115184178736</v>
      </c>
      <c r="O55" s="3" t="str">
        <f t="shared" si="1"/>
        <v>Undervalued</v>
      </c>
      <c r="Q55" s="3">
        <f t="shared" si="0"/>
        <v>-11271.021732792135</v>
      </c>
    </row>
    <row r="56" spans="1:17" x14ac:dyDescent="0.3">
      <c r="A56" s="3" t="s">
        <v>78</v>
      </c>
      <c r="B56" s="3">
        <v>764.81840279503103</v>
      </c>
      <c r="C56" s="3">
        <v>0.17253013465464803</v>
      </c>
      <c r="D56" s="3">
        <v>0.15582618654297578</v>
      </c>
      <c r="E56" s="3">
        <v>60658600.369219199</v>
      </c>
      <c r="F56" s="3">
        <v>2511677.1795849162</v>
      </c>
      <c r="G56" s="3">
        <v>-0.56567329277194101</v>
      </c>
      <c r="H56" s="3">
        <v>1.1876618188895023</v>
      </c>
      <c r="I56" s="3">
        <v>0.85369465597674332</v>
      </c>
      <c r="J56" s="3">
        <v>-8.987877074225187</v>
      </c>
      <c r="K56" s="3">
        <v>4.1406777675329451E-2</v>
      </c>
      <c r="L56" s="3">
        <v>-0.56567329277194101</v>
      </c>
      <c r="M56" s="3">
        <v>-1.0731991030943424</v>
      </c>
      <c r="N56" s="3">
        <v>0.11940518258443795</v>
      </c>
      <c r="O56" s="3" t="str">
        <f t="shared" si="1"/>
        <v>Overvalued</v>
      </c>
      <c r="Q56" s="3">
        <f t="shared" si="0"/>
        <v>856.14168382470996</v>
      </c>
    </row>
    <row r="57" spans="1:17" x14ac:dyDescent="0.3">
      <c r="A57" s="3" t="s">
        <v>79</v>
      </c>
      <c r="B57" s="3">
        <v>843.79975825928443</v>
      </c>
      <c r="C57" s="3">
        <v>0.19071780903670682</v>
      </c>
      <c r="D57" s="3">
        <v>0.14724803506927889</v>
      </c>
      <c r="E57" s="3">
        <v>65908258.587842777</v>
      </c>
      <c r="F57" s="3">
        <v>1119325.7651011362</v>
      </c>
      <c r="G57" s="3">
        <v>-0.65355130507319803</v>
      </c>
      <c r="H57" s="3">
        <v>1.9472127253092011</v>
      </c>
      <c r="I57" s="3">
        <v>0.25884686112128097</v>
      </c>
      <c r="J57" s="3">
        <v>-3.4028843356165419</v>
      </c>
      <c r="K57" s="3">
        <v>1.6983088145308748E-2</v>
      </c>
      <c r="L57" s="3">
        <v>-0.65355130507319803</v>
      </c>
      <c r="M57" s="3">
        <v>-1.0259858530056896</v>
      </c>
      <c r="N57" s="3">
        <v>0.30150476825413441</v>
      </c>
      <c r="O57" s="3" t="str">
        <f t="shared" si="1"/>
        <v>Overvalued</v>
      </c>
      <c r="Q57" s="3">
        <f t="shared" si="0"/>
        <v>1098.2094088261447</v>
      </c>
    </row>
    <row r="58" spans="1:17" x14ac:dyDescent="0.3">
      <c r="A58" s="3" t="s">
        <v>274</v>
      </c>
      <c r="B58" s="3">
        <v>1320.2431388167388</v>
      </c>
      <c r="C58" s="3">
        <v>0.31522456936756826</v>
      </c>
      <c r="D58" s="3">
        <v>0.23181894572626133</v>
      </c>
      <c r="E58" s="3">
        <v>58855142.273804985</v>
      </c>
      <c r="F58" s="3">
        <v>1119325.7651011362</v>
      </c>
      <c r="G58" s="3">
        <v>-0.786108811757526</v>
      </c>
      <c r="H58" s="3">
        <v>0.84293645142001183</v>
      </c>
      <c r="I58" s="3">
        <v>0.71880485793613746</v>
      </c>
      <c r="J58" s="3">
        <v>-4.0762250613748803</v>
      </c>
      <c r="K58" s="3">
        <v>1.901831720827088E-2</v>
      </c>
      <c r="L58" s="3">
        <v>-0.786108811757526</v>
      </c>
      <c r="M58" s="3">
        <v>-1.0241929831135603</v>
      </c>
      <c r="N58" s="3">
        <v>0.25126016539629137</v>
      </c>
      <c r="O58" s="3" t="str">
        <f t="shared" si="1"/>
        <v>Overvalued</v>
      </c>
      <c r="Q58" s="3">
        <f t="shared" si="0"/>
        <v>1651.9676482391515</v>
      </c>
    </row>
    <row r="59" spans="1:17" x14ac:dyDescent="0.3">
      <c r="A59" s="3" t="s">
        <v>275</v>
      </c>
      <c r="B59" s="3">
        <v>1385.1305464448405</v>
      </c>
      <c r="C59" s="3">
        <v>0.34674702630432447</v>
      </c>
      <c r="D59" s="3">
        <v>0.24340989301257465</v>
      </c>
      <c r="E59" s="3">
        <v>58855142.273804985</v>
      </c>
      <c r="F59" s="3">
        <v>1119325.7651011362</v>
      </c>
      <c r="G59" s="3">
        <v>-0.786108811757526</v>
      </c>
      <c r="H59" s="3">
        <v>2.0346677222545284</v>
      </c>
      <c r="I59" s="3">
        <v>1.0173338611273093</v>
      </c>
      <c r="J59" s="3">
        <v>167.21402562321856</v>
      </c>
      <c r="K59" s="3">
        <v>1.901831720827088E-2</v>
      </c>
      <c r="L59" s="3">
        <v>-0.786108811757526</v>
      </c>
      <c r="M59" s="3">
        <v>-1.0241929831135603</v>
      </c>
      <c r="N59" s="3">
        <v>-6.1250423180491008E-3</v>
      </c>
      <c r="O59" s="3" t="str">
        <f t="shared" si="1"/>
        <v>Undervalued</v>
      </c>
      <c r="Q59" s="3">
        <f t="shared" si="0"/>
        <v>1376.6465632318434</v>
      </c>
    </row>
    <row r="60" spans="1:17" x14ac:dyDescent="0.3">
      <c r="A60" s="3" t="s">
        <v>276</v>
      </c>
      <c r="B60" s="3" t="e">
        <v>#DIV/0!</v>
      </c>
      <c r="C60" s="3" t="e">
        <v>#DIV/0!</v>
      </c>
      <c r="D60" s="3" t="e">
        <v>#DIV/0!</v>
      </c>
      <c r="E60" s="3">
        <v>0</v>
      </c>
      <c r="F60" s="3">
        <v>0</v>
      </c>
      <c r="G60" s="3">
        <v>0</v>
      </c>
      <c r="H60" s="3" t="e">
        <v>#DIV/0!</v>
      </c>
      <c r="I60" s="3" t="e">
        <v>#DIV/0!</v>
      </c>
      <c r="J60" s="3" t="e">
        <v>#DIV/0!</v>
      </c>
      <c r="K60" s="3" t="e">
        <v>#DIV/0!</v>
      </c>
      <c r="L60" s="3">
        <v>0</v>
      </c>
      <c r="M60" s="3" t="e">
        <v>#DIV/0!</v>
      </c>
      <c r="N60" s="3" t="e">
        <v>#DIV/0!</v>
      </c>
      <c r="O60" s="3" t="e">
        <f t="shared" si="1"/>
        <v>#DIV/0!</v>
      </c>
      <c r="Q60" s="3" t="e">
        <f t="shared" si="0"/>
        <v>#DIV/0!</v>
      </c>
    </row>
    <row r="61" spans="1:17" x14ac:dyDescent="0.3">
      <c r="A61" s="3" t="s">
        <v>277</v>
      </c>
      <c r="B61" s="3" t="e">
        <v>#DIV/0!</v>
      </c>
      <c r="C61" s="3" t="e">
        <v>#DIV/0!</v>
      </c>
      <c r="D61" s="3" t="e">
        <v>#DIV/0!</v>
      </c>
      <c r="E61" s="3">
        <v>0</v>
      </c>
      <c r="F61" s="3">
        <v>0</v>
      </c>
      <c r="G61" s="3">
        <v>0</v>
      </c>
      <c r="H61" s="3" t="e">
        <v>#DIV/0!</v>
      </c>
      <c r="I61" s="3" t="e">
        <v>#DIV/0!</v>
      </c>
      <c r="J61" s="3" t="e">
        <v>#DIV/0!</v>
      </c>
      <c r="K61" s="3" t="e">
        <v>#DIV/0!</v>
      </c>
      <c r="L61" s="3">
        <v>0</v>
      </c>
      <c r="M61" s="3" t="e">
        <v>#DIV/0!</v>
      </c>
      <c r="N61" s="3" t="e">
        <v>#DIV/0!</v>
      </c>
      <c r="O61" s="3" t="e">
        <f t="shared" si="1"/>
        <v>#DIV/0!</v>
      </c>
      <c r="Q61" s="3" t="e">
        <f t="shared" si="0"/>
        <v>#DIV/0!</v>
      </c>
    </row>
    <row r="62" spans="1:17" x14ac:dyDescent="0.3">
      <c r="A62" s="3" t="s">
        <v>278</v>
      </c>
      <c r="B62" s="3" t="e">
        <v>#DIV/0!</v>
      </c>
      <c r="C62" s="3" t="e">
        <v>#DIV/0!</v>
      </c>
      <c r="D62" s="3" t="e">
        <v>#DIV/0!</v>
      </c>
      <c r="E62" s="3">
        <v>0</v>
      </c>
      <c r="F62" s="3">
        <v>0</v>
      </c>
      <c r="G62" s="3">
        <v>0</v>
      </c>
      <c r="H62" s="3" t="e">
        <v>#DIV/0!</v>
      </c>
      <c r="I62" s="3" t="e">
        <v>#DIV/0!</v>
      </c>
      <c r="J62" s="3" t="e">
        <v>#DIV/0!</v>
      </c>
      <c r="K62" s="3" t="e">
        <v>#DIV/0!</v>
      </c>
      <c r="L62" s="3">
        <v>0</v>
      </c>
      <c r="M62" s="3" t="e">
        <v>#DIV/0!</v>
      </c>
      <c r="N62" s="3" t="e">
        <v>#DIV/0!</v>
      </c>
      <c r="O62" s="3" t="e">
        <f t="shared" si="1"/>
        <v>#DIV/0!</v>
      </c>
      <c r="Q62" s="3" t="e">
        <f t="shared" si="0"/>
        <v>#DIV/0!</v>
      </c>
    </row>
    <row r="63" spans="1:17" x14ac:dyDescent="0.3">
      <c r="A63" s="3" t="s">
        <v>279</v>
      </c>
      <c r="B63" s="3" t="e">
        <v>#DIV/0!</v>
      </c>
      <c r="C63" s="3" t="e">
        <v>#DIV/0!</v>
      </c>
      <c r="D63" s="3" t="e">
        <v>#DIV/0!</v>
      </c>
      <c r="E63" s="3">
        <v>0</v>
      </c>
      <c r="F63" s="3">
        <v>0</v>
      </c>
      <c r="G63" s="3">
        <v>0</v>
      </c>
      <c r="H63" s="3" t="e">
        <v>#DIV/0!</v>
      </c>
      <c r="I63" s="3" t="e">
        <v>#DIV/0!</v>
      </c>
      <c r="J63" s="3" t="e">
        <v>#DIV/0!</v>
      </c>
      <c r="K63" s="3" t="e">
        <v>#DIV/0!</v>
      </c>
      <c r="L63" s="3">
        <v>0</v>
      </c>
      <c r="M63" s="3" t="e">
        <v>#DIV/0!</v>
      </c>
      <c r="N63" s="3" t="e">
        <v>#DIV/0!</v>
      </c>
      <c r="O63" s="3" t="e">
        <f t="shared" si="1"/>
        <v>#DIV/0!</v>
      </c>
      <c r="Q63" s="3" t="e">
        <f t="shared" si="0"/>
        <v>#DIV/0!</v>
      </c>
    </row>
    <row r="64" spans="1:17" x14ac:dyDescent="0.3">
      <c r="A64" s="3" t="s">
        <v>280</v>
      </c>
      <c r="B64" s="3" t="e">
        <v>#DIV/0!</v>
      </c>
      <c r="C64" s="3" t="e">
        <v>#DIV/0!</v>
      </c>
      <c r="D64" s="3" t="e">
        <v>#DIV/0!</v>
      </c>
      <c r="E64" s="3">
        <v>0</v>
      </c>
      <c r="F64" s="3">
        <v>0</v>
      </c>
      <c r="G64" s="3">
        <v>0</v>
      </c>
      <c r="H64" s="3" t="e">
        <v>#DIV/0!</v>
      </c>
      <c r="I64" s="3" t="e">
        <v>#DIV/0!</v>
      </c>
      <c r="J64" s="3" t="e">
        <v>#DIV/0!</v>
      </c>
      <c r="K64" s="3" t="e">
        <v>#DIV/0!</v>
      </c>
      <c r="L64" s="3">
        <v>0</v>
      </c>
      <c r="M64" s="3" t="e">
        <v>#DIV/0!</v>
      </c>
      <c r="N64" s="3" t="e">
        <v>#DIV/0!</v>
      </c>
      <c r="O64" s="3" t="e">
        <f t="shared" si="1"/>
        <v>#DIV/0!</v>
      </c>
      <c r="Q64" s="3" t="e">
        <f t="shared" si="0"/>
        <v>#DIV/0!</v>
      </c>
    </row>
    <row r="65" spans="1:17" x14ac:dyDescent="0.3">
      <c r="A65" s="3" t="s">
        <v>281</v>
      </c>
      <c r="B65" s="3" t="e">
        <v>#DIV/0!</v>
      </c>
      <c r="C65" s="3" t="e">
        <v>#DIV/0!</v>
      </c>
      <c r="D65" s="3" t="e">
        <v>#DIV/0!</v>
      </c>
      <c r="E65" s="3">
        <v>0</v>
      </c>
      <c r="F65" s="3">
        <v>0</v>
      </c>
      <c r="G65" s="3">
        <v>0</v>
      </c>
      <c r="H65" s="3" t="e">
        <v>#DIV/0!</v>
      </c>
      <c r="I65" s="3" t="e">
        <v>#DIV/0!</v>
      </c>
      <c r="J65" s="3" t="e">
        <v>#DIV/0!</v>
      </c>
      <c r="K65" s="3" t="e">
        <v>#DIV/0!</v>
      </c>
      <c r="L65" s="3">
        <v>0</v>
      </c>
      <c r="M65" s="3" t="e">
        <v>#DIV/0!</v>
      </c>
      <c r="N65" s="3" t="e">
        <v>#DIV/0!</v>
      </c>
      <c r="O65" s="3" t="e">
        <f t="shared" si="1"/>
        <v>#DIV/0!</v>
      </c>
      <c r="Q65" s="3" t="e">
        <f t="shared" si="0"/>
        <v>#DIV/0!</v>
      </c>
    </row>
    <row r="66" spans="1:17" x14ac:dyDescent="0.3">
      <c r="A66" s="3" t="s">
        <v>282</v>
      </c>
      <c r="B66" s="3" t="e">
        <v>#DIV/0!</v>
      </c>
      <c r="C66" s="3" t="e">
        <v>#DIV/0!</v>
      </c>
      <c r="D66" s="3" t="e">
        <v>#DIV/0!</v>
      </c>
      <c r="E66" s="3">
        <v>0</v>
      </c>
      <c r="F66" s="3">
        <v>0</v>
      </c>
      <c r="G66" s="3">
        <v>0</v>
      </c>
      <c r="H66" s="3" t="e">
        <v>#DIV/0!</v>
      </c>
      <c r="I66" s="3" t="e">
        <v>#DIV/0!</v>
      </c>
      <c r="J66" s="3" t="e">
        <v>#DIV/0!</v>
      </c>
      <c r="K66" s="3" t="e">
        <v>#DIV/0!</v>
      </c>
      <c r="L66" s="3">
        <v>0</v>
      </c>
      <c r="M66" s="3" t="e">
        <v>#DIV/0!</v>
      </c>
      <c r="N66" s="3" t="e">
        <v>#DIV/0!</v>
      </c>
      <c r="O66" s="3" t="e">
        <f t="shared" si="1"/>
        <v>#DIV/0!</v>
      </c>
      <c r="Q66" s="3" t="e">
        <f t="shared" ref="Q66:Q129" si="2">(1+N66)*B66</f>
        <v>#DIV/0!</v>
      </c>
    </row>
    <row r="67" spans="1:17" x14ac:dyDescent="0.3">
      <c r="A67" s="3" t="s">
        <v>283</v>
      </c>
      <c r="B67" s="3" t="e">
        <v>#DIV/0!</v>
      </c>
      <c r="C67" s="3" t="e">
        <v>#DIV/0!</v>
      </c>
      <c r="D67" s="3" t="e">
        <v>#DIV/0!</v>
      </c>
      <c r="E67" s="3">
        <v>0</v>
      </c>
      <c r="F67" s="3">
        <v>0</v>
      </c>
      <c r="G67" s="3">
        <v>0</v>
      </c>
      <c r="H67" s="3" t="e">
        <v>#DIV/0!</v>
      </c>
      <c r="I67" s="3" t="e">
        <v>#DIV/0!</v>
      </c>
      <c r="J67" s="3" t="e">
        <v>#DIV/0!</v>
      </c>
      <c r="K67" s="3" t="e">
        <v>#DIV/0!</v>
      </c>
      <c r="L67" s="3">
        <v>0</v>
      </c>
      <c r="M67" s="3" t="e">
        <v>#DIV/0!</v>
      </c>
      <c r="N67" s="3" t="e">
        <v>#DIV/0!</v>
      </c>
      <c r="O67" s="3" t="e">
        <f t="shared" ref="O67:O130" si="3">IF(N67&lt;0,"Undervalued","Overvalued")</f>
        <v>#DIV/0!</v>
      </c>
      <c r="Q67" s="3" t="e">
        <f t="shared" si="2"/>
        <v>#DIV/0!</v>
      </c>
    </row>
    <row r="68" spans="1:17" x14ac:dyDescent="0.3">
      <c r="A68" s="3" t="s">
        <v>284</v>
      </c>
      <c r="B68" s="3" t="e">
        <v>#DIV/0!</v>
      </c>
      <c r="C68" s="3" t="e">
        <v>#DIV/0!</v>
      </c>
      <c r="D68" s="3" t="e">
        <v>#DIV/0!</v>
      </c>
      <c r="E68" s="3">
        <v>0</v>
      </c>
      <c r="F68" s="3">
        <v>0</v>
      </c>
      <c r="G68" s="3">
        <v>0</v>
      </c>
      <c r="H68" s="3" t="e">
        <v>#DIV/0!</v>
      </c>
      <c r="I68" s="3" t="e">
        <v>#DIV/0!</v>
      </c>
      <c r="J68" s="3" t="e">
        <v>#DIV/0!</v>
      </c>
      <c r="K68" s="3" t="e">
        <v>#DIV/0!</v>
      </c>
      <c r="L68" s="3">
        <v>0</v>
      </c>
      <c r="M68" s="3" t="e">
        <v>#DIV/0!</v>
      </c>
      <c r="N68" s="3" t="e">
        <v>#DIV/0!</v>
      </c>
      <c r="O68" s="3" t="e">
        <f t="shared" si="3"/>
        <v>#DIV/0!</v>
      </c>
      <c r="Q68" s="3" t="e">
        <f t="shared" si="2"/>
        <v>#DIV/0!</v>
      </c>
    </row>
    <row r="69" spans="1:17" x14ac:dyDescent="0.3">
      <c r="A69" s="3" t="s">
        <v>285</v>
      </c>
      <c r="B69" s="3" t="e">
        <v>#DIV/0!</v>
      </c>
      <c r="C69" s="3" t="e">
        <v>#DIV/0!</v>
      </c>
      <c r="D69" s="3" t="e">
        <v>#DIV/0!</v>
      </c>
      <c r="E69" s="3">
        <v>0</v>
      </c>
      <c r="F69" s="3">
        <v>0</v>
      </c>
      <c r="G69" s="3">
        <v>0</v>
      </c>
      <c r="H69" s="3" t="e">
        <v>#DIV/0!</v>
      </c>
      <c r="I69" s="3" t="e">
        <v>#DIV/0!</v>
      </c>
      <c r="J69" s="3" t="e">
        <v>#DIV/0!</v>
      </c>
      <c r="K69" s="3" t="e">
        <v>#DIV/0!</v>
      </c>
      <c r="L69" s="3">
        <v>0</v>
      </c>
      <c r="M69" s="3" t="e">
        <v>#DIV/0!</v>
      </c>
      <c r="N69" s="3" t="e">
        <v>#DIV/0!</v>
      </c>
      <c r="O69" s="3" t="e">
        <f t="shared" si="3"/>
        <v>#DIV/0!</v>
      </c>
      <c r="Q69" s="3" t="e">
        <f t="shared" si="2"/>
        <v>#DIV/0!</v>
      </c>
    </row>
    <row r="70" spans="1:17" x14ac:dyDescent="0.3">
      <c r="A70" s="3" t="s">
        <v>286</v>
      </c>
      <c r="B70" s="3" t="e">
        <v>#DIV/0!</v>
      </c>
      <c r="C70" s="3" t="e">
        <v>#DIV/0!</v>
      </c>
      <c r="D70" s="3" t="e">
        <v>#DIV/0!</v>
      </c>
      <c r="E70" s="3">
        <v>0</v>
      </c>
      <c r="F70" s="3">
        <v>0</v>
      </c>
      <c r="G70" s="3">
        <v>0</v>
      </c>
      <c r="H70" s="3" t="e">
        <v>#DIV/0!</v>
      </c>
      <c r="I70" s="3" t="e">
        <v>#DIV/0!</v>
      </c>
      <c r="J70" s="3" t="e">
        <v>#DIV/0!</v>
      </c>
      <c r="K70" s="3" t="e">
        <v>#DIV/0!</v>
      </c>
      <c r="L70" s="3">
        <v>0</v>
      </c>
      <c r="M70" s="3" t="e">
        <v>#DIV/0!</v>
      </c>
      <c r="N70" s="3" t="e">
        <v>#DIV/0!</v>
      </c>
      <c r="O70" s="3" t="e">
        <f t="shared" si="3"/>
        <v>#DIV/0!</v>
      </c>
      <c r="Q70" s="3" t="e">
        <f t="shared" si="2"/>
        <v>#DIV/0!</v>
      </c>
    </row>
    <row r="71" spans="1:17" x14ac:dyDescent="0.3">
      <c r="A71" s="3" t="s">
        <v>287</v>
      </c>
      <c r="B71" s="3" t="e">
        <v>#DIV/0!</v>
      </c>
      <c r="C71" s="3" t="e">
        <v>#DIV/0!</v>
      </c>
      <c r="D71" s="3" t="e">
        <v>#DIV/0!</v>
      </c>
      <c r="E71" s="3">
        <v>0</v>
      </c>
      <c r="F71" s="3">
        <v>0</v>
      </c>
      <c r="G71" s="3">
        <v>0</v>
      </c>
      <c r="H71" s="3" t="e">
        <v>#DIV/0!</v>
      </c>
      <c r="I71" s="3" t="e">
        <v>#DIV/0!</v>
      </c>
      <c r="J71" s="3" t="e">
        <v>#DIV/0!</v>
      </c>
      <c r="K71" s="3" t="e">
        <v>#DIV/0!</v>
      </c>
      <c r="L71" s="3">
        <v>0</v>
      </c>
      <c r="M71" s="3" t="e">
        <v>#DIV/0!</v>
      </c>
      <c r="N71" s="3" t="e">
        <v>#DIV/0!</v>
      </c>
      <c r="O71" s="3" t="e">
        <f t="shared" si="3"/>
        <v>#DIV/0!</v>
      </c>
      <c r="Q71" s="3" t="e">
        <f t="shared" si="2"/>
        <v>#DIV/0!</v>
      </c>
    </row>
    <row r="72" spans="1:17" x14ac:dyDescent="0.3">
      <c r="A72" s="3" t="s">
        <v>288</v>
      </c>
      <c r="B72" s="3" t="e">
        <v>#DIV/0!</v>
      </c>
      <c r="C72" s="3" t="e">
        <v>#DIV/0!</v>
      </c>
      <c r="D72" s="3" t="e">
        <v>#DIV/0!</v>
      </c>
      <c r="E72" s="3">
        <v>0</v>
      </c>
      <c r="F72" s="3">
        <v>0</v>
      </c>
      <c r="G72" s="3">
        <v>0</v>
      </c>
      <c r="H72" s="3" t="e">
        <v>#DIV/0!</v>
      </c>
      <c r="I72" s="3" t="e">
        <v>#DIV/0!</v>
      </c>
      <c r="J72" s="3" t="e">
        <v>#DIV/0!</v>
      </c>
      <c r="K72" s="3" t="e">
        <v>#DIV/0!</v>
      </c>
      <c r="L72" s="3">
        <v>0</v>
      </c>
      <c r="M72" s="3" t="e">
        <v>#DIV/0!</v>
      </c>
      <c r="N72" s="3" t="e">
        <v>#DIV/0!</v>
      </c>
      <c r="O72" s="3" t="e">
        <f t="shared" si="3"/>
        <v>#DIV/0!</v>
      </c>
      <c r="Q72" s="3" t="e">
        <f t="shared" si="2"/>
        <v>#DIV/0!</v>
      </c>
    </row>
    <row r="73" spans="1:17" x14ac:dyDescent="0.3">
      <c r="A73" s="3" t="s">
        <v>289</v>
      </c>
      <c r="B73" s="3" t="e">
        <v>#DIV/0!</v>
      </c>
      <c r="C73" s="3" t="e">
        <v>#DIV/0!</v>
      </c>
      <c r="D73" s="3" t="e">
        <v>#DIV/0!</v>
      </c>
      <c r="E73" s="3">
        <v>0</v>
      </c>
      <c r="F73" s="3">
        <v>0</v>
      </c>
      <c r="G73" s="3">
        <v>0</v>
      </c>
      <c r="H73" s="3" t="e">
        <v>#DIV/0!</v>
      </c>
      <c r="I73" s="3" t="e">
        <v>#DIV/0!</v>
      </c>
      <c r="J73" s="3" t="e">
        <v>#DIV/0!</v>
      </c>
      <c r="K73" s="3" t="e">
        <v>#DIV/0!</v>
      </c>
      <c r="L73" s="3">
        <v>0</v>
      </c>
      <c r="M73" s="3" t="e">
        <v>#DIV/0!</v>
      </c>
      <c r="N73" s="3" t="e">
        <v>#DIV/0!</v>
      </c>
      <c r="O73" s="3" t="e">
        <f t="shared" si="3"/>
        <v>#DIV/0!</v>
      </c>
      <c r="Q73" s="3" t="e">
        <f t="shared" si="2"/>
        <v>#DIV/0!</v>
      </c>
    </row>
    <row r="74" spans="1:17" x14ac:dyDescent="0.3">
      <c r="A74" s="3" t="s">
        <v>290</v>
      </c>
      <c r="B74" s="3" t="e">
        <v>#DIV/0!</v>
      </c>
      <c r="C74" s="3" t="e">
        <v>#DIV/0!</v>
      </c>
      <c r="D74" s="3" t="e">
        <v>#DIV/0!</v>
      </c>
      <c r="E74" s="3">
        <v>0</v>
      </c>
      <c r="F74" s="3">
        <v>0</v>
      </c>
      <c r="G74" s="3">
        <v>0</v>
      </c>
      <c r="H74" s="3" t="e">
        <v>#DIV/0!</v>
      </c>
      <c r="I74" s="3" t="e">
        <v>#DIV/0!</v>
      </c>
      <c r="J74" s="3" t="e">
        <v>#DIV/0!</v>
      </c>
      <c r="K74" s="3" t="e">
        <v>#DIV/0!</v>
      </c>
      <c r="L74" s="3">
        <v>0</v>
      </c>
      <c r="M74" s="3" t="e">
        <v>#DIV/0!</v>
      </c>
      <c r="N74" s="3" t="e">
        <v>#DIV/0!</v>
      </c>
      <c r="O74" s="3" t="e">
        <f t="shared" si="3"/>
        <v>#DIV/0!</v>
      </c>
      <c r="Q74" s="3" t="e">
        <f t="shared" si="2"/>
        <v>#DIV/0!</v>
      </c>
    </row>
    <row r="75" spans="1:17" x14ac:dyDescent="0.3">
      <c r="A75" s="3" t="s">
        <v>291</v>
      </c>
      <c r="B75" s="3" t="e">
        <v>#DIV/0!</v>
      </c>
      <c r="C75" s="3" t="e">
        <v>#DIV/0!</v>
      </c>
      <c r="D75" s="3" t="e">
        <v>#DIV/0!</v>
      </c>
      <c r="E75" s="3">
        <v>0</v>
      </c>
      <c r="F75" s="3">
        <v>0</v>
      </c>
      <c r="G75" s="3">
        <v>0</v>
      </c>
      <c r="H75" s="3" t="e">
        <v>#DIV/0!</v>
      </c>
      <c r="I75" s="3" t="e">
        <v>#DIV/0!</v>
      </c>
      <c r="J75" s="3" t="e">
        <v>#DIV/0!</v>
      </c>
      <c r="K75" s="3" t="e">
        <v>#DIV/0!</v>
      </c>
      <c r="L75" s="3">
        <v>0</v>
      </c>
      <c r="M75" s="3" t="e">
        <v>#DIV/0!</v>
      </c>
      <c r="N75" s="3" t="e">
        <v>#DIV/0!</v>
      </c>
      <c r="O75" s="3" t="e">
        <f t="shared" si="3"/>
        <v>#DIV/0!</v>
      </c>
      <c r="Q75" s="3" t="e">
        <f t="shared" si="2"/>
        <v>#DIV/0!</v>
      </c>
    </row>
    <row r="76" spans="1:17" x14ac:dyDescent="0.3">
      <c r="A76" s="3" t="s">
        <v>292</v>
      </c>
      <c r="B76" s="3" t="e">
        <v>#DIV/0!</v>
      </c>
      <c r="C76" s="3" t="e">
        <v>#DIV/0!</v>
      </c>
      <c r="D76" s="3" t="e">
        <v>#DIV/0!</v>
      </c>
      <c r="E76" s="3">
        <v>0</v>
      </c>
      <c r="F76" s="3">
        <v>0</v>
      </c>
      <c r="G76" s="3">
        <v>0</v>
      </c>
      <c r="H76" s="3" t="e">
        <v>#DIV/0!</v>
      </c>
      <c r="I76" s="3" t="e">
        <v>#DIV/0!</v>
      </c>
      <c r="J76" s="3" t="e">
        <v>#DIV/0!</v>
      </c>
      <c r="K76" s="3" t="e">
        <v>#DIV/0!</v>
      </c>
      <c r="L76" s="3">
        <v>0</v>
      </c>
      <c r="M76" s="3" t="e">
        <v>#DIV/0!</v>
      </c>
      <c r="N76" s="3" t="e">
        <v>#DIV/0!</v>
      </c>
      <c r="O76" s="3" t="e">
        <f t="shared" si="3"/>
        <v>#DIV/0!</v>
      </c>
      <c r="Q76" s="3" t="e">
        <f t="shared" si="2"/>
        <v>#DIV/0!</v>
      </c>
    </row>
    <row r="77" spans="1:17" x14ac:dyDescent="0.3">
      <c r="A77" s="3" t="s">
        <v>293</v>
      </c>
      <c r="B77" s="3" t="e">
        <v>#DIV/0!</v>
      </c>
      <c r="C77" s="3" t="e">
        <v>#DIV/0!</v>
      </c>
      <c r="D77" s="3" t="e">
        <v>#DIV/0!</v>
      </c>
      <c r="E77" s="3">
        <v>0</v>
      </c>
      <c r="F77" s="3">
        <v>0</v>
      </c>
      <c r="G77" s="3">
        <v>0</v>
      </c>
      <c r="H77" s="3" t="e">
        <v>#DIV/0!</v>
      </c>
      <c r="I77" s="3" t="e">
        <v>#DIV/0!</v>
      </c>
      <c r="J77" s="3" t="e">
        <v>#DIV/0!</v>
      </c>
      <c r="K77" s="3" t="e">
        <v>#DIV/0!</v>
      </c>
      <c r="L77" s="3">
        <v>0</v>
      </c>
      <c r="M77" s="3" t="e">
        <v>#DIV/0!</v>
      </c>
      <c r="N77" s="3" t="e">
        <v>#DIV/0!</v>
      </c>
      <c r="O77" s="3" t="e">
        <f t="shared" si="3"/>
        <v>#DIV/0!</v>
      </c>
      <c r="Q77" s="3" t="e">
        <f t="shared" si="2"/>
        <v>#DIV/0!</v>
      </c>
    </row>
    <row r="78" spans="1:17" x14ac:dyDescent="0.3">
      <c r="A78" s="3" t="s">
        <v>294</v>
      </c>
      <c r="B78" s="3" t="e">
        <v>#DIV/0!</v>
      </c>
      <c r="C78" s="3" t="e">
        <v>#DIV/0!</v>
      </c>
      <c r="D78" s="3" t="e">
        <v>#DIV/0!</v>
      </c>
      <c r="E78" s="3">
        <v>0</v>
      </c>
      <c r="F78" s="3">
        <v>0</v>
      </c>
      <c r="G78" s="3">
        <v>0</v>
      </c>
      <c r="H78" s="3" t="e">
        <v>#DIV/0!</v>
      </c>
      <c r="I78" s="3" t="e">
        <v>#DIV/0!</v>
      </c>
      <c r="J78" s="3" t="e">
        <v>#DIV/0!</v>
      </c>
      <c r="K78" s="3" t="e">
        <v>#DIV/0!</v>
      </c>
      <c r="L78" s="3">
        <v>0</v>
      </c>
      <c r="M78" s="3" t="e">
        <v>#DIV/0!</v>
      </c>
      <c r="N78" s="3" t="e">
        <v>#DIV/0!</v>
      </c>
      <c r="O78" s="3" t="e">
        <f t="shared" si="3"/>
        <v>#DIV/0!</v>
      </c>
      <c r="Q78" s="3" t="e">
        <f t="shared" si="2"/>
        <v>#DIV/0!</v>
      </c>
    </row>
    <row r="79" spans="1:17" x14ac:dyDescent="0.3">
      <c r="A79" s="3" t="s">
        <v>295</v>
      </c>
      <c r="B79" s="3" t="e">
        <v>#DIV/0!</v>
      </c>
      <c r="C79" s="3" t="e">
        <v>#DIV/0!</v>
      </c>
      <c r="D79" s="3" t="e">
        <v>#DIV/0!</v>
      </c>
      <c r="E79" s="3">
        <v>0</v>
      </c>
      <c r="F79" s="3">
        <v>0</v>
      </c>
      <c r="G79" s="3">
        <v>0</v>
      </c>
      <c r="H79" s="3" t="e">
        <v>#DIV/0!</v>
      </c>
      <c r="I79" s="3" t="e">
        <v>#DIV/0!</v>
      </c>
      <c r="J79" s="3" t="e">
        <v>#DIV/0!</v>
      </c>
      <c r="K79" s="3" t="e">
        <v>#DIV/0!</v>
      </c>
      <c r="L79" s="3">
        <v>0</v>
      </c>
      <c r="M79" s="3" t="e">
        <v>#DIV/0!</v>
      </c>
      <c r="N79" s="3" t="e">
        <v>#DIV/0!</v>
      </c>
      <c r="O79" s="3" t="e">
        <f t="shared" si="3"/>
        <v>#DIV/0!</v>
      </c>
      <c r="Q79" s="3" t="e">
        <f t="shared" si="2"/>
        <v>#DIV/0!</v>
      </c>
    </row>
    <row r="80" spans="1:17" x14ac:dyDescent="0.3">
      <c r="A80" s="3" t="s">
        <v>296</v>
      </c>
      <c r="B80" s="3" t="e">
        <v>#DIV/0!</v>
      </c>
      <c r="C80" s="3" t="e">
        <v>#DIV/0!</v>
      </c>
      <c r="D80" s="3" t="e">
        <v>#DIV/0!</v>
      </c>
      <c r="E80" s="3">
        <v>0</v>
      </c>
      <c r="F80" s="3">
        <v>0</v>
      </c>
      <c r="G80" s="3">
        <v>0</v>
      </c>
      <c r="H80" s="3" t="e">
        <v>#DIV/0!</v>
      </c>
      <c r="I80" s="3" t="e">
        <v>#DIV/0!</v>
      </c>
      <c r="J80" s="3" t="e">
        <v>#DIV/0!</v>
      </c>
      <c r="K80" s="3" t="e">
        <v>#DIV/0!</v>
      </c>
      <c r="L80" s="3">
        <v>0</v>
      </c>
      <c r="M80" s="3" t="e">
        <v>#DIV/0!</v>
      </c>
      <c r="N80" s="3" t="e">
        <v>#DIV/0!</v>
      </c>
      <c r="O80" s="3" t="e">
        <f t="shared" si="3"/>
        <v>#DIV/0!</v>
      </c>
      <c r="Q80" s="3" t="e">
        <f t="shared" si="2"/>
        <v>#DIV/0!</v>
      </c>
    </row>
    <row r="81" spans="1:17" x14ac:dyDescent="0.3">
      <c r="A81" s="3" t="s">
        <v>297</v>
      </c>
      <c r="B81" s="3" t="e">
        <v>#DIV/0!</v>
      </c>
      <c r="C81" s="3" t="e">
        <v>#DIV/0!</v>
      </c>
      <c r="D81" s="3" t="e">
        <v>#DIV/0!</v>
      </c>
      <c r="E81" s="3">
        <v>0</v>
      </c>
      <c r="F81" s="3">
        <v>0</v>
      </c>
      <c r="G81" s="3">
        <v>0</v>
      </c>
      <c r="H81" s="3" t="e">
        <v>#DIV/0!</v>
      </c>
      <c r="I81" s="3" t="e">
        <v>#DIV/0!</v>
      </c>
      <c r="J81" s="3" t="e">
        <v>#DIV/0!</v>
      </c>
      <c r="K81" s="3" t="e">
        <v>#DIV/0!</v>
      </c>
      <c r="L81" s="3">
        <v>0</v>
      </c>
      <c r="M81" s="3" t="e">
        <v>#DIV/0!</v>
      </c>
      <c r="N81" s="3" t="e">
        <v>#DIV/0!</v>
      </c>
      <c r="O81" s="3" t="e">
        <f t="shared" si="3"/>
        <v>#DIV/0!</v>
      </c>
      <c r="Q81" s="3" t="e">
        <f t="shared" si="2"/>
        <v>#DIV/0!</v>
      </c>
    </row>
    <row r="82" spans="1:17" x14ac:dyDescent="0.3">
      <c r="A82" s="3" t="s">
        <v>298</v>
      </c>
      <c r="B82" s="3">
        <v>0</v>
      </c>
      <c r="C82" s="3" t="e">
        <v>#DIV/0!</v>
      </c>
      <c r="D82" s="3" t="e">
        <v>#DIV/0!</v>
      </c>
      <c r="E82" s="3">
        <v>0</v>
      </c>
      <c r="F82" s="3">
        <v>0</v>
      </c>
      <c r="G82" s="3">
        <v>0</v>
      </c>
      <c r="H82" s="3" t="e">
        <v>#DIV/0!</v>
      </c>
      <c r="I82" s="3" t="e">
        <v>#DIV/0!</v>
      </c>
      <c r="J82" s="3" t="e">
        <v>#DIV/0!</v>
      </c>
      <c r="K82" s="3" t="e">
        <v>#DIV/0!</v>
      </c>
      <c r="L82" s="3">
        <v>0</v>
      </c>
      <c r="M82" s="3" t="e">
        <v>#DIV/0!</v>
      </c>
      <c r="N82" s="3" t="e">
        <v>#DIV/0!</v>
      </c>
      <c r="O82" s="3" t="e">
        <f t="shared" si="3"/>
        <v>#DIV/0!</v>
      </c>
      <c r="Q82" s="3" t="e">
        <f t="shared" si="2"/>
        <v>#DIV/0!</v>
      </c>
    </row>
    <row r="83" spans="1:17" x14ac:dyDescent="0.3">
      <c r="A83" s="3" t="s">
        <v>299</v>
      </c>
      <c r="B83" s="3">
        <v>0</v>
      </c>
      <c r="C83" s="3" t="e">
        <v>#DIV/0!</v>
      </c>
      <c r="D83" s="3" t="e">
        <v>#DIV/0!</v>
      </c>
      <c r="E83" s="3">
        <v>0</v>
      </c>
      <c r="F83" s="3">
        <v>0</v>
      </c>
      <c r="G83" s="3">
        <v>0</v>
      </c>
      <c r="H83" s="3" t="e">
        <v>#DIV/0!</v>
      </c>
      <c r="I83" s="3" t="e">
        <v>#DIV/0!</v>
      </c>
      <c r="J83" s="3" t="e">
        <v>#DIV/0!</v>
      </c>
      <c r="K83" s="3" t="e">
        <v>#DIV/0!</v>
      </c>
      <c r="L83" s="3">
        <v>0</v>
      </c>
      <c r="M83" s="3" t="e">
        <v>#DIV/0!</v>
      </c>
      <c r="N83" s="3" t="e">
        <v>#DIV/0!</v>
      </c>
      <c r="O83" s="3" t="e">
        <f t="shared" si="3"/>
        <v>#DIV/0!</v>
      </c>
      <c r="Q83" s="3" t="e">
        <f t="shared" si="2"/>
        <v>#DIV/0!</v>
      </c>
    </row>
    <row r="84" spans="1:17" x14ac:dyDescent="0.3">
      <c r="A84" s="3" t="s">
        <v>300</v>
      </c>
      <c r="B84" s="3">
        <v>0</v>
      </c>
      <c r="C84" s="3" t="e">
        <v>#DIV/0!</v>
      </c>
      <c r="D84" s="3" t="e">
        <v>#DIV/0!</v>
      </c>
      <c r="E84" s="3">
        <v>0</v>
      </c>
      <c r="F84" s="3">
        <v>0</v>
      </c>
      <c r="G84" s="3">
        <v>0</v>
      </c>
      <c r="H84" s="3" t="e">
        <v>#DIV/0!</v>
      </c>
      <c r="I84" s="3" t="e">
        <v>#DIV/0!</v>
      </c>
      <c r="J84" s="3" t="e">
        <v>#DIV/0!</v>
      </c>
      <c r="K84" s="3" t="e">
        <v>#DIV/0!</v>
      </c>
      <c r="L84" s="3">
        <v>0</v>
      </c>
      <c r="M84" s="3" t="e">
        <v>#DIV/0!</v>
      </c>
      <c r="N84" s="3" t="e">
        <v>#DIV/0!</v>
      </c>
      <c r="O84" s="3" t="e">
        <f t="shared" si="3"/>
        <v>#DIV/0!</v>
      </c>
      <c r="Q84" s="3" t="e">
        <f t="shared" si="2"/>
        <v>#DIV/0!</v>
      </c>
    </row>
    <row r="85" spans="1:17" x14ac:dyDescent="0.3">
      <c r="A85" s="3" t="s">
        <v>301</v>
      </c>
      <c r="B85" s="3">
        <v>0</v>
      </c>
      <c r="C85" s="3" t="e">
        <v>#DIV/0!</v>
      </c>
      <c r="D85" s="3" t="e">
        <v>#DIV/0!</v>
      </c>
      <c r="E85" s="3">
        <v>0</v>
      </c>
      <c r="F85" s="3">
        <v>0</v>
      </c>
      <c r="G85" s="3">
        <v>0</v>
      </c>
      <c r="H85" s="3" t="e">
        <v>#DIV/0!</v>
      </c>
      <c r="I85" s="3" t="e">
        <v>#DIV/0!</v>
      </c>
      <c r="J85" s="3" t="e">
        <v>#DIV/0!</v>
      </c>
      <c r="K85" s="3" t="e">
        <v>#DIV/0!</v>
      </c>
      <c r="L85" s="3">
        <v>0</v>
      </c>
      <c r="M85" s="3" t="e">
        <v>#DIV/0!</v>
      </c>
      <c r="N85" s="3" t="e">
        <v>#DIV/0!</v>
      </c>
      <c r="O85" s="3" t="e">
        <f t="shared" si="3"/>
        <v>#DIV/0!</v>
      </c>
      <c r="Q85" s="3" t="e">
        <f t="shared" si="2"/>
        <v>#DIV/0!</v>
      </c>
    </row>
    <row r="86" spans="1:17" x14ac:dyDescent="0.3">
      <c r="A86" s="3" t="s">
        <v>302</v>
      </c>
      <c r="B86" s="3">
        <v>0</v>
      </c>
      <c r="C86" s="3" t="e">
        <v>#DIV/0!</v>
      </c>
      <c r="D86" s="3" t="e">
        <v>#DIV/0!</v>
      </c>
      <c r="E86" s="3">
        <v>0</v>
      </c>
      <c r="F86" s="3">
        <v>0</v>
      </c>
      <c r="G86" s="3">
        <v>0</v>
      </c>
      <c r="H86" s="3" t="e">
        <v>#DIV/0!</v>
      </c>
      <c r="I86" s="3" t="e">
        <v>#DIV/0!</v>
      </c>
      <c r="J86" s="3" t="e">
        <v>#DIV/0!</v>
      </c>
      <c r="K86" s="3" t="e">
        <v>#DIV/0!</v>
      </c>
      <c r="L86" s="3">
        <v>0</v>
      </c>
      <c r="M86" s="3" t="e">
        <v>#DIV/0!</v>
      </c>
      <c r="N86" s="3" t="e">
        <v>#DIV/0!</v>
      </c>
      <c r="O86" s="3" t="e">
        <f t="shared" si="3"/>
        <v>#DIV/0!</v>
      </c>
      <c r="Q86" s="3" t="e">
        <f t="shared" si="2"/>
        <v>#DIV/0!</v>
      </c>
    </row>
    <row r="87" spans="1:17" x14ac:dyDescent="0.3">
      <c r="A87" s="3" t="s">
        <v>303</v>
      </c>
      <c r="B87" s="3">
        <v>0</v>
      </c>
      <c r="C87" s="3" t="e">
        <v>#DIV/0!</v>
      </c>
      <c r="D87" s="3" t="e">
        <v>#DIV/0!</v>
      </c>
      <c r="E87" s="3">
        <v>0</v>
      </c>
      <c r="F87" s="3">
        <v>0</v>
      </c>
      <c r="G87" s="3">
        <v>0</v>
      </c>
      <c r="H87" s="3" t="e">
        <v>#DIV/0!</v>
      </c>
      <c r="I87" s="3" t="e">
        <v>#DIV/0!</v>
      </c>
      <c r="J87" s="3" t="e">
        <v>#DIV/0!</v>
      </c>
      <c r="K87" s="3" t="e">
        <v>#DIV/0!</v>
      </c>
      <c r="L87" s="3">
        <v>0</v>
      </c>
      <c r="M87" s="3" t="e">
        <v>#DIV/0!</v>
      </c>
      <c r="N87" s="3" t="e">
        <v>#DIV/0!</v>
      </c>
      <c r="O87" s="3" t="e">
        <f t="shared" si="3"/>
        <v>#DIV/0!</v>
      </c>
      <c r="Q87" s="3" t="e">
        <f t="shared" si="2"/>
        <v>#DIV/0!</v>
      </c>
    </row>
    <row r="88" spans="1:17" x14ac:dyDescent="0.3">
      <c r="A88" s="3" t="s">
        <v>304</v>
      </c>
      <c r="B88" s="3">
        <v>0</v>
      </c>
      <c r="C88" s="3" t="e">
        <v>#DIV/0!</v>
      </c>
      <c r="D88" s="3" t="e">
        <v>#DIV/0!</v>
      </c>
      <c r="E88" s="3">
        <v>0</v>
      </c>
      <c r="F88" s="3">
        <v>0</v>
      </c>
      <c r="G88" s="3">
        <v>0</v>
      </c>
      <c r="H88" s="3" t="e">
        <v>#DIV/0!</v>
      </c>
      <c r="I88" s="3" t="e">
        <v>#DIV/0!</v>
      </c>
      <c r="J88" s="3" t="e">
        <v>#DIV/0!</v>
      </c>
      <c r="K88" s="3" t="e">
        <v>#DIV/0!</v>
      </c>
      <c r="L88" s="3">
        <v>0</v>
      </c>
      <c r="M88" s="3" t="e">
        <v>#DIV/0!</v>
      </c>
      <c r="N88" s="3" t="e">
        <v>#DIV/0!</v>
      </c>
      <c r="O88" s="3" t="e">
        <f t="shared" si="3"/>
        <v>#DIV/0!</v>
      </c>
      <c r="Q88" s="3" t="e">
        <f t="shared" si="2"/>
        <v>#DIV/0!</v>
      </c>
    </row>
    <row r="89" spans="1:17" x14ac:dyDescent="0.3">
      <c r="A89" s="3" t="s">
        <v>305</v>
      </c>
      <c r="B89" s="3">
        <v>0</v>
      </c>
      <c r="C89" s="3" t="e">
        <v>#DIV/0!</v>
      </c>
      <c r="D89" s="3" t="e">
        <v>#DIV/0!</v>
      </c>
      <c r="E89" s="3">
        <v>0</v>
      </c>
      <c r="F89" s="3">
        <v>0</v>
      </c>
      <c r="G89" s="3">
        <v>0</v>
      </c>
      <c r="H89" s="3" t="e">
        <v>#DIV/0!</v>
      </c>
      <c r="I89" s="3" t="e">
        <v>#DIV/0!</v>
      </c>
      <c r="J89" s="3" t="e">
        <v>#DIV/0!</v>
      </c>
      <c r="K89" s="3" t="e">
        <v>#DIV/0!</v>
      </c>
      <c r="L89" s="3">
        <v>0</v>
      </c>
      <c r="M89" s="3" t="e">
        <v>#DIV/0!</v>
      </c>
      <c r="N89" s="3" t="e">
        <v>#DIV/0!</v>
      </c>
      <c r="O89" s="3" t="e">
        <f t="shared" si="3"/>
        <v>#DIV/0!</v>
      </c>
      <c r="Q89" s="3" t="e">
        <f t="shared" si="2"/>
        <v>#DIV/0!</v>
      </c>
    </row>
    <row r="90" spans="1:17" x14ac:dyDescent="0.3">
      <c r="A90" s="3" t="s">
        <v>306</v>
      </c>
      <c r="B90" s="3">
        <v>0</v>
      </c>
      <c r="C90" s="3" t="e">
        <v>#DIV/0!</v>
      </c>
      <c r="D90" s="3" t="e">
        <v>#DIV/0!</v>
      </c>
      <c r="E90" s="3">
        <v>0</v>
      </c>
      <c r="F90" s="3">
        <v>0</v>
      </c>
      <c r="G90" s="3">
        <v>0</v>
      </c>
      <c r="H90" s="3" t="e">
        <v>#DIV/0!</v>
      </c>
      <c r="I90" s="3" t="e">
        <v>#DIV/0!</v>
      </c>
      <c r="J90" s="3" t="e">
        <v>#DIV/0!</v>
      </c>
      <c r="K90" s="3" t="e">
        <v>#DIV/0!</v>
      </c>
      <c r="L90" s="3">
        <v>0</v>
      </c>
      <c r="M90" s="3" t="e">
        <v>#DIV/0!</v>
      </c>
      <c r="N90" s="3" t="e">
        <v>#DIV/0!</v>
      </c>
      <c r="O90" s="3" t="e">
        <f t="shared" si="3"/>
        <v>#DIV/0!</v>
      </c>
      <c r="Q90" s="3" t="e">
        <f t="shared" si="2"/>
        <v>#DIV/0!</v>
      </c>
    </row>
    <row r="91" spans="1:17" x14ac:dyDescent="0.3">
      <c r="A91" s="3" t="s">
        <v>307</v>
      </c>
      <c r="B91" s="3">
        <v>0</v>
      </c>
      <c r="C91" s="3" t="e">
        <v>#DIV/0!</v>
      </c>
      <c r="D91" s="3" t="e">
        <v>#DIV/0!</v>
      </c>
      <c r="E91" s="3">
        <v>0</v>
      </c>
      <c r="F91" s="3">
        <v>0</v>
      </c>
      <c r="G91" s="3">
        <v>0</v>
      </c>
      <c r="H91" s="3" t="e">
        <v>#DIV/0!</v>
      </c>
      <c r="I91" s="3" t="e">
        <v>#DIV/0!</v>
      </c>
      <c r="J91" s="3" t="e">
        <v>#DIV/0!</v>
      </c>
      <c r="K91" s="3" t="e">
        <v>#DIV/0!</v>
      </c>
      <c r="L91" s="3">
        <v>0</v>
      </c>
      <c r="M91" s="3" t="e">
        <v>#DIV/0!</v>
      </c>
      <c r="N91" s="3" t="e">
        <v>#DIV/0!</v>
      </c>
      <c r="O91" s="3" t="e">
        <f t="shared" si="3"/>
        <v>#DIV/0!</v>
      </c>
      <c r="Q91" s="3" t="e">
        <f t="shared" si="2"/>
        <v>#DIV/0!</v>
      </c>
    </row>
    <row r="92" spans="1:17" x14ac:dyDescent="0.3">
      <c r="A92" s="3" t="s">
        <v>308</v>
      </c>
      <c r="B92" s="3">
        <v>0</v>
      </c>
      <c r="C92" s="3" t="e">
        <v>#DIV/0!</v>
      </c>
      <c r="D92" s="3" t="e">
        <v>#DIV/0!</v>
      </c>
      <c r="E92" s="3">
        <v>0</v>
      </c>
      <c r="F92" s="3">
        <v>0</v>
      </c>
      <c r="G92" s="3">
        <v>0</v>
      </c>
      <c r="H92" s="3" t="e">
        <v>#DIV/0!</v>
      </c>
      <c r="I92" s="3" t="e">
        <v>#DIV/0!</v>
      </c>
      <c r="J92" s="3" t="e">
        <v>#DIV/0!</v>
      </c>
      <c r="K92" s="3" t="e">
        <v>#DIV/0!</v>
      </c>
      <c r="L92" s="3">
        <v>0</v>
      </c>
      <c r="M92" s="3" t="e">
        <v>#DIV/0!</v>
      </c>
      <c r="N92" s="3" t="e">
        <v>#DIV/0!</v>
      </c>
      <c r="O92" s="3" t="e">
        <f t="shared" si="3"/>
        <v>#DIV/0!</v>
      </c>
      <c r="Q92" s="3" t="e">
        <f t="shared" si="2"/>
        <v>#DIV/0!</v>
      </c>
    </row>
    <row r="93" spans="1:17" x14ac:dyDescent="0.3">
      <c r="A93" s="3" t="s">
        <v>309</v>
      </c>
      <c r="B93" s="3">
        <v>0</v>
      </c>
      <c r="C93" s="3" t="e">
        <v>#DIV/0!</v>
      </c>
      <c r="D93" s="3" t="e">
        <v>#DIV/0!</v>
      </c>
      <c r="E93" s="3">
        <v>0</v>
      </c>
      <c r="F93" s="3">
        <v>0</v>
      </c>
      <c r="G93" s="3">
        <v>0</v>
      </c>
      <c r="H93" s="3" t="e">
        <v>#DIV/0!</v>
      </c>
      <c r="I93" s="3" t="e">
        <v>#DIV/0!</v>
      </c>
      <c r="J93" s="3" t="e">
        <v>#DIV/0!</v>
      </c>
      <c r="K93" s="3" t="e">
        <v>#DIV/0!</v>
      </c>
      <c r="L93" s="3">
        <v>0</v>
      </c>
      <c r="M93" s="3" t="e">
        <v>#DIV/0!</v>
      </c>
      <c r="N93" s="3" t="e">
        <v>#DIV/0!</v>
      </c>
      <c r="O93" s="3" t="e">
        <f t="shared" si="3"/>
        <v>#DIV/0!</v>
      </c>
      <c r="Q93" s="3" t="e">
        <f t="shared" si="2"/>
        <v>#DIV/0!</v>
      </c>
    </row>
    <row r="94" spans="1:17" x14ac:dyDescent="0.3">
      <c r="A94" s="3" t="s">
        <v>310</v>
      </c>
      <c r="B94" s="3">
        <v>0</v>
      </c>
      <c r="C94" s="3" t="e">
        <v>#DIV/0!</v>
      </c>
      <c r="D94" s="3" t="e">
        <v>#DIV/0!</v>
      </c>
      <c r="E94" s="3">
        <v>0</v>
      </c>
      <c r="F94" s="3">
        <v>0</v>
      </c>
      <c r="G94" s="3">
        <v>0</v>
      </c>
      <c r="H94" s="3" t="e">
        <v>#DIV/0!</v>
      </c>
      <c r="I94" s="3" t="e">
        <v>#DIV/0!</v>
      </c>
      <c r="J94" s="3" t="e">
        <v>#DIV/0!</v>
      </c>
      <c r="K94" s="3" t="e">
        <v>#DIV/0!</v>
      </c>
      <c r="L94" s="3">
        <v>0</v>
      </c>
      <c r="M94" s="3" t="e">
        <v>#DIV/0!</v>
      </c>
      <c r="N94" s="3" t="e">
        <v>#DIV/0!</v>
      </c>
      <c r="O94" s="3" t="e">
        <f t="shared" si="3"/>
        <v>#DIV/0!</v>
      </c>
      <c r="Q94" s="3" t="e">
        <f t="shared" si="2"/>
        <v>#DIV/0!</v>
      </c>
    </row>
    <row r="95" spans="1:17" x14ac:dyDescent="0.3">
      <c r="A95" s="3" t="s">
        <v>311</v>
      </c>
      <c r="B95" s="3">
        <v>0</v>
      </c>
      <c r="C95" s="3" t="e">
        <v>#DIV/0!</v>
      </c>
      <c r="D95" s="3" t="e">
        <v>#DIV/0!</v>
      </c>
      <c r="E95" s="3">
        <v>0</v>
      </c>
      <c r="F95" s="3">
        <v>0</v>
      </c>
      <c r="G95" s="3">
        <v>0</v>
      </c>
      <c r="H95" s="3" t="e">
        <v>#DIV/0!</v>
      </c>
      <c r="I95" s="3" t="e">
        <v>#DIV/0!</v>
      </c>
      <c r="J95" s="3" t="e">
        <v>#DIV/0!</v>
      </c>
      <c r="K95" s="3" t="e">
        <v>#DIV/0!</v>
      </c>
      <c r="L95" s="3">
        <v>0</v>
      </c>
      <c r="M95" s="3" t="e">
        <v>#DIV/0!</v>
      </c>
      <c r="N95" s="3" t="e">
        <v>#DIV/0!</v>
      </c>
      <c r="O95" s="3" t="e">
        <f t="shared" si="3"/>
        <v>#DIV/0!</v>
      </c>
      <c r="Q95" s="3" t="e">
        <f t="shared" si="2"/>
        <v>#DIV/0!</v>
      </c>
    </row>
    <row r="96" spans="1:17" x14ac:dyDescent="0.3">
      <c r="A96" s="3" t="s">
        <v>312</v>
      </c>
      <c r="B96" s="3">
        <v>0</v>
      </c>
      <c r="C96" s="3" t="e">
        <v>#DIV/0!</v>
      </c>
      <c r="D96" s="3" t="e">
        <v>#DIV/0!</v>
      </c>
      <c r="E96" s="3">
        <v>0</v>
      </c>
      <c r="F96" s="3">
        <v>0</v>
      </c>
      <c r="G96" s="3">
        <v>0</v>
      </c>
      <c r="H96" s="3" t="e">
        <v>#DIV/0!</v>
      </c>
      <c r="I96" s="3" t="e">
        <v>#DIV/0!</v>
      </c>
      <c r="J96" s="3" t="e">
        <v>#DIV/0!</v>
      </c>
      <c r="K96" s="3" t="e">
        <v>#DIV/0!</v>
      </c>
      <c r="L96" s="3">
        <v>0</v>
      </c>
      <c r="M96" s="3" t="e">
        <v>#DIV/0!</v>
      </c>
      <c r="N96" s="3" t="e">
        <v>#DIV/0!</v>
      </c>
      <c r="O96" s="3" t="e">
        <f t="shared" si="3"/>
        <v>#DIV/0!</v>
      </c>
      <c r="Q96" s="3" t="e">
        <f t="shared" si="2"/>
        <v>#DIV/0!</v>
      </c>
    </row>
    <row r="97" spans="1:17" x14ac:dyDescent="0.3">
      <c r="A97" s="3" t="s">
        <v>313</v>
      </c>
      <c r="B97" s="3">
        <v>0</v>
      </c>
      <c r="C97" s="3" t="e">
        <v>#DIV/0!</v>
      </c>
      <c r="D97" s="3" t="e">
        <v>#DIV/0!</v>
      </c>
      <c r="E97" s="3">
        <v>0</v>
      </c>
      <c r="F97" s="3">
        <v>0</v>
      </c>
      <c r="G97" s="3">
        <v>0</v>
      </c>
      <c r="H97" s="3" t="e">
        <v>#DIV/0!</v>
      </c>
      <c r="I97" s="3" t="e">
        <v>#DIV/0!</v>
      </c>
      <c r="J97" s="3" t="e">
        <v>#DIV/0!</v>
      </c>
      <c r="K97" s="3" t="e">
        <v>#DIV/0!</v>
      </c>
      <c r="L97" s="3">
        <v>0</v>
      </c>
      <c r="M97" s="3" t="e">
        <v>#DIV/0!</v>
      </c>
      <c r="N97" s="3" t="e">
        <v>#DIV/0!</v>
      </c>
      <c r="O97" s="3" t="e">
        <f t="shared" si="3"/>
        <v>#DIV/0!</v>
      </c>
      <c r="Q97" s="3" t="e">
        <f t="shared" si="2"/>
        <v>#DIV/0!</v>
      </c>
    </row>
    <row r="98" spans="1:17" x14ac:dyDescent="0.3">
      <c r="A98" s="3" t="s">
        <v>314</v>
      </c>
      <c r="B98" s="3">
        <v>0</v>
      </c>
      <c r="C98" s="3" t="e">
        <v>#DIV/0!</v>
      </c>
      <c r="D98" s="3" t="e">
        <v>#DIV/0!</v>
      </c>
      <c r="E98" s="3">
        <v>0</v>
      </c>
      <c r="F98" s="3">
        <v>0</v>
      </c>
      <c r="G98" s="3">
        <v>0</v>
      </c>
      <c r="H98" s="3" t="e">
        <v>#DIV/0!</v>
      </c>
      <c r="I98" s="3" t="e">
        <v>#DIV/0!</v>
      </c>
      <c r="J98" s="3" t="e">
        <v>#DIV/0!</v>
      </c>
      <c r="K98" s="3" t="e">
        <v>#DIV/0!</v>
      </c>
      <c r="L98" s="3">
        <v>0</v>
      </c>
      <c r="M98" s="3" t="e">
        <v>#DIV/0!</v>
      </c>
      <c r="N98" s="3" t="e">
        <v>#DIV/0!</v>
      </c>
      <c r="O98" s="3" t="e">
        <f t="shared" si="3"/>
        <v>#DIV/0!</v>
      </c>
      <c r="Q98" s="3" t="e">
        <f t="shared" si="2"/>
        <v>#DIV/0!</v>
      </c>
    </row>
    <row r="99" spans="1:17" x14ac:dyDescent="0.3">
      <c r="A99" s="3" t="s">
        <v>315</v>
      </c>
      <c r="B99" s="3">
        <v>0</v>
      </c>
      <c r="C99" s="3" t="e">
        <v>#DIV/0!</v>
      </c>
      <c r="D99" s="3" t="e">
        <v>#DIV/0!</v>
      </c>
      <c r="E99" s="3">
        <v>0</v>
      </c>
      <c r="F99" s="3">
        <v>0</v>
      </c>
      <c r="G99" s="3">
        <v>0</v>
      </c>
      <c r="H99" s="3" t="e">
        <v>#DIV/0!</v>
      </c>
      <c r="I99" s="3" t="e">
        <v>#DIV/0!</v>
      </c>
      <c r="J99" s="3" t="e">
        <v>#DIV/0!</v>
      </c>
      <c r="K99" s="3" t="e">
        <v>#DIV/0!</v>
      </c>
      <c r="L99" s="3">
        <v>0</v>
      </c>
      <c r="M99" s="3" t="e">
        <v>#DIV/0!</v>
      </c>
      <c r="N99" s="3" t="e">
        <v>#DIV/0!</v>
      </c>
      <c r="O99" s="3" t="e">
        <f t="shared" si="3"/>
        <v>#DIV/0!</v>
      </c>
      <c r="Q99" s="3" t="e">
        <f t="shared" si="2"/>
        <v>#DIV/0!</v>
      </c>
    </row>
    <row r="100" spans="1:17" x14ac:dyDescent="0.3">
      <c r="A100" s="3" t="s">
        <v>316</v>
      </c>
      <c r="B100" s="3">
        <v>0</v>
      </c>
      <c r="C100" s="3" t="e">
        <v>#DIV/0!</v>
      </c>
      <c r="D100" s="3" t="e">
        <v>#DIV/0!</v>
      </c>
      <c r="E100" s="3">
        <v>0</v>
      </c>
      <c r="F100" s="3">
        <v>0</v>
      </c>
      <c r="G100" s="3">
        <v>0</v>
      </c>
      <c r="H100" s="3" t="e">
        <v>#DIV/0!</v>
      </c>
      <c r="I100" s="3" t="e">
        <v>#DIV/0!</v>
      </c>
      <c r="J100" s="3" t="e">
        <v>#DIV/0!</v>
      </c>
      <c r="K100" s="3" t="e">
        <v>#DIV/0!</v>
      </c>
      <c r="L100" s="3">
        <v>0</v>
      </c>
      <c r="M100" s="3" t="e">
        <v>#DIV/0!</v>
      </c>
      <c r="N100" s="3" t="e">
        <v>#DIV/0!</v>
      </c>
      <c r="O100" s="3" t="e">
        <f t="shared" si="3"/>
        <v>#DIV/0!</v>
      </c>
      <c r="Q100" s="3" t="e">
        <f t="shared" si="2"/>
        <v>#DIV/0!</v>
      </c>
    </row>
    <row r="101" spans="1:17" x14ac:dyDescent="0.3">
      <c r="A101" s="3" t="s">
        <v>317</v>
      </c>
      <c r="B101" s="3">
        <v>0</v>
      </c>
      <c r="C101" s="3" t="e">
        <v>#DIV/0!</v>
      </c>
      <c r="D101" s="3" t="e">
        <v>#DIV/0!</v>
      </c>
      <c r="E101" s="3">
        <v>0</v>
      </c>
      <c r="F101" s="3">
        <v>0</v>
      </c>
      <c r="G101" s="3">
        <v>0</v>
      </c>
      <c r="H101" s="3" t="e">
        <v>#DIV/0!</v>
      </c>
      <c r="I101" s="3" t="e">
        <v>#DIV/0!</v>
      </c>
      <c r="J101" s="3" t="e">
        <v>#DIV/0!</v>
      </c>
      <c r="K101" s="3" t="e">
        <v>#DIV/0!</v>
      </c>
      <c r="L101" s="3">
        <v>0</v>
      </c>
      <c r="M101" s="3" t="e">
        <v>#DIV/0!</v>
      </c>
      <c r="N101" s="3" t="e">
        <v>#DIV/0!</v>
      </c>
      <c r="O101" s="3" t="e">
        <f t="shared" si="3"/>
        <v>#DIV/0!</v>
      </c>
      <c r="Q101" s="3" t="e">
        <f t="shared" si="2"/>
        <v>#DIV/0!</v>
      </c>
    </row>
    <row r="102" spans="1:17" x14ac:dyDescent="0.3">
      <c r="A102" s="3" t="s">
        <v>318</v>
      </c>
      <c r="B102" s="3">
        <v>0</v>
      </c>
      <c r="C102" s="3" t="e">
        <v>#DIV/0!</v>
      </c>
      <c r="D102" s="3" t="e">
        <v>#DIV/0!</v>
      </c>
      <c r="E102" s="3">
        <v>0</v>
      </c>
      <c r="F102" s="3">
        <v>0</v>
      </c>
      <c r="G102" s="3">
        <v>0</v>
      </c>
      <c r="H102" s="3" t="e">
        <v>#DIV/0!</v>
      </c>
      <c r="I102" s="3" t="e">
        <v>#DIV/0!</v>
      </c>
      <c r="J102" s="3" t="e">
        <v>#DIV/0!</v>
      </c>
      <c r="K102" s="3" t="e">
        <v>#DIV/0!</v>
      </c>
      <c r="L102" s="3">
        <v>0</v>
      </c>
      <c r="M102" s="3" t="e">
        <v>#DIV/0!</v>
      </c>
      <c r="N102" s="3" t="e">
        <v>#DIV/0!</v>
      </c>
      <c r="O102" s="3" t="e">
        <f t="shared" si="3"/>
        <v>#DIV/0!</v>
      </c>
      <c r="Q102" s="3" t="e">
        <f t="shared" si="2"/>
        <v>#DIV/0!</v>
      </c>
    </row>
    <row r="103" spans="1:17" x14ac:dyDescent="0.3">
      <c r="A103" s="3" t="s">
        <v>319</v>
      </c>
      <c r="B103" s="3">
        <v>0</v>
      </c>
      <c r="C103" s="3" t="e">
        <v>#DIV/0!</v>
      </c>
      <c r="D103" s="3" t="e">
        <v>#DIV/0!</v>
      </c>
      <c r="E103" s="3">
        <v>0</v>
      </c>
      <c r="F103" s="3">
        <v>0</v>
      </c>
      <c r="G103" s="3">
        <v>0</v>
      </c>
      <c r="H103" s="3" t="e">
        <v>#DIV/0!</v>
      </c>
      <c r="I103" s="3" t="e">
        <v>#DIV/0!</v>
      </c>
      <c r="J103" s="3" t="e">
        <v>#DIV/0!</v>
      </c>
      <c r="K103" s="3" t="e">
        <v>#DIV/0!</v>
      </c>
      <c r="L103" s="3">
        <v>0</v>
      </c>
      <c r="M103" s="3" t="e">
        <v>#DIV/0!</v>
      </c>
      <c r="N103" s="3" t="e">
        <v>#DIV/0!</v>
      </c>
      <c r="O103" s="3" t="e">
        <f t="shared" si="3"/>
        <v>#DIV/0!</v>
      </c>
      <c r="Q103" s="3" t="e">
        <f t="shared" si="2"/>
        <v>#DIV/0!</v>
      </c>
    </row>
    <row r="104" spans="1:17" x14ac:dyDescent="0.3">
      <c r="A104" s="3" t="s">
        <v>320</v>
      </c>
      <c r="B104" s="3">
        <v>0</v>
      </c>
      <c r="C104" s="3" t="e">
        <v>#DIV/0!</v>
      </c>
      <c r="D104" s="3" t="e">
        <v>#DIV/0!</v>
      </c>
      <c r="E104" s="3">
        <v>0</v>
      </c>
      <c r="F104" s="3">
        <v>0</v>
      </c>
      <c r="G104" s="3">
        <v>0</v>
      </c>
      <c r="H104" s="3" t="e">
        <v>#DIV/0!</v>
      </c>
      <c r="I104" s="3" t="e">
        <v>#DIV/0!</v>
      </c>
      <c r="J104" s="3" t="e">
        <v>#DIV/0!</v>
      </c>
      <c r="K104" s="3" t="e">
        <v>#DIV/0!</v>
      </c>
      <c r="L104" s="3">
        <v>0</v>
      </c>
      <c r="M104" s="3" t="e">
        <v>#DIV/0!</v>
      </c>
      <c r="N104" s="3" t="e">
        <v>#DIV/0!</v>
      </c>
      <c r="O104" s="3" t="e">
        <f t="shared" si="3"/>
        <v>#DIV/0!</v>
      </c>
      <c r="Q104" s="3" t="e">
        <f t="shared" si="2"/>
        <v>#DIV/0!</v>
      </c>
    </row>
    <row r="105" spans="1:17" x14ac:dyDescent="0.3">
      <c r="A105" s="3" t="s">
        <v>321</v>
      </c>
      <c r="B105" s="3">
        <v>0</v>
      </c>
      <c r="C105" s="3" t="e">
        <v>#DIV/0!</v>
      </c>
      <c r="D105" s="3" t="e">
        <v>#DIV/0!</v>
      </c>
      <c r="E105" s="3">
        <v>0</v>
      </c>
      <c r="F105" s="3">
        <v>0</v>
      </c>
      <c r="G105" s="3">
        <v>0</v>
      </c>
      <c r="H105" s="3" t="e">
        <v>#DIV/0!</v>
      </c>
      <c r="I105" s="3" t="e">
        <v>#DIV/0!</v>
      </c>
      <c r="J105" s="3" t="e">
        <v>#DIV/0!</v>
      </c>
      <c r="K105" s="3" t="e">
        <v>#DIV/0!</v>
      </c>
      <c r="L105" s="3">
        <v>0</v>
      </c>
      <c r="M105" s="3" t="e">
        <v>#DIV/0!</v>
      </c>
      <c r="N105" s="3" t="e">
        <v>#DIV/0!</v>
      </c>
      <c r="O105" s="3" t="e">
        <f t="shared" si="3"/>
        <v>#DIV/0!</v>
      </c>
      <c r="Q105" s="3" t="e">
        <f t="shared" si="2"/>
        <v>#DIV/0!</v>
      </c>
    </row>
    <row r="106" spans="1:17" x14ac:dyDescent="0.3">
      <c r="A106" s="3" t="s">
        <v>322</v>
      </c>
      <c r="B106" s="3">
        <v>0</v>
      </c>
      <c r="C106" s="3" t="e">
        <v>#DIV/0!</v>
      </c>
      <c r="D106" s="3" t="e">
        <v>#DIV/0!</v>
      </c>
      <c r="E106" s="3">
        <v>0</v>
      </c>
      <c r="F106" s="3">
        <v>0</v>
      </c>
      <c r="G106" s="3">
        <v>0</v>
      </c>
      <c r="H106" s="3" t="e">
        <v>#DIV/0!</v>
      </c>
      <c r="I106" s="3" t="e">
        <v>#DIV/0!</v>
      </c>
      <c r="J106" s="3" t="e">
        <v>#DIV/0!</v>
      </c>
      <c r="K106" s="3" t="e">
        <v>#DIV/0!</v>
      </c>
      <c r="L106" s="3">
        <v>0</v>
      </c>
      <c r="M106" s="3" t="e">
        <v>#DIV/0!</v>
      </c>
      <c r="N106" s="3" t="e">
        <v>#DIV/0!</v>
      </c>
      <c r="O106" s="3" t="e">
        <f t="shared" si="3"/>
        <v>#DIV/0!</v>
      </c>
      <c r="Q106" s="3" t="e">
        <f t="shared" si="2"/>
        <v>#DIV/0!</v>
      </c>
    </row>
    <row r="107" spans="1:17" x14ac:dyDescent="0.3">
      <c r="A107" s="3" t="s">
        <v>323</v>
      </c>
      <c r="B107" s="3">
        <v>0</v>
      </c>
      <c r="C107" s="3" t="e">
        <v>#DIV/0!</v>
      </c>
      <c r="D107" s="3" t="e">
        <v>#DIV/0!</v>
      </c>
      <c r="E107" s="3">
        <v>0</v>
      </c>
      <c r="F107" s="3">
        <v>0</v>
      </c>
      <c r="G107" s="3">
        <v>0</v>
      </c>
      <c r="H107" s="3" t="e">
        <v>#DIV/0!</v>
      </c>
      <c r="I107" s="3" t="e">
        <v>#DIV/0!</v>
      </c>
      <c r="J107" s="3" t="e">
        <v>#DIV/0!</v>
      </c>
      <c r="K107" s="3" t="e">
        <v>#DIV/0!</v>
      </c>
      <c r="L107" s="3">
        <v>0</v>
      </c>
      <c r="M107" s="3" t="e">
        <v>#DIV/0!</v>
      </c>
      <c r="N107" s="3" t="e">
        <v>#DIV/0!</v>
      </c>
      <c r="O107" s="3" t="e">
        <f t="shared" si="3"/>
        <v>#DIV/0!</v>
      </c>
      <c r="Q107" s="3" t="e">
        <f t="shared" si="2"/>
        <v>#DIV/0!</v>
      </c>
    </row>
    <row r="108" spans="1:17" x14ac:dyDescent="0.3">
      <c r="A108" s="3" t="s">
        <v>324</v>
      </c>
      <c r="B108" s="3">
        <v>0</v>
      </c>
      <c r="C108" s="3" t="e">
        <v>#DIV/0!</v>
      </c>
      <c r="D108" s="3" t="e">
        <v>#DIV/0!</v>
      </c>
      <c r="E108" s="3">
        <v>0</v>
      </c>
      <c r="F108" s="3">
        <v>0</v>
      </c>
      <c r="G108" s="3">
        <v>0</v>
      </c>
      <c r="H108" s="3" t="e">
        <v>#DIV/0!</v>
      </c>
      <c r="I108" s="3" t="e">
        <v>#DIV/0!</v>
      </c>
      <c r="J108" s="3" t="e">
        <v>#DIV/0!</v>
      </c>
      <c r="K108" s="3" t="e">
        <v>#DIV/0!</v>
      </c>
      <c r="L108" s="3">
        <v>0</v>
      </c>
      <c r="M108" s="3" t="e">
        <v>#DIV/0!</v>
      </c>
      <c r="N108" s="3" t="e">
        <v>#DIV/0!</v>
      </c>
      <c r="O108" s="3" t="e">
        <f t="shared" si="3"/>
        <v>#DIV/0!</v>
      </c>
      <c r="Q108" s="3" t="e">
        <f t="shared" si="2"/>
        <v>#DIV/0!</v>
      </c>
    </row>
    <row r="109" spans="1:17" x14ac:dyDescent="0.3">
      <c r="A109" s="3" t="s">
        <v>325</v>
      </c>
      <c r="B109" s="3">
        <v>0</v>
      </c>
      <c r="C109" s="3" t="e">
        <v>#DIV/0!</v>
      </c>
      <c r="D109" s="3" t="e">
        <v>#DIV/0!</v>
      </c>
      <c r="E109" s="3">
        <v>0</v>
      </c>
      <c r="F109" s="3">
        <v>0</v>
      </c>
      <c r="G109" s="3">
        <v>0</v>
      </c>
      <c r="H109" s="3" t="e">
        <v>#DIV/0!</v>
      </c>
      <c r="I109" s="3" t="e">
        <v>#DIV/0!</v>
      </c>
      <c r="J109" s="3" t="e">
        <v>#DIV/0!</v>
      </c>
      <c r="K109" s="3" t="e">
        <v>#DIV/0!</v>
      </c>
      <c r="L109" s="3">
        <v>0</v>
      </c>
      <c r="M109" s="3" t="e">
        <v>#DIV/0!</v>
      </c>
      <c r="N109" s="3" t="e">
        <v>#DIV/0!</v>
      </c>
      <c r="O109" s="3" t="e">
        <f t="shared" si="3"/>
        <v>#DIV/0!</v>
      </c>
      <c r="Q109" s="3" t="e">
        <f t="shared" si="2"/>
        <v>#DIV/0!</v>
      </c>
    </row>
    <row r="110" spans="1:17" x14ac:dyDescent="0.3">
      <c r="A110" s="3" t="s">
        <v>326</v>
      </c>
      <c r="B110" s="3">
        <v>0</v>
      </c>
      <c r="C110" s="3" t="e">
        <v>#DIV/0!</v>
      </c>
      <c r="D110" s="3" t="e">
        <v>#DIV/0!</v>
      </c>
      <c r="E110" s="3">
        <v>0</v>
      </c>
      <c r="F110" s="3">
        <v>0</v>
      </c>
      <c r="G110" s="3">
        <v>0</v>
      </c>
      <c r="H110" s="3" t="e">
        <v>#DIV/0!</v>
      </c>
      <c r="I110" s="3" t="e">
        <v>#DIV/0!</v>
      </c>
      <c r="J110" s="3" t="e">
        <v>#DIV/0!</v>
      </c>
      <c r="K110" s="3" t="e">
        <v>#DIV/0!</v>
      </c>
      <c r="L110" s="3">
        <v>0</v>
      </c>
      <c r="M110" s="3" t="e">
        <v>#DIV/0!</v>
      </c>
      <c r="N110" s="3" t="e">
        <v>#DIV/0!</v>
      </c>
      <c r="O110" s="3" t="e">
        <f t="shared" si="3"/>
        <v>#DIV/0!</v>
      </c>
      <c r="Q110" s="3" t="e">
        <f t="shared" si="2"/>
        <v>#DIV/0!</v>
      </c>
    </row>
    <row r="111" spans="1:17" x14ac:dyDescent="0.3">
      <c r="A111" s="3" t="s">
        <v>327</v>
      </c>
      <c r="B111" s="3">
        <v>0</v>
      </c>
      <c r="C111" s="3" t="e">
        <v>#DIV/0!</v>
      </c>
      <c r="D111" s="3" t="e">
        <v>#DIV/0!</v>
      </c>
      <c r="E111" s="3">
        <v>0</v>
      </c>
      <c r="F111" s="3">
        <v>0</v>
      </c>
      <c r="G111" s="3">
        <v>0</v>
      </c>
      <c r="H111" s="3" t="e">
        <v>#DIV/0!</v>
      </c>
      <c r="I111" s="3" t="e">
        <v>#DIV/0!</v>
      </c>
      <c r="J111" s="3" t="e">
        <v>#DIV/0!</v>
      </c>
      <c r="K111" s="3" t="e">
        <v>#DIV/0!</v>
      </c>
      <c r="L111" s="3">
        <v>0</v>
      </c>
      <c r="M111" s="3" t="e">
        <v>#DIV/0!</v>
      </c>
      <c r="N111" s="3" t="e">
        <v>#DIV/0!</v>
      </c>
      <c r="O111" s="3" t="e">
        <f t="shared" si="3"/>
        <v>#DIV/0!</v>
      </c>
      <c r="Q111" s="3" t="e">
        <f t="shared" si="2"/>
        <v>#DIV/0!</v>
      </c>
    </row>
    <row r="112" spans="1:17" x14ac:dyDescent="0.3">
      <c r="A112" s="3" t="s">
        <v>328</v>
      </c>
      <c r="B112" s="3">
        <v>0</v>
      </c>
      <c r="C112" s="3" t="e">
        <v>#DIV/0!</v>
      </c>
      <c r="D112" s="3" t="e">
        <v>#DIV/0!</v>
      </c>
      <c r="E112" s="3">
        <v>0</v>
      </c>
      <c r="F112" s="3">
        <v>0</v>
      </c>
      <c r="G112" s="3">
        <v>0</v>
      </c>
      <c r="H112" s="3" t="e">
        <v>#DIV/0!</v>
      </c>
      <c r="I112" s="3" t="e">
        <v>#DIV/0!</v>
      </c>
      <c r="J112" s="3" t="e">
        <v>#DIV/0!</v>
      </c>
      <c r="K112" s="3" t="e">
        <v>#DIV/0!</v>
      </c>
      <c r="L112" s="3">
        <v>0</v>
      </c>
      <c r="M112" s="3" t="e">
        <v>#DIV/0!</v>
      </c>
      <c r="N112" s="3" t="e">
        <v>#DIV/0!</v>
      </c>
      <c r="O112" s="3" t="e">
        <f t="shared" si="3"/>
        <v>#DIV/0!</v>
      </c>
      <c r="Q112" s="3" t="e">
        <f t="shared" si="2"/>
        <v>#DIV/0!</v>
      </c>
    </row>
    <row r="113" spans="1:17" x14ac:dyDescent="0.3">
      <c r="A113" s="3" t="s">
        <v>329</v>
      </c>
      <c r="B113" s="3">
        <v>0</v>
      </c>
      <c r="C113" s="3" t="e">
        <v>#DIV/0!</v>
      </c>
      <c r="D113" s="3" t="e">
        <v>#DIV/0!</v>
      </c>
      <c r="E113" s="3">
        <v>0</v>
      </c>
      <c r="F113" s="3">
        <v>0</v>
      </c>
      <c r="G113" s="3">
        <v>0</v>
      </c>
      <c r="H113" s="3" t="e">
        <v>#DIV/0!</v>
      </c>
      <c r="I113" s="3" t="e">
        <v>#DIV/0!</v>
      </c>
      <c r="J113" s="3" t="e">
        <v>#DIV/0!</v>
      </c>
      <c r="K113" s="3" t="e">
        <v>#DIV/0!</v>
      </c>
      <c r="L113" s="3">
        <v>0</v>
      </c>
      <c r="M113" s="3" t="e">
        <v>#DIV/0!</v>
      </c>
      <c r="N113" s="3" t="e">
        <v>#DIV/0!</v>
      </c>
      <c r="O113" s="3" t="e">
        <f t="shared" si="3"/>
        <v>#DIV/0!</v>
      </c>
      <c r="Q113" s="3" t="e">
        <f t="shared" si="2"/>
        <v>#DIV/0!</v>
      </c>
    </row>
    <row r="114" spans="1:17" x14ac:dyDescent="0.3">
      <c r="A114" s="3" t="s">
        <v>330</v>
      </c>
      <c r="B114" s="3">
        <v>0</v>
      </c>
      <c r="C114" s="3" t="e">
        <v>#DIV/0!</v>
      </c>
      <c r="D114" s="3" t="e">
        <v>#DIV/0!</v>
      </c>
      <c r="E114" s="3">
        <v>0</v>
      </c>
      <c r="F114" s="3">
        <v>0</v>
      </c>
      <c r="G114" s="3">
        <v>0</v>
      </c>
      <c r="H114" s="3" t="e">
        <v>#DIV/0!</v>
      </c>
      <c r="I114" s="3" t="e">
        <v>#DIV/0!</v>
      </c>
      <c r="J114" s="3" t="e">
        <v>#DIV/0!</v>
      </c>
      <c r="K114" s="3" t="e">
        <v>#DIV/0!</v>
      </c>
      <c r="L114" s="3">
        <v>0</v>
      </c>
      <c r="M114" s="3" t="e">
        <v>#DIV/0!</v>
      </c>
      <c r="N114" s="3" t="e">
        <v>#DIV/0!</v>
      </c>
      <c r="O114" s="3" t="e">
        <f t="shared" si="3"/>
        <v>#DIV/0!</v>
      </c>
      <c r="Q114" s="3" t="e">
        <f t="shared" si="2"/>
        <v>#DIV/0!</v>
      </c>
    </row>
    <row r="115" spans="1:17" x14ac:dyDescent="0.3">
      <c r="A115" s="3" t="s">
        <v>331</v>
      </c>
      <c r="B115" s="3">
        <v>0</v>
      </c>
      <c r="C115" s="3" t="e">
        <v>#DIV/0!</v>
      </c>
      <c r="D115" s="3" t="e">
        <v>#DIV/0!</v>
      </c>
      <c r="E115" s="3">
        <v>0</v>
      </c>
      <c r="F115" s="3">
        <v>0</v>
      </c>
      <c r="G115" s="3">
        <v>0</v>
      </c>
      <c r="H115" s="3" t="e">
        <v>#DIV/0!</v>
      </c>
      <c r="I115" s="3" t="e">
        <v>#DIV/0!</v>
      </c>
      <c r="J115" s="3" t="e">
        <v>#DIV/0!</v>
      </c>
      <c r="K115" s="3" t="e">
        <v>#DIV/0!</v>
      </c>
      <c r="L115" s="3">
        <v>0</v>
      </c>
      <c r="M115" s="3" t="e">
        <v>#DIV/0!</v>
      </c>
      <c r="N115" s="3" t="e">
        <v>#DIV/0!</v>
      </c>
      <c r="O115" s="3" t="e">
        <f t="shared" si="3"/>
        <v>#DIV/0!</v>
      </c>
      <c r="Q115" s="3" t="e">
        <f t="shared" si="2"/>
        <v>#DIV/0!</v>
      </c>
    </row>
    <row r="116" spans="1:17" x14ac:dyDescent="0.3">
      <c r="A116" s="3" t="s">
        <v>332</v>
      </c>
      <c r="B116" s="3">
        <v>0</v>
      </c>
      <c r="C116" s="3" t="e">
        <v>#DIV/0!</v>
      </c>
      <c r="D116" s="3" t="e">
        <v>#DIV/0!</v>
      </c>
      <c r="E116" s="3">
        <v>0</v>
      </c>
      <c r="F116" s="3">
        <v>0</v>
      </c>
      <c r="G116" s="3">
        <v>0</v>
      </c>
      <c r="H116" s="3" t="e">
        <v>#DIV/0!</v>
      </c>
      <c r="I116" s="3" t="e">
        <v>#DIV/0!</v>
      </c>
      <c r="J116" s="3" t="e">
        <v>#DIV/0!</v>
      </c>
      <c r="K116" s="3" t="e">
        <v>#DIV/0!</v>
      </c>
      <c r="L116" s="3">
        <v>0</v>
      </c>
      <c r="M116" s="3" t="e">
        <v>#DIV/0!</v>
      </c>
      <c r="N116" s="3" t="e">
        <v>#DIV/0!</v>
      </c>
      <c r="O116" s="3" t="e">
        <f t="shared" si="3"/>
        <v>#DIV/0!</v>
      </c>
      <c r="Q116" s="3" t="e">
        <f t="shared" si="2"/>
        <v>#DIV/0!</v>
      </c>
    </row>
    <row r="117" spans="1:17" x14ac:dyDescent="0.3">
      <c r="A117" s="3" t="s">
        <v>333</v>
      </c>
      <c r="B117" s="3">
        <v>0</v>
      </c>
      <c r="C117" s="3" t="e">
        <v>#DIV/0!</v>
      </c>
      <c r="D117" s="3" t="e">
        <v>#DIV/0!</v>
      </c>
      <c r="E117" s="3">
        <v>0</v>
      </c>
      <c r="F117" s="3">
        <v>0</v>
      </c>
      <c r="G117" s="3">
        <v>0</v>
      </c>
      <c r="H117" s="3" t="e">
        <v>#DIV/0!</v>
      </c>
      <c r="I117" s="3" t="e">
        <v>#DIV/0!</v>
      </c>
      <c r="J117" s="3" t="e">
        <v>#DIV/0!</v>
      </c>
      <c r="K117" s="3" t="e">
        <v>#DIV/0!</v>
      </c>
      <c r="L117" s="3">
        <v>0</v>
      </c>
      <c r="M117" s="3" t="e">
        <v>#DIV/0!</v>
      </c>
      <c r="N117" s="3" t="e">
        <v>#DIV/0!</v>
      </c>
      <c r="O117" s="3" t="e">
        <f t="shared" si="3"/>
        <v>#DIV/0!</v>
      </c>
      <c r="Q117" s="3" t="e">
        <f t="shared" si="2"/>
        <v>#DIV/0!</v>
      </c>
    </row>
    <row r="118" spans="1:17" x14ac:dyDescent="0.3">
      <c r="A118" s="3" t="s">
        <v>334</v>
      </c>
      <c r="B118" s="3">
        <v>0</v>
      </c>
      <c r="C118" s="3" t="e">
        <v>#DIV/0!</v>
      </c>
      <c r="D118" s="3" t="e">
        <v>#DIV/0!</v>
      </c>
      <c r="E118" s="3">
        <v>0</v>
      </c>
      <c r="F118" s="3">
        <v>0</v>
      </c>
      <c r="G118" s="3">
        <v>0</v>
      </c>
      <c r="H118" s="3" t="e">
        <v>#DIV/0!</v>
      </c>
      <c r="I118" s="3" t="e">
        <v>#DIV/0!</v>
      </c>
      <c r="J118" s="3" t="e">
        <v>#DIV/0!</v>
      </c>
      <c r="K118" s="3" t="e">
        <v>#DIV/0!</v>
      </c>
      <c r="L118" s="3">
        <v>0</v>
      </c>
      <c r="M118" s="3" t="e">
        <v>#DIV/0!</v>
      </c>
      <c r="N118" s="3" t="e">
        <v>#DIV/0!</v>
      </c>
      <c r="O118" s="3" t="e">
        <f t="shared" si="3"/>
        <v>#DIV/0!</v>
      </c>
      <c r="Q118" s="3" t="e">
        <f t="shared" si="2"/>
        <v>#DIV/0!</v>
      </c>
    </row>
    <row r="119" spans="1:17" x14ac:dyDescent="0.3">
      <c r="A119" s="3" t="s">
        <v>335</v>
      </c>
      <c r="B119" s="3">
        <v>0</v>
      </c>
      <c r="C119" s="3" t="e">
        <v>#DIV/0!</v>
      </c>
      <c r="D119" s="3" t="e">
        <v>#DIV/0!</v>
      </c>
      <c r="E119" s="3">
        <v>0</v>
      </c>
      <c r="F119" s="3">
        <v>0</v>
      </c>
      <c r="G119" s="3">
        <v>0</v>
      </c>
      <c r="H119" s="3" t="e">
        <v>#DIV/0!</v>
      </c>
      <c r="I119" s="3" t="e">
        <v>#DIV/0!</v>
      </c>
      <c r="J119" s="3" t="e">
        <v>#DIV/0!</v>
      </c>
      <c r="K119" s="3" t="e">
        <v>#DIV/0!</v>
      </c>
      <c r="L119" s="3">
        <v>0</v>
      </c>
      <c r="M119" s="3" t="e">
        <v>#DIV/0!</v>
      </c>
      <c r="N119" s="3" t="e">
        <v>#DIV/0!</v>
      </c>
      <c r="O119" s="3" t="e">
        <f t="shared" si="3"/>
        <v>#DIV/0!</v>
      </c>
      <c r="Q119" s="3" t="e">
        <f t="shared" si="2"/>
        <v>#DIV/0!</v>
      </c>
    </row>
    <row r="120" spans="1:17" x14ac:dyDescent="0.3">
      <c r="A120" s="3" t="s">
        <v>336</v>
      </c>
      <c r="B120" s="3">
        <v>0</v>
      </c>
      <c r="C120" s="3" t="e">
        <v>#DIV/0!</v>
      </c>
      <c r="D120" s="3" t="e">
        <v>#DIV/0!</v>
      </c>
      <c r="E120" s="3">
        <v>0</v>
      </c>
      <c r="F120" s="3">
        <v>0</v>
      </c>
      <c r="G120" s="3">
        <v>0</v>
      </c>
      <c r="H120" s="3" t="e">
        <v>#DIV/0!</v>
      </c>
      <c r="I120" s="3" t="e">
        <v>#DIV/0!</v>
      </c>
      <c r="J120" s="3" t="e">
        <v>#DIV/0!</v>
      </c>
      <c r="K120" s="3" t="e">
        <v>#DIV/0!</v>
      </c>
      <c r="L120" s="3">
        <v>0</v>
      </c>
      <c r="M120" s="3" t="e">
        <v>#DIV/0!</v>
      </c>
      <c r="N120" s="3" t="e">
        <v>#DIV/0!</v>
      </c>
      <c r="O120" s="3" t="e">
        <f t="shared" si="3"/>
        <v>#DIV/0!</v>
      </c>
      <c r="Q120" s="3" t="e">
        <f t="shared" si="2"/>
        <v>#DIV/0!</v>
      </c>
    </row>
    <row r="121" spans="1:17" x14ac:dyDescent="0.3">
      <c r="A121" s="3" t="s">
        <v>337</v>
      </c>
      <c r="B121" s="3">
        <v>0</v>
      </c>
      <c r="C121" s="3" t="e">
        <v>#DIV/0!</v>
      </c>
      <c r="D121" s="3" t="e">
        <v>#DIV/0!</v>
      </c>
      <c r="E121" s="3">
        <v>0</v>
      </c>
      <c r="F121" s="3">
        <v>0</v>
      </c>
      <c r="G121" s="3">
        <v>0</v>
      </c>
      <c r="H121" s="3" t="e">
        <v>#DIV/0!</v>
      </c>
      <c r="I121" s="3" t="e">
        <v>#DIV/0!</v>
      </c>
      <c r="J121" s="3" t="e">
        <v>#DIV/0!</v>
      </c>
      <c r="K121" s="3" t="e">
        <v>#DIV/0!</v>
      </c>
      <c r="L121" s="3">
        <v>0</v>
      </c>
      <c r="M121" s="3" t="e">
        <v>#DIV/0!</v>
      </c>
      <c r="N121" s="3" t="e">
        <v>#DIV/0!</v>
      </c>
      <c r="O121" s="3" t="e">
        <f t="shared" si="3"/>
        <v>#DIV/0!</v>
      </c>
      <c r="Q121" s="3" t="e">
        <f t="shared" si="2"/>
        <v>#DIV/0!</v>
      </c>
    </row>
    <row r="122" spans="1:17" x14ac:dyDescent="0.3">
      <c r="A122" s="3" t="s">
        <v>338</v>
      </c>
      <c r="B122" s="3">
        <v>0</v>
      </c>
      <c r="C122" s="3" t="e">
        <v>#DIV/0!</v>
      </c>
      <c r="D122" s="3" t="e">
        <v>#DIV/0!</v>
      </c>
      <c r="E122" s="3">
        <v>0</v>
      </c>
      <c r="F122" s="3">
        <v>0</v>
      </c>
      <c r="G122" s="3">
        <v>0</v>
      </c>
      <c r="H122" s="3" t="e">
        <v>#DIV/0!</v>
      </c>
      <c r="I122" s="3" t="e">
        <v>#DIV/0!</v>
      </c>
      <c r="J122" s="3" t="e">
        <v>#DIV/0!</v>
      </c>
      <c r="K122" s="3" t="e">
        <v>#DIV/0!</v>
      </c>
      <c r="L122" s="3">
        <v>0</v>
      </c>
      <c r="M122" s="3" t="e">
        <v>#DIV/0!</v>
      </c>
      <c r="N122" s="3" t="e">
        <v>#DIV/0!</v>
      </c>
      <c r="O122" s="3" t="e">
        <f t="shared" si="3"/>
        <v>#DIV/0!</v>
      </c>
      <c r="Q122" s="3" t="e">
        <f t="shared" si="2"/>
        <v>#DIV/0!</v>
      </c>
    </row>
    <row r="123" spans="1:17" x14ac:dyDescent="0.3">
      <c r="A123" s="3" t="s">
        <v>339</v>
      </c>
      <c r="B123" s="3">
        <v>0</v>
      </c>
      <c r="C123" s="3" t="e">
        <v>#DIV/0!</v>
      </c>
      <c r="D123" s="3" t="e">
        <v>#DIV/0!</v>
      </c>
      <c r="E123" s="3">
        <v>0</v>
      </c>
      <c r="F123" s="3">
        <v>0</v>
      </c>
      <c r="G123" s="3">
        <v>0</v>
      </c>
      <c r="H123" s="3" t="e">
        <v>#DIV/0!</v>
      </c>
      <c r="I123" s="3" t="e">
        <v>#DIV/0!</v>
      </c>
      <c r="J123" s="3" t="e">
        <v>#DIV/0!</v>
      </c>
      <c r="K123" s="3" t="e">
        <v>#DIV/0!</v>
      </c>
      <c r="L123" s="3">
        <v>0</v>
      </c>
      <c r="M123" s="3" t="e">
        <v>#DIV/0!</v>
      </c>
      <c r="N123" s="3" t="e">
        <v>#DIV/0!</v>
      </c>
      <c r="O123" s="3" t="e">
        <f t="shared" si="3"/>
        <v>#DIV/0!</v>
      </c>
      <c r="Q123" s="3" t="e">
        <f t="shared" si="2"/>
        <v>#DIV/0!</v>
      </c>
    </row>
    <row r="124" spans="1:17" x14ac:dyDescent="0.3">
      <c r="A124" s="3" t="s">
        <v>340</v>
      </c>
      <c r="B124" s="3">
        <v>0</v>
      </c>
      <c r="C124" s="3" t="e">
        <v>#DIV/0!</v>
      </c>
      <c r="D124" s="3" t="e">
        <v>#DIV/0!</v>
      </c>
      <c r="E124" s="3">
        <v>0</v>
      </c>
      <c r="F124" s="3">
        <v>0</v>
      </c>
      <c r="G124" s="3">
        <v>0</v>
      </c>
      <c r="H124" s="3" t="e">
        <v>#DIV/0!</v>
      </c>
      <c r="I124" s="3" t="e">
        <v>#DIV/0!</v>
      </c>
      <c r="J124" s="3" t="e">
        <v>#DIV/0!</v>
      </c>
      <c r="K124" s="3" t="e">
        <v>#DIV/0!</v>
      </c>
      <c r="L124" s="3">
        <v>0</v>
      </c>
      <c r="M124" s="3" t="e">
        <v>#DIV/0!</v>
      </c>
      <c r="N124" s="3" t="e">
        <v>#DIV/0!</v>
      </c>
      <c r="O124" s="3" t="e">
        <f t="shared" si="3"/>
        <v>#DIV/0!</v>
      </c>
      <c r="Q124" s="3" t="e">
        <f t="shared" si="2"/>
        <v>#DIV/0!</v>
      </c>
    </row>
    <row r="125" spans="1:17" x14ac:dyDescent="0.3">
      <c r="A125" s="3" t="s">
        <v>341</v>
      </c>
      <c r="B125" s="3">
        <v>0</v>
      </c>
      <c r="C125" s="3" t="e">
        <v>#DIV/0!</v>
      </c>
      <c r="D125" s="3" t="e">
        <v>#DIV/0!</v>
      </c>
      <c r="E125" s="3">
        <v>0</v>
      </c>
      <c r="F125" s="3">
        <v>0</v>
      </c>
      <c r="G125" s="3">
        <v>0</v>
      </c>
      <c r="H125" s="3" t="e">
        <v>#DIV/0!</v>
      </c>
      <c r="I125" s="3" t="e">
        <v>#DIV/0!</v>
      </c>
      <c r="J125" s="3" t="e">
        <v>#DIV/0!</v>
      </c>
      <c r="K125" s="3" t="e">
        <v>#DIV/0!</v>
      </c>
      <c r="L125" s="3">
        <v>0</v>
      </c>
      <c r="M125" s="3" t="e">
        <v>#DIV/0!</v>
      </c>
      <c r="N125" s="3" t="e">
        <v>#DIV/0!</v>
      </c>
      <c r="O125" s="3" t="e">
        <f t="shared" si="3"/>
        <v>#DIV/0!</v>
      </c>
      <c r="Q125" s="3" t="e">
        <f t="shared" si="2"/>
        <v>#DIV/0!</v>
      </c>
    </row>
    <row r="126" spans="1:17" x14ac:dyDescent="0.3">
      <c r="A126" s="3" t="s">
        <v>342</v>
      </c>
      <c r="B126" s="3">
        <v>0</v>
      </c>
      <c r="C126" s="3" t="e">
        <v>#DIV/0!</v>
      </c>
      <c r="D126" s="3" t="e">
        <v>#DIV/0!</v>
      </c>
      <c r="E126" s="3">
        <v>0</v>
      </c>
      <c r="F126" s="3">
        <v>0</v>
      </c>
      <c r="G126" s="3">
        <v>0</v>
      </c>
      <c r="H126" s="3" t="e">
        <v>#DIV/0!</v>
      </c>
      <c r="I126" s="3" t="e">
        <v>#DIV/0!</v>
      </c>
      <c r="J126" s="3" t="e">
        <v>#DIV/0!</v>
      </c>
      <c r="K126" s="3" t="e">
        <v>#DIV/0!</v>
      </c>
      <c r="L126" s="3">
        <v>0</v>
      </c>
      <c r="M126" s="3" t="e">
        <v>#DIV/0!</v>
      </c>
      <c r="N126" s="3" t="e">
        <v>#DIV/0!</v>
      </c>
      <c r="O126" s="3" t="e">
        <f t="shared" si="3"/>
        <v>#DIV/0!</v>
      </c>
      <c r="Q126" s="3" t="e">
        <f t="shared" si="2"/>
        <v>#DIV/0!</v>
      </c>
    </row>
    <row r="127" spans="1:17" x14ac:dyDescent="0.3">
      <c r="A127" s="3" t="s">
        <v>343</v>
      </c>
      <c r="B127" s="3">
        <v>0</v>
      </c>
      <c r="C127" s="3" t="e">
        <v>#DIV/0!</v>
      </c>
      <c r="D127" s="3" t="e">
        <v>#DIV/0!</v>
      </c>
      <c r="E127" s="3">
        <v>0</v>
      </c>
      <c r="F127" s="3">
        <v>0</v>
      </c>
      <c r="G127" s="3">
        <v>0</v>
      </c>
      <c r="H127" s="3" t="e">
        <v>#DIV/0!</v>
      </c>
      <c r="I127" s="3" t="e">
        <v>#DIV/0!</v>
      </c>
      <c r="J127" s="3" t="e">
        <v>#DIV/0!</v>
      </c>
      <c r="K127" s="3" t="e">
        <v>#DIV/0!</v>
      </c>
      <c r="L127" s="3">
        <v>0</v>
      </c>
      <c r="M127" s="3" t="e">
        <v>#DIV/0!</v>
      </c>
      <c r="N127" s="3" t="e">
        <v>#DIV/0!</v>
      </c>
      <c r="O127" s="3" t="e">
        <f t="shared" si="3"/>
        <v>#DIV/0!</v>
      </c>
      <c r="Q127" s="3" t="e">
        <f t="shared" si="2"/>
        <v>#DIV/0!</v>
      </c>
    </row>
    <row r="128" spans="1:17" x14ac:dyDescent="0.3">
      <c r="A128" s="3" t="s">
        <v>344</v>
      </c>
      <c r="B128" s="3">
        <v>0</v>
      </c>
      <c r="C128" s="3" t="e">
        <v>#DIV/0!</v>
      </c>
      <c r="D128" s="3" t="e">
        <v>#DIV/0!</v>
      </c>
      <c r="E128" s="3">
        <v>0</v>
      </c>
      <c r="F128" s="3">
        <v>0</v>
      </c>
      <c r="G128" s="3">
        <v>0</v>
      </c>
      <c r="H128" s="3" t="e">
        <v>#DIV/0!</v>
      </c>
      <c r="I128" s="3" t="e">
        <v>#DIV/0!</v>
      </c>
      <c r="J128" s="3" t="e">
        <v>#DIV/0!</v>
      </c>
      <c r="K128" s="3" t="e">
        <v>#DIV/0!</v>
      </c>
      <c r="L128" s="3">
        <v>0</v>
      </c>
      <c r="M128" s="3" t="e">
        <v>#DIV/0!</v>
      </c>
      <c r="N128" s="3" t="e">
        <v>#DIV/0!</v>
      </c>
      <c r="O128" s="3" t="e">
        <f t="shared" si="3"/>
        <v>#DIV/0!</v>
      </c>
      <c r="Q128" s="3" t="e">
        <f t="shared" si="2"/>
        <v>#DIV/0!</v>
      </c>
    </row>
    <row r="129" spans="1:17" x14ac:dyDescent="0.3">
      <c r="A129" s="3" t="s">
        <v>345</v>
      </c>
      <c r="B129" s="3">
        <v>0</v>
      </c>
      <c r="C129" s="3" t="e">
        <v>#DIV/0!</v>
      </c>
      <c r="D129" s="3" t="e">
        <v>#DIV/0!</v>
      </c>
      <c r="E129" s="3">
        <v>0</v>
      </c>
      <c r="F129" s="3">
        <v>0</v>
      </c>
      <c r="G129" s="3">
        <v>0</v>
      </c>
      <c r="H129" s="3" t="e">
        <v>#DIV/0!</v>
      </c>
      <c r="I129" s="3" t="e">
        <v>#DIV/0!</v>
      </c>
      <c r="J129" s="3" t="e">
        <v>#DIV/0!</v>
      </c>
      <c r="K129" s="3" t="e">
        <v>#DIV/0!</v>
      </c>
      <c r="L129" s="3">
        <v>0</v>
      </c>
      <c r="M129" s="3" t="e">
        <v>#DIV/0!</v>
      </c>
      <c r="N129" s="3" t="e">
        <v>#DIV/0!</v>
      </c>
      <c r="O129" s="3" t="e">
        <f t="shared" si="3"/>
        <v>#DIV/0!</v>
      </c>
      <c r="Q129" s="3" t="e">
        <f t="shared" si="2"/>
        <v>#DIV/0!</v>
      </c>
    </row>
    <row r="130" spans="1:17" x14ac:dyDescent="0.3">
      <c r="A130" s="3">
        <v>0</v>
      </c>
      <c r="B130" s="3">
        <v>0</v>
      </c>
      <c r="C130" s="3">
        <v>0</v>
      </c>
      <c r="D130" s="3">
        <v>0</v>
      </c>
      <c r="E130" s="3">
        <v>0</v>
      </c>
      <c r="F130" s="3">
        <v>0</v>
      </c>
      <c r="G130" s="3">
        <v>0</v>
      </c>
      <c r="H130" s="3">
        <v>0</v>
      </c>
      <c r="I130" s="3">
        <v>0</v>
      </c>
      <c r="J130" s="3">
        <v>0</v>
      </c>
      <c r="K130" s="3">
        <v>0</v>
      </c>
      <c r="L130" s="3">
        <v>0</v>
      </c>
      <c r="M130" s="3">
        <v>0</v>
      </c>
      <c r="N130" s="3">
        <v>0</v>
      </c>
      <c r="O130" s="3" t="str">
        <f t="shared" si="3"/>
        <v>Overvalued</v>
      </c>
      <c r="Q130" s="3">
        <f t="shared" ref="Q130:Q193" si="4">(1+N130)*B130</f>
        <v>0</v>
      </c>
    </row>
    <row r="131" spans="1:17" x14ac:dyDescent="0.3">
      <c r="A131" s="3">
        <v>0</v>
      </c>
      <c r="B131" s="3">
        <v>0</v>
      </c>
      <c r="C131" s="3">
        <v>0</v>
      </c>
      <c r="D131" s="3">
        <v>0</v>
      </c>
      <c r="E131" s="3">
        <v>0</v>
      </c>
      <c r="F131" s="3">
        <v>0</v>
      </c>
      <c r="G131" s="3">
        <v>0</v>
      </c>
      <c r="H131" s="3">
        <v>0</v>
      </c>
      <c r="I131" s="3">
        <v>0</v>
      </c>
      <c r="J131" s="3">
        <v>0</v>
      </c>
      <c r="K131" s="3">
        <v>0</v>
      </c>
      <c r="L131" s="3">
        <v>0</v>
      </c>
      <c r="M131" s="3">
        <v>0</v>
      </c>
      <c r="N131" s="3">
        <v>0</v>
      </c>
      <c r="O131" s="3" t="str">
        <f t="shared" ref="O131:O194" si="5">IF(N131&lt;0,"Undervalued","Overvalued")</f>
        <v>Overvalued</v>
      </c>
      <c r="Q131" s="3">
        <f t="shared" si="4"/>
        <v>0</v>
      </c>
    </row>
    <row r="132" spans="1:17" x14ac:dyDescent="0.3">
      <c r="A132" s="3">
        <v>0</v>
      </c>
      <c r="B132" s="3">
        <v>0</v>
      </c>
      <c r="C132" s="3">
        <v>0</v>
      </c>
      <c r="D132" s="3">
        <v>0</v>
      </c>
      <c r="E132" s="3">
        <v>0</v>
      </c>
      <c r="F132" s="3">
        <v>0</v>
      </c>
      <c r="G132" s="3">
        <v>0</v>
      </c>
      <c r="H132" s="3">
        <v>0</v>
      </c>
      <c r="I132" s="3">
        <v>0</v>
      </c>
      <c r="J132" s="3">
        <v>0</v>
      </c>
      <c r="K132" s="3">
        <v>0</v>
      </c>
      <c r="L132" s="3">
        <v>0</v>
      </c>
      <c r="M132" s="3">
        <v>0</v>
      </c>
      <c r="N132" s="3">
        <v>0</v>
      </c>
      <c r="O132" s="3" t="str">
        <f t="shared" si="5"/>
        <v>Overvalued</v>
      </c>
      <c r="Q132" s="3">
        <f t="shared" si="4"/>
        <v>0</v>
      </c>
    </row>
    <row r="133" spans="1:17" x14ac:dyDescent="0.3">
      <c r="A133" s="3">
        <v>0</v>
      </c>
      <c r="B133" s="3">
        <v>0</v>
      </c>
      <c r="C133" s="3">
        <v>0</v>
      </c>
      <c r="D133" s="3">
        <v>0</v>
      </c>
      <c r="E133" s="3">
        <v>0</v>
      </c>
      <c r="F133" s="3">
        <v>0</v>
      </c>
      <c r="G133" s="3">
        <v>0</v>
      </c>
      <c r="H133" s="3">
        <v>0</v>
      </c>
      <c r="I133" s="3">
        <v>0</v>
      </c>
      <c r="J133" s="3">
        <v>0</v>
      </c>
      <c r="K133" s="3">
        <v>0</v>
      </c>
      <c r="L133" s="3">
        <v>0</v>
      </c>
      <c r="M133" s="3">
        <v>0</v>
      </c>
      <c r="N133" s="3">
        <v>0</v>
      </c>
      <c r="O133" s="3" t="str">
        <f t="shared" si="5"/>
        <v>Overvalued</v>
      </c>
      <c r="Q133" s="3">
        <f t="shared" si="4"/>
        <v>0</v>
      </c>
    </row>
    <row r="134" spans="1:17" x14ac:dyDescent="0.3">
      <c r="A134" s="3">
        <v>0</v>
      </c>
      <c r="B134" s="3">
        <v>0</v>
      </c>
      <c r="C134" s="3">
        <v>0</v>
      </c>
      <c r="D134" s="3">
        <v>0</v>
      </c>
      <c r="E134" s="3">
        <v>0</v>
      </c>
      <c r="F134" s="3">
        <v>0</v>
      </c>
      <c r="G134" s="3">
        <v>0</v>
      </c>
      <c r="H134" s="3">
        <v>0</v>
      </c>
      <c r="I134" s="3">
        <v>0</v>
      </c>
      <c r="J134" s="3">
        <v>0</v>
      </c>
      <c r="K134" s="3">
        <v>0</v>
      </c>
      <c r="L134" s="3">
        <v>0</v>
      </c>
      <c r="M134" s="3">
        <v>0</v>
      </c>
      <c r="N134" s="3">
        <v>0</v>
      </c>
      <c r="O134" s="3" t="str">
        <f t="shared" si="5"/>
        <v>Overvalued</v>
      </c>
      <c r="Q134" s="3">
        <f t="shared" si="4"/>
        <v>0</v>
      </c>
    </row>
    <row r="135" spans="1:17" x14ac:dyDescent="0.3">
      <c r="A135" s="3">
        <v>0</v>
      </c>
      <c r="B135" s="3">
        <v>0</v>
      </c>
      <c r="C135" s="3">
        <v>0</v>
      </c>
      <c r="D135" s="3">
        <v>0</v>
      </c>
      <c r="E135" s="3">
        <v>0</v>
      </c>
      <c r="F135" s="3">
        <v>0</v>
      </c>
      <c r="G135" s="3">
        <v>0</v>
      </c>
      <c r="H135" s="3">
        <v>0</v>
      </c>
      <c r="I135" s="3">
        <v>0</v>
      </c>
      <c r="J135" s="3">
        <v>0</v>
      </c>
      <c r="K135" s="3">
        <v>0</v>
      </c>
      <c r="L135" s="3">
        <v>0</v>
      </c>
      <c r="M135" s="3">
        <v>0</v>
      </c>
      <c r="N135" s="3">
        <v>0</v>
      </c>
      <c r="O135" s="3" t="str">
        <f t="shared" si="5"/>
        <v>Overvalued</v>
      </c>
      <c r="Q135" s="3">
        <f t="shared" si="4"/>
        <v>0</v>
      </c>
    </row>
    <row r="136" spans="1:17" x14ac:dyDescent="0.3">
      <c r="A136" s="3">
        <v>0</v>
      </c>
      <c r="B136" s="3">
        <v>0</v>
      </c>
      <c r="C136" s="3">
        <v>0</v>
      </c>
      <c r="D136" s="3">
        <v>0</v>
      </c>
      <c r="E136" s="3">
        <v>0</v>
      </c>
      <c r="F136" s="3">
        <v>0</v>
      </c>
      <c r="G136" s="3">
        <v>0</v>
      </c>
      <c r="H136" s="3">
        <v>0</v>
      </c>
      <c r="I136" s="3">
        <v>0</v>
      </c>
      <c r="J136" s="3">
        <v>0</v>
      </c>
      <c r="K136" s="3">
        <v>0</v>
      </c>
      <c r="L136" s="3">
        <v>0</v>
      </c>
      <c r="M136" s="3">
        <v>0</v>
      </c>
      <c r="N136" s="3">
        <v>0</v>
      </c>
      <c r="O136" s="3" t="str">
        <f t="shared" si="5"/>
        <v>Overvalued</v>
      </c>
      <c r="Q136" s="3">
        <f t="shared" si="4"/>
        <v>0</v>
      </c>
    </row>
    <row r="137" spans="1:17" x14ac:dyDescent="0.3">
      <c r="A137" s="3">
        <v>0</v>
      </c>
      <c r="B137" s="3">
        <v>0</v>
      </c>
      <c r="C137" s="3">
        <v>0</v>
      </c>
      <c r="D137" s="3">
        <v>0</v>
      </c>
      <c r="E137" s="3">
        <v>0</v>
      </c>
      <c r="F137" s="3">
        <v>0</v>
      </c>
      <c r="G137" s="3">
        <v>0</v>
      </c>
      <c r="H137" s="3">
        <v>0</v>
      </c>
      <c r="I137" s="3">
        <v>0</v>
      </c>
      <c r="J137" s="3">
        <v>0</v>
      </c>
      <c r="K137" s="3">
        <v>0</v>
      </c>
      <c r="L137" s="3">
        <v>0</v>
      </c>
      <c r="M137" s="3">
        <v>0</v>
      </c>
      <c r="N137" s="3">
        <v>0</v>
      </c>
      <c r="O137" s="3" t="str">
        <f t="shared" si="5"/>
        <v>Overvalued</v>
      </c>
      <c r="Q137" s="3">
        <f t="shared" si="4"/>
        <v>0</v>
      </c>
    </row>
    <row r="138" spans="1:17" x14ac:dyDescent="0.3">
      <c r="A138" s="3">
        <v>0</v>
      </c>
      <c r="B138" s="3">
        <v>0</v>
      </c>
      <c r="C138" s="3">
        <v>0</v>
      </c>
      <c r="D138" s="3">
        <v>0</v>
      </c>
      <c r="E138" s="3">
        <v>0</v>
      </c>
      <c r="F138" s="3">
        <v>0</v>
      </c>
      <c r="G138" s="3">
        <v>0</v>
      </c>
      <c r="H138" s="3">
        <v>0</v>
      </c>
      <c r="I138" s="3">
        <v>0</v>
      </c>
      <c r="J138" s="3">
        <v>0</v>
      </c>
      <c r="K138" s="3">
        <v>0</v>
      </c>
      <c r="L138" s="3">
        <v>0</v>
      </c>
      <c r="M138" s="3">
        <v>0</v>
      </c>
      <c r="N138" s="3">
        <v>0</v>
      </c>
      <c r="O138" s="3" t="str">
        <f t="shared" si="5"/>
        <v>Overvalued</v>
      </c>
      <c r="Q138" s="3">
        <f t="shared" si="4"/>
        <v>0</v>
      </c>
    </row>
    <row r="139" spans="1:17" x14ac:dyDescent="0.3">
      <c r="A139" s="3">
        <v>0</v>
      </c>
      <c r="B139" s="3">
        <v>0</v>
      </c>
      <c r="C139" s="3">
        <v>0</v>
      </c>
      <c r="D139" s="3">
        <v>0</v>
      </c>
      <c r="E139" s="3">
        <v>0</v>
      </c>
      <c r="F139" s="3">
        <v>0</v>
      </c>
      <c r="G139" s="3">
        <v>0</v>
      </c>
      <c r="H139" s="3">
        <v>0</v>
      </c>
      <c r="I139" s="3">
        <v>0</v>
      </c>
      <c r="J139" s="3">
        <v>0</v>
      </c>
      <c r="K139" s="3">
        <v>0</v>
      </c>
      <c r="L139" s="3">
        <v>0</v>
      </c>
      <c r="M139" s="3">
        <v>0</v>
      </c>
      <c r="N139" s="3">
        <v>0</v>
      </c>
      <c r="O139" s="3" t="str">
        <f t="shared" si="5"/>
        <v>Overvalued</v>
      </c>
      <c r="Q139" s="3">
        <f t="shared" si="4"/>
        <v>0</v>
      </c>
    </row>
    <row r="140" spans="1:17" x14ac:dyDescent="0.3">
      <c r="A140" s="3">
        <v>0</v>
      </c>
      <c r="B140" s="3">
        <v>0</v>
      </c>
      <c r="C140" s="3">
        <v>0</v>
      </c>
      <c r="D140" s="3">
        <v>0</v>
      </c>
      <c r="E140" s="3">
        <v>0</v>
      </c>
      <c r="F140" s="3">
        <v>0</v>
      </c>
      <c r="G140" s="3">
        <v>0</v>
      </c>
      <c r="H140" s="3">
        <v>0</v>
      </c>
      <c r="I140" s="3">
        <v>0</v>
      </c>
      <c r="J140" s="3">
        <v>0</v>
      </c>
      <c r="K140" s="3">
        <v>0</v>
      </c>
      <c r="L140" s="3">
        <v>0</v>
      </c>
      <c r="M140" s="3">
        <v>0</v>
      </c>
      <c r="N140" s="3">
        <v>0</v>
      </c>
      <c r="O140" s="3" t="str">
        <f t="shared" si="5"/>
        <v>Overvalued</v>
      </c>
      <c r="Q140" s="3">
        <f t="shared" si="4"/>
        <v>0</v>
      </c>
    </row>
    <row r="141" spans="1:17" x14ac:dyDescent="0.3">
      <c r="A141" s="3">
        <v>0</v>
      </c>
      <c r="B141" s="3">
        <v>0</v>
      </c>
      <c r="C141" s="3">
        <v>0</v>
      </c>
      <c r="D141" s="3">
        <v>0</v>
      </c>
      <c r="E141" s="3">
        <v>0</v>
      </c>
      <c r="F141" s="3">
        <v>0</v>
      </c>
      <c r="G141" s="3">
        <v>0</v>
      </c>
      <c r="H141" s="3">
        <v>0</v>
      </c>
      <c r="I141" s="3">
        <v>0</v>
      </c>
      <c r="J141" s="3">
        <v>0</v>
      </c>
      <c r="K141" s="3">
        <v>0</v>
      </c>
      <c r="L141" s="3">
        <v>0</v>
      </c>
      <c r="M141" s="3">
        <v>0</v>
      </c>
      <c r="N141" s="3">
        <v>0</v>
      </c>
      <c r="O141" s="3" t="str">
        <f t="shared" si="5"/>
        <v>Overvalued</v>
      </c>
      <c r="Q141" s="3">
        <f t="shared" si="4"/>
        <v>0</v>
      </c>
    </row>
    <row r="142" spans="1:17" x14ac:dyDescent="0.3">
      <c r="A142" s="3">
        <v>0</v>
      </c>
      <c r="B142" s="3">
        <v>0</v>
      </c>
      <c r="C142" s="3">
        <v>0</v>
      </c>
      <c r="D142" s="3">
        <v>0</v>
      </c>
      <c r="E142" s="3">
        <v>0</v>
      </c>
      <c r="F142" s="3">
        <v>0</v>
      </c>
      <c r="G142" s="3">
        <v>0</v>
      </c>
      <c r="H142" s="3">
        <v>0</v>
      </c>
      <c r="I142" s="3">
        <v>0</v>
      </c>
      <c r="J142" s="3">
        <v>0</v>
      </c>
      <c r="K142" s="3">
        <v>0</v>
      </c>
      <c r="L142" s="3">
        <v>0</v>
      </c>
      <c r="M142" s="3">
        <v>0</v>
      </c>
      <c r="N142" s="3">
        <v>0</v>
      </c>
      <c r="O142" s="3" t="str">
        <f t="shared" si="5"/>
        <v>Overvalued</v>
      </c>
      <c r="Q142" s="3">
        <f t="shared" si="4"/>
        <v>0</v>
      </c>
    </row>
    <row r="143" spans="1:17" x14ac:dyDescent="0.3">
      <c r="A143" s="3">
        <v>0</v>
      </c>
      <c r="B143" s="3">
        <v>0</v>
      </c>
      <c r="C143" s="3">
        <v>0</v>
      </c>
      <c r="D143" s="3">
        <v>0</v>
      </c>
      <c r="E143" s="3">
        <v>0</v>
      </c>
      <c r="F143" s="3">
        <v>0</v>
      </c>
      <c r="G143" s="3">
        <v>0</v>
      </c>
      <c r="H143" s="3">
        <v>0</v>
      </c>
      <c r="I143" s="3">
        <v>0</v>
      </c>
      <c r="J143" s="3">
        <v>0</v>
      </c>
      <c r="K143" s="3">
        <v>0</v>
      </c>
      <c r="L143" s="3">
        <v>0</v>
      </c>
      <c r="M143" s="3">
        <v>0</v>
      </c>
      <c r="N143" s="3">
        <v>0</v>
      </c>
      <c r="O143" s="3" t="str">
        <f t="shared" si="5"/>
        <v>Overvalued</v>
      </c>
      <c r="Q143" s="3">
        <f t="shared" si="4"/>
        <v>0</v>
      </c>
    </row>
    <row r="144" spans="1:17" x14ac:dyDescent="0.3">
      <c r="A144" s="3">
        <v>0</v>
      </c>
      <c r="B144" s="3">
        <v>0</v>
      </c>
      <c r="C144" s="3">
        <v>0</v>
      </c>
      <c r="D144" s="3">
        <v>0</v>
      </c>
      <c r="E144" s="3">
        <v>0</v>
      </c>
      <c r="F144" s="3">
        <v>0</v>
      </c>
      <c r="G144" s="3">
        <v>0</v>
      </c>
      <c r="H144" s="3">
        <v>0</v>
      </c>
      <c r="I144" s="3">
        <v>0</v>
      </c>
      <c r="J144" s="3">
        <v>0</v>
      </c>
      <c r="K144" s="3">
        <v>0</v>
      </c>
      <c r="L144" s="3">
        <v>0</v>
      </c>
      <c r="M144" s="3">
        <v>0</v>
      </c>
      <c r="N144" s="3">
        <v>0</v>
      </c>
      <c r="O144" s="3" t="str">
        <f t="shared" si="5"/>
        <v>Overvalued</v>
      </c>
      <c r="Q144" s="3">
        <f t="shared" si="4"/>
        <v>0</v>
      </c>
    </row>
    <row r="145" spans="1:17" x14ac:dyDescent="0.3">
      <c r="A145" s="3">
        <v>0</v>
      </c>
      <c r="B145" s="3">
        <v>0</v>
      </c>
      <c r="C145" s="3">
        <v>0</v>
      </c>
      <c r="D145" s="3">
        <v>0</v>
      </c>
      <c r="E145" s="3">
        <v>0</v>
      </c>
      <c r="F145" s="3">
        <v>0</v>
      </c>
      <c r="G145" s="3">
        <v>0</v>
      </c>
      <c r="H145" s="3">
        <v>0</v>
      </c>
      <c r="I145" s="3">
        <v>0</v>
      </c>
      <c r="J145" s="3">
        <v>0</v>
      </c>
      <c r="K145" s="3">
        <v>0</v>
      </c>
      <c r="L145" s="3">
        <v>0</v>
      </c>
      <c r="M145" s="3">
        <v>0</v>
      </c>
      <c r="N145" s="3">
        <v>0</v>
      </c>
      <c r="O145" s="3" t="str">
        <f t="shared" si="5"/>
        <v>Overvalued</v>
      </c>
      <c r="Q145" s="3">
        <f t="shared" si="4"/>
        <v>0</v>
      </c>
    </row>
    <row r="146" spans="1:17" x14ac:dyDescent="0.3">
      <c r="A146" s="3">
        <v>0</v>
      </c>
      <c r="B146" s="3">
        <v>0</v>
      </c>
      <c r="C146" s="3">
        <v>0</v>
      </c>
      <c r="D146" s="3">
        <v>0</v>
      </c>
      <c r="E146" s="3">
        <v>0</v>
      </c>
      <c r="F146" s="3">
        <v>0</v>
      </c>
      <c r="G146" s="3">
        <v>0</v>
      </c>
      <c r="H146" s="3">
        <v>0</v>
      </c>
      <c r="I146" s="3">
        <v>0</v>
      </c>
      <c r="J146" s="3">
        <v>0</v>
      </c>
      <c r="K146" s="3">
        <v>0</v>
      </c>
      <c r="L146" s="3">
        <v>0</v>
      </c>
      <c r="M146" s="3">
        <v>0</v>
      </c>
      <c r="N146" s="3">
        <v>0</v>
      </c>
      <c r="O146" s="3" t="str">
        <f t="shared" si="5"/>
        <v>Overvalued</v>
      </c>
      <c r="Q146" s="3">
        <f t="shared" si="4"/>
        <v>0</v>
      </c>
    </row>
    <row r="147" spans="1:17" x14ac:dyDescent="0.3">
      <c r="A147" s="3">
        <v>0</v>
      </c>
      <c r="B147" s="3">
        <v>0</v>
      </c>
      <c r="C147" s="3">
        <v>0</v>
      </c>
      <c r="D147" s="3">
        <v>0</v>
      </c>
      <c r="E147" s="3">
        <v>0</v>
      </c>
      <c r="F147" s="3">
        <v>0</v>
      </c>
      <c r="G147" s="3">
        <v>0</v>
      </c>
      <c r="H147" s="3">
        <v>0</v>
      </c>
      <c r="I147" s="3">
        <v>0</v>
      </c>
      <c r="J147" s="3">
        <v>0</v>
      </c>
      <c r="K147" s="3">
        <v>0</v>
      </c>
      <c r="L147" s="3">
        <v>0</v>
      </c>
      <c r="M147" s="3">
        <v>0</v>
      </c>
      <c r="N147" s="3">
        <v>0</v>
      </c>
      <c r="O147" s="3" t="str">
        <f t="shared" si="5"/>
        <v>Overvalued</v>
      </c>
      <c r="Q147" s="3">
        <f t="shared" si="4"/>
        <v>0</v>
      </c>
    </row>
    <row r="148" spans="1:17" x14ac:dyDescent="0.3">
      <c r="A148" s="3">
        <v>0</v>
      </c>
      <c r="B148" s="3">
        <v>0</v>
      </c>
      <c r="C148" s="3">
        <v>0</v>
      </c>
      <c r="D148" s="3">
        <v>0</v>
      </c>
      <c r="E148" s="3">
        <v>0</v>
      </c>
      <c r="F148" s="3">
        <v>0</v>
      </c>
      <c r="G148" s="3">
        <v>0</v>
      </c>
      <c r="H148" s="3">
        <v>0</v>
      </c>
      <c r="I148" s="3">
        <v>0</v>
      </c>
      <c r="J148" s="3">
        <v>0</v>
      </c>
      <c r="K148" s="3">
        <v>0</v>
      </c>
      <c r="L148" s="3">
        <v>0</v>
      </c>
      <c r="M148" s="3">
        <v>0</v>
      </c>
      <c r="N148" s="3">
        <v>0</v>
      </c>
      <c r="O148" s="3" t="str">
        <f t="shared" si="5"/>
        <v>Overvalued</v>
      </c>
      <c r="Q148" s="3">
        <f t="shared" si="4"/>
        <v>0</v>
      </c>
    </row>
    <row r="149" spans="1:17" x14ac:dyDescent="0.3">
      <c r="A149" s="3">
        <v>0</v>
      </c>
      <c r="B149" s="3">
        <v>0</v>
      </c>
      <c r="C149" s="3">
        <v>0</v>
      </c>
      <c r="D149" s="3">
        <v>0</v>
      </c>
      <c r="E149" s="3">
        <v>0</v>
      </c>
      <c r="F149" s="3">
        <v>0</v>
      </c>
      <c r="G149" s="3">
        <v>0</v>
      </c>
      <c r="H149" s="3">
        <v>0</v>
      </c>
      <c r="I149" s="3">
        <v>0</v>
      </c>
      <c r="J149" s="3">
        <v>0</v>
      </c>
      <c r="K149" s="3">
        <v>0</v>
      </c>
      <c r="L149" s="3">
        <v>0</v>
      </c>
      <c r="M149" s="3">
        <v>0</v>
      </c>
      <c r="N149" s="3">
        <v>0</v>
      </c>
      <c r="O149" s="3" t="str">
        <f t="shared" si="5"/>
        <v>Overvalued</v>
      </c>
      <c r="Q149" s="3">
        <f t="shared" si="4"/>
        <v>0</v>
      </c>
    </row>
    <row r="150" spans="1:17" x14ac:dyDescent="0.3">
      <c r="A150" s="3">
        <v>0</v>
      </c>
      <c r="B150" s="3">
        <v>0</v>
      </c>
      <c r="C150" s="3">
        <v>0</v>
      </c>
      <c r="D150" s="3">
        <v>0</v>
      </c>
      <c r="E150" s="3">
        <v>0</v>
      </c>
      <c r="F150" s="3">
        <v>0</v>
      </c>
      <c r="G150" s="3">
        <v>0</v>
      </c>
      <c r="H150" s="3">
        <v>0</v>
      </c>
      <c r="I150" s="3">
        <v>0</v>
      </c>
      <c r="J150" s="3">
        <v>0</v>
      </c>
      <c r="K150" s="3">
        <v>0</v>
      </c>
      <c r="L150" s="3">
        <v>0</v>
      </c>
      <c r="M150" s="3">
        <v>0</v>
      </c>
      <c r="N150" s="3">
        <v>0</v>
      </c>
      <c r="O150" s="3" t="str">
        <f t="shared" si="5"/>
        <v>Overvalued</v>
      </c>
      <c r="Q150" s="3">
        <f t="shared" si="4"/>
        <v>0</v>
      </c>
    </row>
    <row r="151" spans="1:17" x14ac:dyDescent="0.3">
      <c r="A151" s="3">
        <v>0</v>
      </c>
      <c r="B151" s="3">
        <v>0</v>
      </c>
      <c r="C151" s="3">
        <v>0</v>
      </c>
      <c r="D151" s="3">
        <v>0</v>
      </c>
      <c r="E151" s="3">
        <v>0</v>
      </c>
      <c r="F151" s="3">
        <v>0</v>
      </c>
      <c r="G151" s="3">
        <v>0</v>
      </c>
      <c r="H151" s="3">
        <v>0</v>
      </c>
      <c r="I151" s="3">
        <v>0</v>
      </c>
      <c r="J151" s="3">
        <v>0</v>
      </c>
      <c r="K151" s="3">
        <v>0</v>
      </c>
      <c r="L151" s="3">
        <v>0</v>
      </c>
      <c r="M151" s="3">
        <v>0</v>
      </c>
      <c r="N151" s="3">
        <v>0</v>
      </c>
      <c r="O151" s="3" t="str">
        <f t="shared" si="5"/>
        <v>Overvalued</v>
      </c>
      <c r="Q151" s="3">
        <f t="shared" si="4"/>
        <v>0</v>
      </c>
    </row>
    <row r="152" spans="1:17" x14ac:dyDescent="0.3">
      <c r="A152" s="3">
        <v>0</v>
      </c>
      <c r="B152" s="3">
        <v>0</v>
      </c>
      <c r="C152" s="3">
        <v>0</v>
      </c>
      <c r="D152" s="3">
        <v>0</v>
      </c>
      <c r="E152" s="3">
        <v>0</v>
      </c>
      <c r="F152" s="3">
        <v>0</v>
      </c>
      <c r="G152" s="3">
        <v>0</v>
      </c>
      <c r="H152" s="3">
        <v>0</v>
      </c>
      <c r="I152" s="3">
        <v>0</v>
      </c>
      <c r="J152" s="3">
        <v>0</v>
      </c>
      <c r="K152" s="3">
        <v>0</v>
      </c>
      <c r="L152" s="3">
        <v>0</v>
      </c>
      <c r="M152" s="3">
        <v>0</v>
      </c>
      <c r="N152" s="3">
        <v>0</v>
      </c>
      <c r="O152" s="3" t="str">
        <f t="shared" si="5"/>
        <v>Overvalued</v>
      </c>
      <c r="Q152" s="3">
        <f t="shared" si="4"/>
        <v>0</v>
      </c>
    </row>
    <row r="153" spans="1:17" x14ac:dyDescent="0.3">
      <c r="A153" s="3">
        <v>0</v>
      </c>
      <c r="B153" s="3">
        <v>0</v>
      </c>
      <c r="C153" s="3">
        <v>0</v>
      </c>
      <c r="D153" s="3">
        <v>0</v>
      </c>
      <c r="E153" s="3">
        <v>0</v>
      </c>
      <c r="F153" s="3">
        <v>0</v>
      </c>
      <c r="G153" s="3">
        <v>0</v>
      </c>
      <c r="H153" s="3">
        <v>0</v>
      </c>
      <c r="I153" s="3">
        <v>0</v>
      </c>
      <c r="J153" s="3">
        <v>0</v>
      </c>
      <c r="K153" s="3">
        <v>0</v>
      </c>
      <c r="L153" s="3">
        <v>0</v>
      </c>
      <c r="M153" s="3">
        <v>0</v>
      </c>
      <c r="N153" s="3">
        <v>0</v>
      </c>
      <c r="O153" s="3" t="str">
        <f t="shared" si="5"/>
        <v>Overvalued</v>
      </c>
      <c r="Q153" s="3">
        <f t="shared" si="4"/>
        <v>0</v>
      </c>
    </row>
    <row r="154" spans="1:17" x14ac:dyDescent="0.3">
      <c r="A154" s="3">
        <v>0</v>
      </c>
      <c r="B154" s="3">
        <v>0</v>
      </c>
      <c r="C154" s="3">
        <v>0</v>
      </c>
      <c r="D154" s="3">
        <v>0</v>
      </c>
      <c r="E154" s="3">
        <v>0</v>
      </c>
      <c r="F154" s="3">
        <v>0</v>
      </c>
      <c r="G154" s="3">
        <v>0</v>
      </c>
      <c r="H154" s="3">
        <v>0</v>
      </c>
      <c r="I154" s="3">
        <v>0</v>
      </c>
      <c r="J154" s="3">
        <v>0</v>
      </c>
      <c r="K154" s="3">
        <v>0</v>
      </c>
      <c r="L154" s="3">
        <v>0</v>
      </c>
      <c r="M154" s="3">
        <v>0</v>
      </c>
      <c r="N154" s="3">
        <v>0</v>
      </c>
      <c r="O154" s="3" t="str">
        <f t="shared" si="5"/>
        <v>Overvalued</v>
      </c>
      <c r="Q154" s="3">
        <f t="shared" si="4"/>
        <v>0</v>
      </c>
    </row>
    <row r="155" spans="1:17" x14ac:dyDescent="0.3">
      <c r="A155" s="3">
        <v>0</v>
      </c>
      <c r="B155" s="3">
        <v>0</v>
      </c>
      <c r="C155" s="3">
        <v>0</v>
      </c>
      <c r="D155" s="3">
        <v>0</v>
      </c>
      <c r="E155" s="3">
        <v>0</v>
      </c>
      <c r="F155" s="3">
        <v>0</v>
      </c>
      <c r="G155" s="3">
        <v>0</v>
      </c>
      <c r="H155" s="3">
        <v>0</v>
      </c>
      <c r="I155" s="3">
        <v>0</v>
      </c>
      <c r="J155" s="3">
        <v>0</v>
      </c>
      <c r="K155" s="3">
        <v>0</v>
      </c>
      <c r="L155" s="3">
        <v>0</v>
      </c>
      <c r="M155" s="3">
        <v>0</v>
      </c>
      <c r="N155" s="3">
        <v>0</v>
      </c>
      <c r="O155" s="3" t="str">
        <f t="shared" si="5"/>
        <v>Overvalued</v>
      </c>
      <c r="Q155" s="3">
        <f t="shared" si="4"/>
        <v>0</v>
      </c>
    </row>
    <row r="156" spans="1:17" x14ac:dyDescent="0.3">
      <c r="A156" s="3">
        <v>0</v>
      </c>
      <c r="B156" s="3">
        <v>0</v>
      </c>
      <c r="C156" s="3">
        <v>0</v>
      </c>
      <c r="D156" s="3">
        <v>0</v>
      </c>
      <c r="E156" s="3">
        <v>0</v>
      </c>
      <c r="F156" s="3">
        <v>0</v>
      </c>
      <c r="G156" s="3">
        <v>0</v>
      </c>
      <c r="H156" s="3">
        <v>0</v>
      </c>
      <c r="I156" s="3">
        <v>0</v>
      </c>
      <c r="J156" s="3">
        <v>0</v>
      </c>
      <c r="K156" s="3">
        <v>0</v>
      </c>
      <c r="L156" s="3">
        <v>0</v>
      </c>
      <c r="M156" s="3">
        <v>0</v>
      </c>
      <c r="N156" s="3">
        <v>0</v>
      </c>
      <c r="O156" s="3" t="str">
        <f t="shared" si="5"/>
        <v>Overvalued</v>
      </c>
      <c r="Q156" s="3">
        <f t="shared" si="4"/>
        <v>0</v>
      </c>
    </row>
    <row r="157" spans="1:17" x14ac:dyDescent="0.3">
      <c r="A157" s="3">
        <v>0</v>
      </c>
      <c r="B157" s="3">
        <v>0</v>
      </c>
      <c r="C157" s="3">
        <v>0</v>
      </c>
      <c r="D157" s="3">
        <v>0</v>
      </c>
      <c r="E157" s="3">
        <v>0</v>
      </c>
      <c r="F157" s="3">
        <v>0</v>
      </c>
      <c r="G157" s="3">
        <v>0</v>
      </c>
      <c r="H157" s="3">
        <v>0</v>
      </c>
      <c r="I157" s="3">
        <v>0</v>
      </c>
      <c r="J157" s="3">
        <v>0</v>
      </c>
      <c r="K157" s="3">
        <v>0</v>
      </c>
      <c r="L157" s="3">
        <v>0</v>
      </c>
      <c r="M157" s="3">
        <v>0</v>
      </c>
      <c r="N157" s="3">
        <v>0</v>
      </c>
      <c r="O157" s="3" t="str">
        <f t="shared" si="5"/>
        <v>Overvalued</v>
      </c>
      <c r="Q157" s="3">
        <f t="shared" si="4"/>
        <v>0</v>
      </c>
    </row>
    <row r="158" spans="1:17" x14ac:dyDescent="0.3">
      <c r="A158" s="3">
        <v>0</v>
      </c>
      <c r="B158" s="3">
        <v>0</v>
      </c>
      <c r="C158" s="3">
        <v>0</v>
      </c>
      <c r="D158" s="3">
        <v>0</v>
      </c>
      <c r="E158" s="3">
        <v>0</v>
      </c>
      <c r="F158" s="3">
        <v>0</v>
      </c>
      <c r="G158" s="3">
        <v>0</v>
      </c>
      <c r="H158" s="3">
        <v>0</v>
      </c>
      <c r="I158" s="3">
        <v>0</v>
      </c>
      <c r="J158" s="3">
        <v>0</v>
      </c>
      <c r="K158" s="3">
        <v>0</v>
      </c>
      <c r="L158" s="3">
        <v>0</v>
      </c>
      <c r="M158" s="3">
        <v>0</v>
      </c>
      <c r="N158" s="3">
        <v>0</v>
      </c>
      <c r="O158" s="3" t="str">
        <f t="shared" si="5"/>
        <v>Overvalued</v>
      </c>
      <c r="Q158" s="3">
        <f t="shared" si="4"/>
        <v>0</v>
      </c>
    </row>
    <row r="159" spans="1:17" x14ac:dyDescent="0.3">
      <c r="A159" s="3">
        <v>0</v>
      </c>
      <c r="B159" s="3">
        <v>0</v>
      </c>
      <c r="C159" s="3">
        <v>0</v>
      </c>
      <c r="D159" s="3">
        <v>0</v>
      </c>
      <c r="E159" s="3">
        <v>0</v>
      </c>
      <c r="F159" s="3">
        <v>0</v>
      </c>
      <c r="G159" s="3">
        <v>0</v>
      </c>
      <c r="H159" s="3">
        <v>0</v>
      </c>
      <c r="I159" s="3">
        <v>0</v>
      </c>
      <c r="J159" s="3">
        <v>0</v>
      </c>
      <c r="K159" s="3">
        <v>0</v>
      </c>
      <c r="L159" s="3">
        <v>0</v>
      </c>
      <c r="M159" s="3">
        <v>0</v>
      </c>
      <c r="N159" s="3">
        <v>0</v>
      </c>
      <c r="O159" s="3" t="str">
        <f t="shared" si="5"/>
        <v>Overvalued</v>
      </c>
      <c r="Q159" s="3">
        <f t="shared" si="4"/>
        <v>0</v>
      </c>
    </row>
    <row r="160" spans="1:17" x14ac:dyDescent="0.3">
      <c r="A160" s="3">
        <v>0</v>
      </c>
      <c r="B160" s="3">
        <v>0</v>
      </c>
      <c r="C160" s="3">
        <v>0</v>
      </c>
      <c r="D160" s="3">
        <v>0</v>
      </c>
      <c r="E160" s="3">
        <v>0</v>
      </c>
      <c r="F160" s="3">
        <v>0</v>
      </c>
      <c r="G160" s="3">
        <v>0</v>
      </c>
      <c r="H160" s="3">
        <v>0</v>
      </c>
      <c r="I160" s="3">
        <v>0</v>
      </c>
      <c r="J160" s="3">
        <v>0</v>
      </c>
      <c r="K160" s="3">
        <v>0</v>
      </c>
      <c r="L160" s="3">
        <v>0</v>
      </c>
      <c r="M160" s="3">
        <v>0</v>
      </c>
      <c r="N160" s="3">
        <v>0</v>
      </c>
      <c r="O160" s="3" t="str">
        <f t="shared" si="5"/>
        <v>Overvalued</v>
      </c>
      <c r="Q160" s="3">
        <f t="shared" si="4"/>
        <v>0</v>
      </c>
    </row>
    <row r="161" spans="1:17" x14ac:dyDescent="0.3">
      <c r="A161" s="3">
        <v>0</v>
      </c>
      <c r="B161" s="3">
        <v>0</v>
      </c>
      <c r="C161" s="3">
        <v>0</v>
      </c>
      <c r="D161" s="3">
        <v>0</v>
      </c>
      <c r="E161" s="3">
        <v>0</v>
      </c>
      <c r="F161" s="3">
        <v>0</v>
      </c>
      <c r="G161" s="3">
        <v>0</v>
      </c>
      <c r="H161" s="3">
        <v>0</v>
      </c>
      <c r="I161" s="3">
        <v>0</v>
      </c>
      <c r="J161" s="3">
        <v>0</v>
      </c>
      <c r="K161" s="3">
        <v>0</v>
      </c>
      <c r="L161" s="3">
        <v>0</v>
      </c>
      <c r="M161" s="3">
        <v>0</v>
      </c>
      <c r="N161" s="3">
        <v>0</v>
      </c>
      <c r="O161" s="3" t="str">
        <f t="shared" si="5"/>
        <v>Overvalued</v>
      </c>
      <c r="Q161" s="3">
        <f t="shared" si="4"/>
        <v>0</v>
      </c>
    </row>
    <row r="162" spans="1:17" x14ac:dyDescent="0.3">
      <c r="A162" s="3">
        <v>0</v>
      </c>
      <c r="B162" s="3">
        <v>0</v>
      </c>
      <c r="C162" s="3">
        <v>0</v>
      </c>
      <c r="D162" s="3">
        <v>0</v>
      </c>
      <c r="E162" s="3">
        <v>0</v>
      </c>
      <c r="F162" s="3">
        <v>0</v>
      </c>
      <c r="G162" s="3">
        <v>0</v>
      </c>
      <c r="H162" s="3">
        <v>0</v>
      </c>
      <c r="I162" s="3">
        <v>0</v>
      </c>
      <c r="J162" s="3">
        <v>0</v>
      </c>
      <c r="K162" s="3">
        <v>0</v>
      </c>
      <c r="L162" s="3">
        <v>0</v>
      </c>
      <c r="M162" s="3">
        <v>0</v>
      </c>
      <c r="N162" s="3">
        <v>0</v>
      </c>
      <c r="O162" s="3" t="str">
        <f t="shared" si="5"/>
        <v>Overvalued</v>
      </c>
      <c r="Q162" s="3">
        <f t="shared" si="4"/>
        <v>0</v>
      </c>
    </row>
    <row r="163" spans="1:17" x14ac:dyDescent="0.3">
      <c r="A163" s="3">
        <v>0</v>
      </c>
      <c r="B163" s="3">
        <v>0</v>
      </c>
      <c r="C163" s="3">
        <v>0</v>
      </c>
      <c r="D163" s="3">
        <v>0</v>
      </c>
      <c r="E163" s="3">
        <v>0</v>
      </c>
      <c r="F163" s="3">
        <v>0</v>
      </c>
      <c r="G163" s="3">
        <v>0</v>
      </c>
      <c r="H163" s="3">
        <v>0</v>
      </c>
      <c r="I163" s="3">
        <v>0</v>
      </c>
      <c r="J163" s="3">
        <v>0</v>
      </c>
      <c r="K163" s="3">
        <v>0</v>
      </c>
      <c r="L163" s="3">
        <v>0</v>
      </c>
      <c r="M163" s="3">
        <v>0</v>
      </c>
      <c r="N163" s="3">
        <v>0</v>
      </c>
      <c r="O163" s="3" t="str">
        <f t="shared" si="5"/>
        <v>Overvalued</v>
      </c>
      <c r="Q163" s="3">
        <f t="shared" si="4"/>
        <v>0</v>
      </c>
    </row>
    <row r="164" spans="1:17" x14ac:dyDescent="0.3">
      <c r="A164" s="3">
        <v>0</v>
      </c>
      <c r="B164" s="3">
        <v>0</v>
      </c>
      <c r="C164" s="3">
        <v>0</v>
      </c>
      <c r="D164" s="3">
        <v>0</v>
      </c>
      <c r="E164" s="3">
        <v>0</v>
      </c>
      <c r="F164" s="3">
        <v>0</v>
      </c>
      <c r="G164" s="3">
        <v>0</v>
      </c>
      <c r="H164" s="3">
        <v>0</v>
      </c>
      <c r="I164" s="3">
        <v>0</v>
      </c>
      <c r="J164" s="3">
        <v>0</v>
      </c>
      <c r="K164" s="3">
        <v>0</v>
      </c>
      <c r="L164" s="3">
        <v>0</v>
      </c>
      <c r="M164" s="3">
        <v>0</v>
      </c>
      <c r="N164" s="3">
        <v>0</v>
      </c>
      <c r="O164" s="3" t="str">
        <f t="shared" si="5"/>
        <v>Overvalued</v>
      </c>
      <c r="Q164" s="3">
        <f t="shared" si="4"/>
        <v>0</v>
      </c>
    </row>
    <row r="165" spans="1:17" x14ac:dyDescent="0.3">
      <c r="A165" s="3">
        <v>0</v>
      </c>
      <c r="B165" s="3">
        <v>0</v>
      </c>
      <c r="C165" s="3">
        <v>0</v>
      </c>
      <c r="D165" s="3">
        <v>0</v>
      </c>
      <c r="E165" s="3">
        <v>0</v>
      </c>
      <c r="F165" s="3">
        <v>0</v>
      </c>
      <c r="G165" s="3">
        <v>0</v>
      </c>
      <c r="H165" s="3">
        <v>0</v>
      </c>
      <c r="I165" s="3">
        <v>0</v>
      </c>
      <c r="J165" s="3">
        <v>0</v>
      </c>
      <c r="K165" s="3">
        <v>0</v>
      </c>
      <c r="L165" s="3">
        <v>0</v>
      </c>
      <c r="M165" s="3">
        <v>0</v>
      </c>
      <c r="N165" s="3">
        <v>0</v>
      </c>
      <c r="O165" s="3" t="str">
        <f t="shared" si="5"/>
        <v>Overvalued</v>
      </c>
      <c r="Q165" s="3">
        <f t="shared" si="4"/>
        <v>0</v>
      </c>
    </row>
    <row r="166" spans="1:17" x14ac:dyDescent="0.3">
      <c r="A166" s="3">
        <v>0</v>
      </c>
      <c r="B166" s="3">
        <v>0</v>
      </c>
      <c r="C166" s="3">
        <v>0</v>
      </c>
      <c r="D166" s="3">
        <v>0</v>
      </c>
      <c r="E166" s="3">
        <v>0</v>
      </c>
      <c r="F166" s="3">
        <v>0</v>
      </c>
      <c r="G166" s="3">
        <v>0</v>
      </c>
      <c r="H166" s="3">
        <v>0</v>
      </c>
      <c r="I166" s="3">
        <v>0</v>
      </c>
      <c r="J166" s="3">
        <v>0</v>
      </c>
      <c r="K166" s="3">
        <v>0</v>
      </c>
      <c r="L166" s="3">
        <v>0</v>
      </c>
      <c r="M166" s="3">
        <v>0</v>
      </c>
      <c r="N166" s="3">
        <v>0</v>
      </c>
      <c r="O166" s="3" t="str">
        <f t="shared" si="5"/>
        <v>Overvalued</v>
      </c>
      <c r="Q166" s="3">
        <f t="shared" si="4"/>
        <v>0</v>
      </c>
    </row>
    <row r="167" spans="1:17" x14ac:dyDescent="0.3">
      <c r="A167" s="3">
        <v>0</v>
      </c>
      <c r="B167" s="3">
        <v>0</v>
      </c>
      <c r="C167" s="3">
        <v>0</v>
      </c>
      <c r="D167" s="3">
        <v>0</v>
      </c>
      <c r="E167" s="3">
        <v>0</v>
      </c>
      <c r="F167" s="3">
        <v>0</v>
      </c>
      <c r="G167" s="3">
        <v>0</v>
      </c>
      <c r="H167" s="3">
        <v>0</v>
      </c>
      <c r="I167" s="3">
        <v>0</v>
      </c>
      <c r="J167" s="3">
        <v>0</v>
      </c>
      <c r="K167" s="3">
        <v>0</v>
      </c>
      <c r="L167" s="3">
        <v>0</v>
      </c>
      <c r="M167" s="3">
        <v>0</v>
      </c>
      <c r="N167" s="3">
        <v>0</v>
      </c>
      <c r="O167" s="3" t="str">
        <f t="shared" si="5"/>
        <v>Overvalued</v>
      </c>
      <c r="Q167" s="3">
        <f t="shared" si="4"/>
        <v>0</v>
      </c>
    </row>
    <row r="168" spans="1:17" x14ac:dyDescent="0.3">
      <c r="A168" s="3">
        <v>0</v>
      </c>
      <c r="B168" s="3">
        <v>0</v>
      </c>
      <c r="C168" s="3">
        <v>0</v>
      </c>
      <c r="D168" s="3">
        <v>0</v>
      </c>
      <c r="E168" s="3">
        <v>0</v>
      </c>
      <c r="F168" s="3">
        <v>0</v>
      </c>
      <c r="G168" s="3">
        <v>0</v>
      </c>
      <c r="H168" s="3">
        <v>0</v>
      </c>
      <c r="I168" s="3">
        <v>0</v>
      </c>
      <c r="J168" s="3">
        <v>0</v>
      </c>
      <c r="K168" s="3">
        <v>0</v>
      </c>
      <c r="L168" s="3">
        <v>0</v>
      </c>
      <c r="M168" s="3">
        <v>0</v>
      </c>
      <c r="N168" s="3">
        <v>0</v>
      </c>
      <c r="O168" s="3" t="str">
        <f t="shared" si="5"/>
        <v>Overvalued</v>
      </c>
      <c r="Q168" s="3">
        <f t="shared" si="4"/>
        <v>0</v>
      </c>
    </row>
    <row r="169" spans="1:17" x14ac:dyDescent="0.3">
      <c r="A169" s="3">
        <v>0</v>
      </c>
      <c r="B169" s="3">
        <v>0</v>
      </c>
      <c r="C169" s="3">
        <v>0</v>
      </c>
      <c r="D169" s="3">
        <v>0</v>
      </c>
      <c r="E169" s="3">
        <v>0</v>
      </c>
      <c r="F169" s="3">
        <v>0</v>
      </c>
      <c r="G169" s="3">
        <v>0</v>
      </c>
      <c r="H169" s="3">
        <v>0</v>
      </c>
      <c r="I169" s="3">
        <v>0</v>
      </c>
      <c r="J169" s="3">
        <v>0</v>
      </c>
      <c r="K169" s="3">
        <v>0</v>
      </c>
      <c r="L169" s="3">
        <v>0</v>
      </c>
      <c r="M169" s="3">
        <v>0</v>
      </c>
      <c r="N169" s="3">
        <v>0</v>
      </c>
      <c r="O169" s="3" t="str">
        <f t="shared" si="5"/>
        <v>Overvalued</v>
      </c>
      <c r="Q169" s="3">
        <f t="shared" si="4"/>
        <v>0</v>
      </c>
    </row>
    <row r="170" spans="1:17" x14ac:dyDescent="0.3">
      <c r="A170" s="3">
        <v>0</v>
      </c>
      <c r="B170" s="3">
        <v>0</v>
      </c>
      <c r="C170" s="3">
        <v>0</v>
      </c>
      <c r="D170" s="3">
        <v>0</v>
      </c>
      <c r="E170" s="3">
        <v>0</v>
      </c>
      <c r="F170" s="3">
        <v>0</v>
      </c>
      <c r="G170" s="3">
        <v>0</v>
      </c>
      <c r="H170" s="3">
        <v>0</v>
      </c>
      <c r="I170" s="3">
        <v>0</v>
      </c>
      <c r="J170" s="3">
        <v>0</v>
      </c>
      <c r="K170" s="3">
        <v>0</v>
      </c>
      <c r="L170" s="3">
        <v>0</v>
      </c>
      <c r="M170" s="3">
        <v>0</v>
      </c>
      <c r="N170" s="3">
        <v>0</v>
      </c>
      <c r="O170" s="3" t="str">
        <f t="shared" si="5"/>
        <v>Overvalued</v>
      </c>
      <c r="Q170" s="3">
        <f t="shared" si="4"/>
        <v>0</v>
      </c>
    </row>
    <row r="171" spans="1:17" x14ac:dyDescent="0.3">
      <c r="A171" s="3">
        <v>0</v>
      </c>
      <c r="B171" s="3">
        <v>0</v>
      </c>
      <c r="C171" s="3">
        <v>0</v>
      </c>
      <c r="D171" s="3">
        <v>0</v>
      </c>
      <c r="E171" s="3">
        <v>0</v>
      </c>
      <c r="F171" s="3">
        <v>0</v>
      </c>
      <c r="G171" s="3">
        <v>0</v>
      </c>
      <c r="H171" s="3">
        <v>0</v>
      </c>
      <c r="I171" s="3">
        <v>0</v>
      </c>
      <c r="J171" s="3">
        <v>0</v>
      </c>
      <c r="K171" s="3">
        <v>0</v>
      </c>
      <c r="L171" s="3">
        <v>0</v>
      </c>
      <c r="M171" s="3">
        <v>0</v>
      </c>
      <c r="N171" s="3">
        <v>0</v>
      </c>
      <c r="O171" s="3" t="str">
        <f t="shared" si="5"/>
        <v>Overvalued</v>
      </c>
      <c r="Q171" s="3">
        <f t="shared" si="4"/>
        <v>0</v>
      </c>
    </row>
    <row r="172" spans="1:17" x14ac:dyDescent="0.3">
      <c r="A172" s="3">
        <v>0</v>
      </c>
      <c r="B172" s="3">
        <v>0</v>
      </c>
      <c r="C172" s="3">
        <v>0</v>
      </c>
      <c r="D172" s="3">
        <v>0</v>
      </c>
      <c r="E172" s="3">
        <v>0</v>
      </c>
      <c r="F172" s="3">
        <v>0</v>
      </c>
      <c r="G172" s="3">
        <v>0</v>
      </c>
      <c r="H172" s="3">
        <v>0</v>
      </c>
      <c r="I172" s="3">
        <v>0</v>
      </c>
      <c r="J172" s="3">
        <v>0</v>
      </c>
      <c r="K172" s="3">
        <v>0</v>
      </c>
      <c r="L172" s="3">
        <v>0</v>
      </c>
      <c r="M172" s="3">
        <v>0</v>
      </c>
      <c r="N172" s="3">
        <v>0</v>
      </c>
      <c r="O172" s="3" t="str">
        <f t="shared" si="5"/>
        <v>Overvalued</v>
      </c>
      <c r="Q172" s="3">
        <f t="shared" si="4"/>
        <v>0</v>
      </c>
    </row>
    <row r="173" spans="1:17" x14ac:dyDescent="0.3">
      <c r="A173" s="3">
        <v>0</v>
      </c>
      <c r="B173" s="3">
        <v>0</v>
      </c>
      <c r="C173" s="3">
        <v>0</v>
      </c>
      <c r="D173" s="3">
        <v>0</v>
      </c>
      <c r="E173" s="3">
        <v>0</v>
      </c>
      <c r="F173" s="3">
        <v>0</v>
      </c>
      <c r="G173" s="3">
        <v>0</v>
      </c>
      <c r="H173" s="3">
        <v>0</v>
      </c>
      <c r="I173" s="3">
        <v>0</v>
      </c>
      <c r="J173" s="3">
        <v>0</v>
      </c>
      <c r="K173" s="3">
        <v>0</v>
      </c>
      <c r="L173" s="3">
        <v>0</v>
      </c>
      <c r="M173" s="3">
        <v>0</v>
      </c>
      <c r="N173" s="3">
        <v>0</v>
      </c>
      <c r="O173" s="3" t="str">
        <f t="shared" si="5"/>
        <v>Overvalued</v>
      </c>
      <c r="Q173" s="3">
        <f t="shared" si="4"/>
        <v>0</v>
      </c>
    </row>
    <row r="174" spans="1:17" x14ac:dyDescent="0.3">
      <c r="A174" s="3">
        <v>0</v>
      </c>
      <c r="B174" s="3">
        <v>0</v>
      </c>
      <c r="C174" s="3">
        <v>0</v>
      </c>
      <c r="D174" s="3">
        <v>0</v>
      </c>
      <c r="E174" s="3">
        <v>0</v>
      </c>
      <c r="F174" s="3">
        <v>0</v>
      </c>
      <c r="G174" s="3">
        <v>0</v>
      </c>
      <c r="H174" s="3">
        <v>0</v>
      </c>
      <c r="I174" s="3">
        <v>0</v>
      </c>
      <c r="J174" s="3">
        <v>0</v>
      </c>
      <c r="K174" s="3">
        <v>0</v>
      </c>
      <c r="L174" s="3">
        <v>0</v>
      </c>
      <c r="M174" s="3">
        <v>0</v>
      </c>
      <c r="N174" s="3">
        <v>0</v>
      </c>
      <c r="O174" s="3" t="str">
        <f t="shared" si="5"/>
        <v>Overvalued</v>
      </c>
      <c r="Q174" s="3">
        <f t="shared" si="4"/>
        <v>0</v>
      </c>
    </row>
    <row r="175" spans="1:17" x14ac:dyDescent="0.3">
      <c r="A175" s="3">
        <v>0</v>
      </c>
      <c r="B175" s="3">
        <v>0</v>
      </c>
      <c r="C175" s="3">
        <v>0</v>
      </c>
      <c r="D175" s="3">
        <v>0</v>
      </c>
      <c r="E175" s="3">
        <v>0</v>
      </c>
      <c r="F175" s="3">
        <v>0</v>
      </c>
      <c r="G175" s="3">
        <v>0</v>
      </c>
      <c r="H175" s="3">
        <v>0</v>
      </c>
      <c r="I175" s="3">
        <v>0</v>
      </c>
      <c r="J175" s="3">
        <v>0</v>
      </c>
      <c r="K175" s="3">
        <v>0</v>
      </c>
      <c r="L175" s="3">
        <v>0</v>
      </c>
      <c r="M175" s="3">
        <v>0</v>
      </c>
      <c r="N175" s="3">
        <v>0</v>
      </c>
      <c r="O175" s="3" t="str">
        <f t="shared" si="5"/>
        <v>Overvalued</v>
      </c>
      <c r="Q175" s="3">
        <f t="shared" si="4"/>
        <v>0</v>
      </c>
    </row>
    <row r="176" spans="1:17" x14ac:dyDescent="0.3">
      <c r="A176" s="3">
        <v>0</v>
      </c>
      <c r="B176" s="3">
        <v>0</v>
      </c>
      <c r="C176" s="3">
        <v>0</v>
      </c>
      <c r="D176" s="3">
        <v>0</v>
      </c>
      <c r="E176" s="3">
        <v>0</v>
      </c>
      <c r="F176" s="3">
        <v>0</v>
      </c>
      <c r="G176" s="3">
        <v>0</v>
      </c>
      <c r="H176" s="3">
        <v>0</v>
      </c>
      <c r="I176" s="3">
        <v>0</v>
      </c>
      <c r="J176" s="3">
        <v>0</v>
      </c>
      <c r="K176" s="3">
        <v>0</v>
      </c>
      <c r="L176" s="3">
        <v>0</v>
      </c>
      <c r="M176" s="3">
        <v>0</v>
      </c>
      <c r="N176" s="3">
        <v>0</v>
      </c>
      <c r="O176" s="3" t="str">
        <f t="shared" si="5"/>
        <v>Overvalued</v>
      </c>
      <c r="Q176" s="3">
        <f t="shared" si="4"/>
        <v>0</v>
      </c>
    </row>
    <row r="177" spans="1:17" x14ac:dyDescent="0.3">
      <c r="A177" s="3">
        <v>0</v>
      </c>
      <c r="B177" s="3">
        <v>0</v>
      </c>
      <c r="C177" s="3">
        <v>0</v>
      </c>
      <c r="D177" s="3">
        <v>0</v>
      </c>
      <c r="E177" s="3">
        <v>0</v>
      </c>
      <c r="F177" s="3">
        <v>0</v>
      </c>
      <c r="G177" s="3">
        <v>0</v>
      </c>
      <c r="H177" s="3">
        <v>0</v>
      </c>
      <c r="I177" s="3">
        <v>0</v>
      </c>
      <c r="J177" s="3">
        <v>0</v>
      </c>
      <c r="K177" s="3">
        <v>0</v>
      </c>
      <c r="L177" s="3">
        <v>0</v>
      </c>
      <c r="M177" s="3">
        <v>0</v>
      </c>
      <c r="N177" s="3">
        <v>0</v>
      </c>
      <c r="O177" s="3" t="str">
        <f t="shared" si="5"/>
        <v>Overvalued</v>
      </c>
      <c r="Q177" s="3">
        <f t="shared" si="4"/>
        <v>0</v>
      </c>
    </row>
    <row r="178" spans="1:17" x14ac:dyDescent="0.3">
      <c r="A178" s="3">
        <v>0</v>
      </c>
      <c r="B178" s="3">
        <v>0</v>
      </c>
      <c r="C178" s="3">
        <v>0</v>
      </c>
      <c r="D178" s="3">
        <v>0</v>
      </c>
      <c r="E178" s="3">
        <v>0</v>
      </c>
      <c r="F178" s="3">
        <v>0</v>
      </c>
      <c r="G178" s="3">
        <v>0</v>
      </c>
      <c r="H178" s="3">
        <v>0</v>
      </c>
      <c r="I178" s="3">
        <v>0</v>
      </c>
      <c r="J178" s="3">
        <v>0</v>
      </c>
      <c r="K178" s="3">
        <v>0</v>
      </c>
      <c r="L178" s="3">
        <v>0</v>
      </c>
      <c r="M178" s="3">
        <v>0</v>
      </c>
      <c r="N178" s="3">
        <v>0</v>
      </c>
      <c r="O178" s="3" t="str">
        <f t="shared" si="5"/>
        <v>Overvalued</v>
      </c>
      <c r="Q178" s="3">
        <f t="shared" si="4"/>
        <v>0</v>
      </c>
    </row>
    <row r="179" spans="1:17" x14ac:dyDescent="0.3">
      <c r="A179" s="3">
        <v>0</v>
      </c>
      <c r="B179" s="3">
        <v>0</v>
      </c>
      <c r="C179" s="3">
        <v>0</v>
      </c>
      <c r="D179" s="3">
        <v>0</v>
      </c>
      <c r="E179" s="3">
        <v>0</v>
      </c>
      <c r="F179" s="3">
        <v>0</v>
      </c>
      <c r="G179" s="3">
        <v>0</v>
      </c>
      <c r="H179" s="3">
        <v>0</v>
      </c>
      <c r="I179" s="3">
        <v>0</v>
      </c>
      <c r="J179" s="3">
        <v>0</v>
      </c>
      <c r="K179" s="3">
        <v>0</v>
      </c>
      <c r="L179" s="3">
        <v>0</v>
      </c>
      <c r="M179" s="3">
        <v>0</v>
      </c>
      <c r="N179" s="3">
        <v>0</v>
      </c>
      <c r="O179" s="3" t="str">
        <f t="shared" si="5"/>
        <v>Overvalued</v>
      </c>
      <c r="Q179" s="3">
        <f t="shared" si="4"/>
        <v>0</v>
      </c>
    </row>
    <row r="180" spans="1:17" x14ac:dyDescent="0.3">
      <c r="A180" s="3">
        <v>0</v>
      </c>
      <c r="B180" s="3">
        <v>0</v>
      </c>
      <c r="C180" s="3">
        <v>0</v>
      </c>
      <c r="D180" s="3">
        <v>0</v>
      </c>
      <c r="E180" s="3">
        <v>0</v>
      </c>
      <c r="F180" s="3">
        <v>0</v>
      </c>
      <c r="G180" s="3">
        <v>0</v>
      </c>
      <c r="H180" s="3">
        <v>0</v>
      </c>
      <c r="I180" s="3">
        <v>0</v>
      </c>
      <c r="J180" s="3">
        <v>0</v>
      </c>
      <c r="K180" s="3">
        <v>0</v>
      </c>
      <c r="L180" s="3">
        <v>0</v>
      </c>
      <c r="M180" s="3">
        <v>0</v>
      </c>
      <c r="N180" s="3">
        <v>0</v>
      </c>
      <c r="O180" s="3" t="str">
        <f t="shared" si="5"/>
        <v>Overvalued</v>
      </c>
      <c r="Q180" s="3">
        <f t="shared" si="4"/>
        <v>0</v>
      </c>
    </row>
    <row r="181" spans="1:17" x14ac:dyDescent="0.3">
      <c r="A181" s="3">
        <v>0</v>
      </c>
      <c r="B181" s="3">
        <v>0</v>
      </c>
      <c r="C181" s="3">
        <v>0</v>
      </c>
      <c r="D181" s="3">
        <v>0</v>
      </c>
      <c r="E181" s="3">
        <v>0</v>
      </c>
      <c r="F181" s="3">
        <v>0</v>
      </c>
      <c r="G181" s="3">
        <v>0</v>
      </c>
      <c r="H181" s="3">
        <v>0</v>
      </c>
      <c r="I181" s="3">
        <v>0</v>
      </c>
      <c r="J181" s="3">
        <v>0</v>
      </c>
      <c r="K181" s="3">
        <v>0</v>
      </c>
      <c r="L181" s="3">
        <v>0</v>
      </c>
      <c r="M181" s="3">
        <v>0</v>
      </c>
      <c r="N181" s="3">
        <v>0</v>
      </c>
      <c r="O181" s="3" t="str">
        <f t="shared" si="5"/>
        <v>Overvalued</v>
      </c>
      <c r="Q181" s="3">
        <f t="shared" si="4"/>
        <v>0</v>
      </c>
    </row>
    <row r="182" spans="1:17" x14ac:dyDescent="0.3">
      <c r="A182" s="3">
        <v>0</v>
      </c>
      <c r="B182" s="3">
        <v>0</v>
      </c>
      <c r="C182" s="3">
        <v>0</v>
      </c>
      <c r="D182" s="3">
        <v>0</v>
      </c>
      <c r="E182" s="3">
        <v>0</v>
      </c>
      <c r="F182" s="3">
        <v>0</v>
      </c>
      <c r="G182" s="3">
        <v>0</v>
      </c>
      <c r="H182" s="3">
        <v>0</v>
      </c>
      <c r="I182" s="3">
        <v>0</v>
      </c>
      <c r="J182" s="3">
        <v>0</v>
      </c>
      <c r="K182" s="3">
        <v>0</v>
      </c>
      <c r="L182" s="3">
        <v>0</v>
      </c>
      <c r="M182" s="3">
        <v>0</v>
      </c>
      <c r="N182" s="3">
        <v>0</v>
      </c>
      <c r="O182" s="3" t="str">
        <f t="shared" si="5"/>
        <v>Overvalued</v>
      </c>
      <c r="Q182" s="3">
        <f t="shared" si="4"/>
        <v>0</v>
      </c>
    </row>
    <row r="183" spans="1:17" x14ac:dyDescent="0.3">
      <c r="A183" s="3">
        <v>0</v>
      </c>
      <c r="B183" s="3">
        <v>0</v>
      </c>
      <c r="C183" s="3">
        <v>0</v>
      </c>
      <c r="D183" s="3">
        <v>0</v>
      </c>
      <c r="E183" s="3">
        <v>0</v>
      </c>
      <c r="F183" s="3">
        <v>0</v>
      </c>
      <c r="G183" s="3">
        <v>0</v>
      </c>
      <c r="H183" s="3">
        <v>0</v>
      </c>
      <c r="I183" s="3">
        <v>0</v>
      </c>
      <c r="J183" s="3">
        <v>0</v>
      </c>
      <c r="K183" s="3">
        <v>0</v>
      </c>
      <c r="L183" s="3">
        <v>0</v>
      </c>
      <c r="M183" s="3">
        <v>0</v>
      </c>
      <c r="N183" s="3">
        <v>0</v>
      </c>
      <c r="O183" s="3" t="str">
        <f t="shared" si="5"/>
        <v>Overvalued</v>
      </c>
      <c r="Q183" s="3">
        <f t="shared" si="4"/>
        <v>0</v>
      </c>
    </row>
    <row r="184" spans="1:17" x14ac:dyDescent="0.3">
      <c r="A184" s="3">
        <v>0</v>
      </c>
      <c r="B184" s="3">
        <v>0</v>
      </c>
      <c r="C184" s="3">
        <v>0</v>
      </c>
      <c r="D184" s="3">
        <v>0</v>
      </c>
      <c r="E184" s="3">
        <v>0</v>
      </c>
      <c r="F184" s="3">
        <v>0</v>
      </c>
      <c r="G184" s="3">
        <v>0</v>
      </c>
      <c r="H184" s="3">
        <v>0</v>
      </c>
      <c r="I184" s="3">
        <v>0</v>
      </c>
      <c r="J184" s="3">
        <v>0</v>
      </c>
      <c r="K184" s="3">
        <v>0</v>
      </c>
      <c r="L184" s="3">
        <v>0</v>
      </c>
      <c r="M184" s="3">
        <v>0</v>
      </c>
      <c r="N184" s="3">
        <v>0</v>
      </c>
      <c r="O184" s="3" t="str">
        <f t="shared" si="5"/>
        <v>Overvalued</v>
      </c>
      <c r="Q184" s="3">
        <f t="shared" si="4"/>
        <v>0</v>
      </c>
    </row>
    <row r="185" spans="1:17" x14ac:dyDescent="0.3">
      <c r="A185" s="3">
        <v>0</v>
      </c>
      <c r="B185" s="3">
        <v>0</v>
      </c>
      <c r="C185" s="3">
        <v>0</v>
      </c>
      <c r="D185" s="3">
        <v>0</v>
      </c>
      <c r="E185" s="3">
        <v>0</v>
      </c>
      <c r="F185" s="3">
        <v>0</v>
      </c>
      <c r="G185" s="3">
        <v>0</v>
      </c>
      <c r="H185" s="3">
        <v>0</v>
      </c>
      <c r="I185" s="3">
        <v>0</v>
      </c>
      <c r="J185" s="3">
        <v>0</v>
      </c>
      <c r="K185" s="3">
        <v>0</v>
      </c>
      <c r="L185" s="3">
        <v>0</v>
      </c>
      <c r="M185" s="3">
        <v>0</v>
      </c>
      <c r="N185" s="3">
        <v>0</v>
      </c>
      <c r="O185" s="3" t="str">
        <f t="shared" si="5"/>
        <v>Overvalued</v>
      </c>
      <c r="Q185" s="3">
        <f t="shared" si="4"/>
        <v>0</v>
      </c>
    </row>
    <row r="186" spans="1:17" x14ac:dyDescent="0.3">
      <c r="A186" s="3">
        <v>0</v>
      </c>
      <c r="B186" s="3">
        <v>0</v>
      </c>
      <c r="C186" s="3">
        <v>0</v>
      </c>
      <c r="D186" s="3">
        <v>0</v>
      </c>
      <c r="E186" s="3">
        <v>0</v>
      </c>
      <c r="F186" s="3">
        <v>0</v>
      </c>
      <c r="G186" s="3">
        <v>0</v>
      </c>
      <c r="H186" s="3">
        <v>0</v>
      </c>
      <c r="I186" s="3">
        <v>0</v>
      </c>
      <c r="J186" s="3">
        <v>0</v>
      </c>
      <c r="K186" s="3">
        <v>0</v>
      </c>
      <c r="L186" s="3">
        <v>0</v>
      </c>
      <c r="M186" s="3">
        <v>0</v>
      </c>
      <c r="N186" s="3">
        <v>0</v>
      </c>
      <c r="O186" s="3" t="str">
        <f t="shared" si="5"/>
        <v>Overvalued</v>
      </c>
      <c r="Q186" s="3">
        <f t="shared" si="4"/>
        <v>0</v>
      </c>
    </row>
    <row r="187" spans="1:17" x14ac:dyDescent="0.3">
      <c r="A187" s="3">
        <v>0</v>
      </c>
      <c r="B187" s="3">
        <v>0</v>
      </c>
      <c r="C187" s="3">
        <v>0</v>
      </c>
      <c r="D187" s="3">
        <v>0</v>
      </c>
      <c r="E187" s="3">
        <v>0</v>
      </c>
      <c r="F187" s="3">
        <v>0</v>
      </c>
      <c r="G187" s="3">
        <v>0</v>
      </c>
      <c r="H187" s="3">
        <v>0</v>
      </c>
      <c r="I187" s="3">
        <v>0</v>
      </c>
      <c r="J187" s="3">
        <v>0</v>
      </c>
      <c r="K187" s="3">
        <v>0</v>
      </c>
      <c r="L187" s="3">
        <v>0</v>
      </c>
      <c r="M187" s="3">
        <v>0</v>
      </c>
      <c r="N187" s="3">
        <v>0</v>
      </c>
      <c r="O187" s="3" t="str">
        <f t="shared" si="5"/>
        <v>Overvalued</v>
      </c>
      <c r="Q187" s="3">
        <f t="shared" si="4"/>
        <v>0</v>
      </c>
    </row>
    <row r="188" spans="1:17" x14ac:dyDescent="0.3">
      <c r="A188" s="3">
        <v>0</v>
      </c>
      <c r="B188" s="3">
        <v>0</v>
      </c>
      <c r="C188" s="3">
        <v>0</v>
      </c>
      <c r="D188" s="3">
        <v>0</v>
      </c>
      <c r="E188" s="3">
        <v>0</v>
      </c>
      <c r="F188" s="3">
        <v>0</v>
      </c>
      <c r="G188" s="3">
        <v>0</v>
      </c>
      <c r="H188" s="3">
        <v>0</v>
      </c>
      <c r="I188" s="3">
        <v>0</v>
      </c>
      <c r="J188" s="3">
        <v>0</v>
      </c>
      <c r="K188" s="3">
        <v>0</v>
      </c>
      <c r="L188" s="3">
        <v>0</v>
      </c>
      <c r="M188" s="3">
        <v>0</v>
      </c>
      <c r="N188" s="3">
        <v>0</v>
      </c>
      <c r="O188" s="3" t="str">
        <f t="shared" si="5"/>
        <v>Overvalued</v>
      </c>
      <c r="Q188" s="3">
        <f t="shared" si="4"/>
        <v>0</v>
      </c>
    </row>
    <row r="189" spans="1:17" x14ac:dyDescent="0.3">
      <c r="A189" s="3">
        <v>0</v>
      </c>
      <c r="B189" s="3">
        <v>0</v>
      </c>
      <c r="C189" s="3">
        <v>0</v>
      </c>
      <c r="D189" s="3">
        <v>0</v>
      </c>
      <c r="E189" s="3">
        <v>0</v>
      </c>
      <c r="F189" s="3">
        <v>0</v>
      </c>
      <c r="G189" s="3">
        <v>0</v>
      </c>
      <c r="H189" s="3">
        <v>0</v>
      </c>
      <c r="I189" s="3">
        <v>0</v>
      </c>
      <c r="J189" s="3">
        <v>0</v>
      </c>
      <c r="K189" s="3">
        <v>0</v>
      </c>
      <c r="L189" s="3">
        <v>0</v>
      </c>
      <c r="M189" s="3">
        <v>0</v>
      </c>
      <c r="N189" s="3">
        <v>0</v>
      </c>
      <c r="O189" s="3" t="str">
        <f t="shared" si="5"/>
        <v>Overvalued</v>
      </c>
      <c r="Q189" s="3">
        <f t="shared" si="4"/>
        <v>0</v>
      </c>
    </row>
    <row r="190" spans="1:17" x14ac:dyDescent="0.3">
      <c r="A190" s="3">
        <v>0</v>
      </c>
      <c r="B190" s="3">
        <v>0</v>
      </c>
      <c r="C190" s="3">
        <v>0</v>
      </c>
      <c r="D190" s="3">
        <v>0</v>
      </c>
      <c r="E190" s="3">
        <v>0</v>
      </c>
      <c r="F190" s="3">
        <v>0</v>
      </c>
      <c r="G190" s="3">
        <v>0</v>
      </c>
      <c r="H190" s="3">
        <v>0</v>
      </c>
      <c r="I190" s="3">
        <v>0</v>
      </c>
      <c r="J190" s="3">
        <v>0</v>
      </c>
      <c r="K190" s="3">
        <v>0</v>
      </c>
      <c r="L190" s="3">
        <v>0</v>
      </c>
      <c r="M190" s="3">
        <v>0</v>
      </c>
      <c r="N190" s="3">
        <v>0</v>
      </c>
      <c r="O190" s="3" t="str">
        <f t="shared" si="5"/>
        <v>Overvalued</v>
      </c>
      <c r="Q190" s="3">
        <f t="shared" si="4"/>
        <v>0</v>
      </c>
    </row>
    <row r="191" spans="1:17" x14ac:dyDescent="0.3">
      <c r="A191" s="3">
        <v>0</v>
      </c>
      <c r="B191" s="3">
        <v>0</v>
      </c>
      <c r="C191" s="3">
        <v>0</v>
      </c>
      <c r="D191" s="3">
        <v>0</v>
      </c>
      <c r="E191" s="3">
        <v>0</v>
      </c>
      <c r="F191" s="3">
        <v>0</v>
      </c>
      <c r="G191" s="3">
        <v>0</v>
      </c>
      <c r="H191" s="3">
        <v>0</v>
      </c>
      <c r="I191" s="3">
        <v>0</v>
      </c>
      <c r="J191" s="3">
        <v>0</v>
      </c>
      <c r="K191" s="3">
        <v>0</v>
      </c>
      <c r="L191" s="3">
        <v>0</v>
      </c>
      <c r="M191" s="3">
        <v>0</v>
      </c>
      <c r="N191" s="3">
        <v>0</v>
      </c>
      <c r="O191" s="3" t="str">
        <f t="shared" si="5"/>
        <v>Overvalued</v>
      </c>
      <c r="Q191" s="3">
        <f t="shared" si="4"/>
        <v>0</v>
      </c>
    </row>
    <row r="192" spans="1:17" x14ac:dyDescent="0.3">
      <c r="A192" s="3">
        <v>0</v>
      </c>
      <c r="B192" s="3">
        <v>0</v>
      </c>
      <c r="C192" s="3">
        <v>0</v>
      </c>
      <c r="D192" s="3">
        <v>0</v>
      </c>
      <c r="E192" s="3">
        <v>0</v>
      </c>
      <c r="F192" s="3">
        <v>0</v>
      </c>
      <c r="G192" s="3">
        <v>0</v>
      </c>
      <c r="H192" s="3">
        <v>0</v>
      </c>
      <c r="I192" s="3">
        <v>0</v>
      </c>
      <c r="J192" s="3">
        <v>0</v>
      </c>
      <c r="K192" s="3">
        <v>0</v>
      </c>
      <c r="L192" s="3">
        <v>0</v>
      </c>
      <c r="M192" s="3">
        <v>0</v>
      </c>
      <c r="N192" s="3">
        <v>0</v>
      </c>
      <c r="O192" s="3" t="str">
        <f t="shared" si="5"/>
        <v>Overvalued</v>
      </c>
      <c r="Q192" s="3">
        <f t="shared" si="4"/>
        <v>0</v>
      </c>
    </row>
    <row r="193" spans="1:17" x14ac:dyDescent="0.3">
      <c r="A193" s="3">
        <v>0</v>
      </c>
      <c r="B193" s="3">
        <v>0</v>
      </c>
      <c r="C193" s="3">
        <v>0</v>
      </c>
      <c r="D193" s="3">
        <v>0</v>
      </c>
      <c r="E193" s="3">
        <v>0</v>
      </c>
      <c r="F193" s="3">
        <v>0</v>
      </c>
      <c r="G193" s="3">
        <v>0</v>
      </c>
      <c r="H193" s="3">
        <v>0</v>
      </c>
      <c r="I193" s="3">
        <v>0</v>
      </c>
      <c r="J193" s="3">
        <v>0</v>
      </c>
      <c r="K193" s="3">
        <v>0</v>
      </c>
      <c r="L193" s="3">
        <v>0</v>
      </c>
      <c r="M193" s="3">
        <v>0</v>
      </c>
      <c r="N193" s="3">
        <v>0</v>
      </c>
      <c r="O193" s="3" t="str">
        <f t="shared" si="5"/>
        <v>Overvalued</v>
      </c>
      <c r="Q193" s="3">
        <f t="shared" si="4"/>
        <v>0</v>
      </c>
    </row>
    <row r="194" spans="1:17" x14ac:dyDescent="0.3">
      <c r="A194" s="3">
        <v>0</v>
      </c>
      <c r="B194" s="3">
        <v>0</v>
      </c>
      <c r="C194" s="3">
        <v>0</v>
      </c>
      <c r="D194" s="3">
        <v>0</v>
      </c>
      <c r="E194" s="3">
        <v>0</v>
      </c>
      <c r="F194" s="3">
        <v>0</v>
      </c>
      <c r="G194" s="3">
        <v>0</v>
      </c>
      <c r="H194" s="3">
        <v>0</v>
      </c>
      <c r="I194" s="3">
        <v>0</v>
      </c>
      <c r="J194" s="3">
        <v>0</v>
      </c>
      <c r="K194" s="3">
        <v>0</v>
      </c>
      <c r="L194" s="3">
        <v>0</v>
      </c>
      <c r="M194" s="3">
        <v>0</v>
      </c>
      <c r="N194" s="3">
        <v>0</v>
      </c>
      <c r="O194" s="3" t="str">
        <f t="shared" si="5"/>
        <v>Overvalued</v>
      </c>
      <c r="Q194" s="3">
        <f t="shared" ref="Q194:Q257" si="6">(1+N194)*B194</f>
        <v>0</v>
      </c>
    </row>
    <row r="195" spans="1:17" x14ac:dyDescent="0.3">
      <c r="A195" s="3">
        <v>0</v>
      </c>
      <c r="B195" s="3">
        <v>0</v>
      </c>
      <c r="C195" s="3">
        <v>0</v>
      </c>
      <c r="D195" s="3">
        <v>0</v>
      </c>
      <c r="E195" s="3">
        <v>0</v>
      </c>
      <c r="F195" s="3">
        <v>0</v>
      </c>
      <c r="G195" s="3">
        <v>0</v>
      </c>
      <c r="H195" s="3">
        <v>0</v>
      </c>
      <c r="I195" s="3">
        <v>0</v>
      </c>
      <c r="J195" s="3">
        <v>0</v>
      </c>
      <c r="K195" s="3">
        <v>0</v>
      </c>
      <c r="L195" s="3">
        <v>0</v>
      </c>
      <c r="M195" s="3">
        <v>0</v>
      </c>
      <c r="N195" s="3">
        <v>0</v>
      </c>
      <c r="O195" s="3" t="str">
        <f t="shared" ref="O195:O258" si="7">IF(N195&lt;0,"Undervalued","Overvalued")</f>
        <v>Overvalued</v>
      </c>
      <c r="Q195" s="3">
        <f t="shared" si="6"/>
        <v>0</v>
      </c>
    </row>
    <row r="196" spans="1:17" x14ac:dyDescent="0.3">
      <c r="A196" s="3">
        <v>0</v>
      </c>
      <c r="B196" s="3">
        <v>0</v>
      </c>
      <c r="C196" s="3">
        <v>0</v>
      </c>
      <c r="D196" s="3">
        <v>0</v>
      </c>
      <c r="E196" s="3">
        <v>0</v>
      </c>
      <c r="F196" s="3">
        <v>0</v>
      </c>
      <c r="G196" s="3">
        <v>0</v>
      </c>
      <c r="H196" s="3">
        <v>0</v>
      </c>
      <c r="I196" s="3">
        <v>0</v>
      </c>
      <c r="J196" s="3">
        <v>0</v>
      </c>
      <c r="K196" s="3">
        <v>0</v>
      </c>
      <c r="L196" s="3">
        <v>0</v>
      </c>
      <c r="M196" s="3">
        <v>0</v>
      </c>
      <c r="N196" s="3">
        <v>0</v>
      </c>
      <c r="O196" s="3" t="str">
        <f t="shared" si="7"/>
        <v>Overvalued</v>
      </c>
      <c r="Q196" s="3">
        <f t="shared" si="6"/>
        <v>0</v>
      </c>
    </row>
    <row r="197" spans="1:17" x14ac:dyDescent="0.3">
      <c r="A197" s="3">
        <v>0</v>
      </c>
      <c r="B197" s="3">
        <v>0</v>
      </c>
      <c r="C197" s="3">
        <v>0</v>
      </c>
      <c r="D197" s="3">
        <v>0</v>
      </c>
      <c r="E197" s="3">
        <v>0</v>
      </c>
      <c r="F197" s="3">
        <v>0</v>
      </c>
      <c r="G197" s="3">
        <v>0</v>
      </c>
      <c r="H197" s="3">
        <v>0</v>
      </c>
      <c r="I197" s="3">
        <v>0</v>
      </c>
      <c r="J197" s="3">
        <v>0</v>
      </c>
      <c r="K197" s="3">
        <v>0</v>
      </c>
      <c r="L197" s="3">
        <v>0</v>
      </c>
      <c r="M197" s="3">
        <v>0</v>
      </c>
      <c r="N197" s="3">
        <v>0</v>
      </c>
      <c r="O197" s="3" t="str">
        <f t="shared" si="7"/>
        <v>Overvalued</v>
      </c>
      <c r="Q197" s="3">
        <f t="shared" si="6"/>
        <v>0</v>
      </c>
    </row>
    <row r="198" spans="1:17" x14ac:dyDescent="0.3">
      <c r="A198" s="3">
        <v>0</v>
      </c>
      <c r="B198" s="3">
        <v>0</v>
      </c>
      <c r="C198" s="3">
        <v>0</v>
      </c>
      <c r="D198" s="3">
        <v>0</v>
      </c>
      <c r="E198" s="3">
        <v>0</v>
      </c>
      <c r="F198" s="3">
        <v>0</v>
      </c>
      <c r="G198" s="3">
        <v>0</v>
      </c>
      <c r="H198" s="3">
        <v>0</v>
      </c>
      <c r="I198" s="3">
        <v>0</v>
      </c>
      <c r="J198" s="3">
        <v>0</v>
      </c>
      <c r="K198" s="3">
        <v>0</v>
      </c>
      <c r="L198" s="3">
        <v>0</v>
      </c>
      <c r="M198" s="3">
        <v>0</v>
      </c>
      <c r="N198" s="3">
        <v>0</v>
      </c>
      <c r="O198" s="3" t="str">
        <f t="shared" si="7"/>
        <v>Overvalued</v>
      </c>
      <c r="Q198" s="3">
        <f t="shared" si="6"/>
        <v>0</v>
      </c>
    </row>
    <row r="199" spans="1:17" x14ac:dyDescent="0.3">
      <c r="A199" s="3">
        <v>0</v>
      </c>
      <c r="B199" s="3">
        <v>0</v>
      </c>
      <c r="C199" s="3">
        <v>0</v>
      </c>
      <c r="D199" s="3">
        <v>0</v>
      </c>
      <c r="E199" s="3">
        <v>0</v>
      </c>
      <c r="F199" s="3">
        <v>0</v>
      </c>
      <c r="G199" s="3">
        <v>0</v>
      </c>
      <c r="H199" s="3">
        <v>0</v>
      </c>
      <c r="I199" s="3">
        <v>0</v>
      </c>
      <c r="J199" s="3">
        <v>0</v>
      </c>
      <c r="K199" s="3">
        <v>0</v>
      </c>
      <c r="L199" s="3">
        <v>0</v>
      </c>
      <c r="M199" s="3">
        <v>0</v>
      </c>
      <c r="N199" s="3">
        <v>0</v>
      </c>
      <c r="O199" s="3" t="str">
        <f t="shared" si="7"/>
        <v>Overvalued</v>
      </c>
      <c r="Q199" s="3">
        <f t="shared" si="6"/>
        <v>0</v>
      </c>
    </row>
    <row r="200" spans="1:17" x14ac:dyDescent="0.3">
      <c r="A200" s="3">
        <v>0</v>
      </c>
      <c r="B200" s="3">
        <v>0</v>
      </c>
      <c r="C200" s="3">
        <v>0</v>
      </c>
      <c r="D200" s="3">
        <v>0</v>
      </c>
      <c r="E200" s="3">
        <v>0</v>
      </c>
      <c r="F200" s="3">
        <v>0</v>
      </c>
      <c r="G200" s="3">
        <v>0</v>
      </c>
      <c r="H200" s="3">
        <v>0</v>
      </c>
      <c r="I200" s="3">
        <v>0</v>
      </c>
      <c r="J200" s="3">
        <v>0</v>
      </c>
      <c r="K200" s="3">
        <v>0</v>
      </c>
      <c r="L200" s="3">
        <v>0</v>
      </c>
      <c r="M200" s="3">
        <v>0</v>
      </c>
      <c r="N200" s="3">
        <v>0</v>
      </c>
      <c r="O200" s="3" t="str">
        <f t="shared" si="7"/>
        <v>Overvalued</v>
      </c>
      <c r="Q200" s="3">
        <f t="shared" si="6"/>
        <v>0</v>
      </c>
    </row>
    <row r="201" spans="1:17" x14ac:dyDescent="0.3">
      <c r="A201" s="3">
        <v>0</v>
      </c>
      <c r="B201" s="3">
        <v>0</v>
      </c>
      <c r="C201" s="3">
        <v>0</v>
      </c>
      <c r="D201" s="3">
        <v>0</v>
      </c>
      <c r="E201" s="3">
        <v>0</v>
      </c>
      <c r="F201" s="3">
        <v>0</v>
      </c>
      <c r="G201" s="3">
        <v>0</v>
      </c>
      <c r="H201" s="3">
        <v>0</v>
      </c>
      <c r="I201" s="3">
        <v>0</v>
      </c>
      <c r="J201" s="3">
        <v>0</v>
      </c>
      <c r="K201" s="3">
        <v>0</v>
      </c>
      <c r="L201" s="3">
        <v>0</v>
      </c>
      <c r="M201" s="3">
        <v>0</v>
      </c>
      <c r="N201" s="3">
        <v>0</v>
      </c>
      <c r="O201" s="3" t="str">
        <f t="shared" si="7"/>
        <v>Overvalued</v>
      </c>
      <c r="Q201" s="3">
        <f t="shared" si="6"/>
        <v>0</v>
      </c>
    </row>
    <row r="202" spans="1:17" x14ac:dyDescent="0.3">
      <c r="A202" s="3">
        <v>0</v>
      </c>
      <c r="B202" s="3">
        <v>0</v>
      </c>
      <c r="C202" s="3">
        <v>0</v>
      </c>
      <c r="D202" s="3">
        <v>0</v>
      </c>
      <c r="E202" s="3">
        <v>0</v>
      </c>
      <c r="F202" s="3">
        <v>0</v>
      </c>
      <c r="G202" s="3">
        <v>0</v>
      </c>
      <c r="H202" s="3">
        <v>0</v>
      </c>
      <c r="I202" s="3">
        <v>0</v>
      </c>
      <c r="J202" s="3">
        <v>0</v>
      </c>
      <c r="K202" s="3">
        <v>0</v>
      </c>
      <c r="L202" s="3">
        <v>0</v>
      </c>
      <c r="M202" s="3">
        <v>0</v>
      </c>
      <c r="N202" s="3">
        <v>0</v>
      </c>
      <c r="O202" s="3" t="str">
        <f t="shared" si="7"/>
        <v>Overvalued</v>
      </c>
      <c r="Q202" s="3">
        <f t="shared" si="6"/>
        <v>0</v>
      </c>
    </row>
    <row r="203" spans="1:17" x14ac:dyDescent="0.3">
      <c r="A203" s="3">
        <v>0</v>
      </c>
      <c r="B203" s="3">
        <v>0</v>
      </c>
      <c r="C203" s="3">
        <v>0</v>
      </c>
      <c r="D203" s="3">
        <v>0</v>
      </c>
      <c r="E203" s="3">
        <v>0</v>
      </c>
      <c r="F203" s="3">
        <v>0</v>
      </c>
      <c r="G203" s="3">
        <v>0</v>
      </c>
      <c r="H203" s="3">
        <v>0</v>
      </c>
      <c r="I203" s="3">
        <v>0</v>
      </c>
      <c r="J203" s="3">
        <v>0</v>
      </c>
      <c r="K203" s="3">
        <v>0</v>
      </c>
      <c r="L203" s="3">
        <v>0</v>
      </c>
      <c r="M203" s="3">
        <v>0</v>
      </c>
      <c r="N203" s="3">
        <v>0</v>
      </c>
      <c r="O203" s="3" t="str">
        <f t="shared" si="7"/>
        <v>Overvalued</v>
      </c>
      <c r="Q203" s="3">
        <f t="shared" si="6"/>
        <v>0</v>
      </c>
    </row>
    <row r="204" spans="1:17" x14ac:dyDescent="0.3">
      <c r="A204" s="3">
        <v>0</v>
      </c>
      <c r="B204" s="3">
        <v>0</v>
      </c>
      <c r="C204" s="3">
        <v>0</v>
      </c>
      <c r="D204" s="3">
        <v>0</v>
      </c>
      <c r="E204" s="3">
        <v>0</v>
      </c>
      <c r="F204" s="3">
        <v>0</v>
      </c>
      <c r="G204" s="3">
        <v>0</v>
      </c>
      <c r="H204" s="3">
        <v>0</v>
      </c>
      <c r="I204" s="3">
        <v>0</v>
      </c>
      <c r="J204" s="3">
        <v>0</v>
      </c>
      <c r="K204" s="3">
        <v>0</v>
      </c>
      <c r="L204" s="3">
        <v>0</v>
      </c>
      <c r="M204" s="3">
        <v>0</v>
      </c>
      <c r="N204" s="3">
        <v>0</v>
      </c>
      <c r="O204" s="3" t="str">
        <f t="shared" si="7"/>
        <v>Overvalued</v>
      </c>
      <c r="Q204" s="3">
        <f t="shared" si="6"/>
        <v>0</v>
      </c>
    </row>
    <row r="205" spans="1:17" x14ac:dyDescent="0.3">
      <c r="A205" s="3">
        <v>0</v>
      </c>
      <c r="B205" s="3">
        <v>0</v>
      </c>
      <c r="C205" s="3">
        <v>0</v>
      </c>
      <c r="D205" s="3">
        <v>0</v>
      </c>
      <c r="E205" s="3">
        <v>0</v>
      </c>
      <c r="F205" s="3">
        <v>0</v>
      </c>
      <c r="G205" s="3">
        <v>0</v>
      </c>
      <c r="H205" s="3">
        <v>0</v>
      </c>
      <c r="I205" s="3">
        <v>0</v>
      </c>
      <c r="J205" s="3">
        <v>0</v>
      </c>
      <c r="K205" s="3">
        <v>0</v>
      </c>
      <c r="L205" s="3">
        <v>0</v>
      </c>
      <c r="M205" s="3">
        <v>0</v>
      </c>
      <c r="N205" s="3">
        <v>0</v>
      </c>
      <c r="O205" s="3" t="str">
        <f t="shared" si="7"/>
        <v>Overvalued</v>
      </c>
      <c r="Q205" s="3">
        <f t="shared" si="6"/>
        <v>0</v>
      </c>
    </row>
    <row r="206" spans="1:17" x14ac:dyDescent="0.3">
      <c r="A206" s="3">
        <v>0</v>
      </c>
      <c r="B206" s="3">
        <v>0</v>
      </c>
      <c r="C206" s="3">
        <v>0</v>
      </c>
      <c r="D206" s="3">
        <v>0</v>
      </c>
      <c r="E206" s="3">
        <v>0</v>
      </c>
      <c r="F206" s="3">
        <v>0</v>
      </c>
      <c r="G206" s="3">
        <v>0</v>
      </c>
      <c r="H206" s="3">
        <v>0</v>
      </c>
      <c r="I206" s="3">
        <v>0</v>
      </c>
      <c r="J206" s="3">
        <v>0</v>
      </c>
      <c r="K206" s="3">
        <v>0</v>
      </c>
      <c r="L206" s="3">
        <v>0</v>
      </c>
      <c r="M206" s="3">
        <v>0</v>
      </c>
      <c r="N206" s="3">
        <v>0</v>
      </c>
      <c r="O206" s="3" t="str">
        <f t="shared" si="7"/>
        <v>Overvalued</v>
      </c>
      <c r="Q206" s="3">
        <f t="shared" si="6"/>
        <v>0</v>
      </c>
    </row>
    <row r="207" spans="1:17" x14ac:dyDescent="0.3">
      <c r="A207" s="3">
        <v>0</v>
      </c>
      <c r="B207" s="3">
        <v>0</v>
      </c>
      <c r="C207" s="3">
        <v>0</v>
      </c>
      <c r="D207" s="3">
        <v>0</v>
      </c>
      <c r="E207" s="3">
        <v>0</v>
      </c>
      <c r="F207" s="3">
        <v>0</v>
      </c>
      <c r="G207" s="3">
        <v>0</v>
      </c>
      <c r="H207" s="3">
        <v>0</v>
      </c>
      <c r="I207" s="3">
        <v>0</v>
      </c>
      <c r="J207" s="3">
        <v>0</v>
      </c>
      <c r="K207" s="3">
        <v>0</v>
      </c>
      <c r="L207" s="3">
        <v>0</v>
      </c>
      <c r="M207" s="3">
        <v>0</v>
      </c>
      <c r="N207" s="3">
        <v>0</v>
      </c>
      <c r="O207" s="3" t="str">
        <f t="shared" si="7"/>
        <v>Overvalued</v>
      </c>
      <c r="Q207" s="3">
        <f t="shared" si="6"/>
        <v>0</v>
      </c>
    </row>
    <row r="208" spans="1:17" x14ac:dyDescent="0.3">
      <c r="A208" s="3">
        <v>0</v>
      </c>
      <c r="B208" s="3">
        <v>0</v>
      </c>
      <c r="C208" s="3">
        <v>0</v>
      </c>
      <c r="D208" s="3">
        <v>0</v>
      </c>
      <c r="E208" s="3">
        <v>0</v>
      </c>
      <c r="F208" s="3">
        <v>0</v>
      </c>
      <c r="G208" s="3">
        <v>0</v>
      </c>
      <c r="H208" s="3">
        <v>0</v>
      </c>
      <c r="I208" s="3">
        <v>0</v>
      </c>
      <c r="J208" s="3">
        <v>0</v>
      </c>
      <c r="K208" s="3">
        <v>0</v>
      </c>
      <c r="L208" s="3">
        <v>0</v>
      </c>
      <c r="M208" s="3">
        <v>0</v>
      </c>
      <c r="N208" s="3">
        <v>0</v>
      </c>
      <c r="O208" s="3" t="str">
        <f t="shared" si="7"/>
        <v>Overvalued</v>
      </c>
      <c r="Q208" s="3">
        <f t="shared" si="6"/>
        <v>0</v>
      </c>
    </row>
    <row r="209" spans="1:17" x14ac:dyDescent="0.3">
      <c r="A209" s="3">
        <v>0</v>
      </c>
      <c r="B209" s="3">
        <v>0</v>
      </c>
      <c r="C209" s="3">
        <v>0</v>
      </c>
      <c r="D209" s="3">
        <v>0</v>
      </c>
      <c r="E209" s="3">
        <v>0</v>
      </c>
      <c r="F209" s="3">
        <v>0</v>
      </c>
      <c r="G209" s="3">
        <v>0</v>
      </c>
      <c r="H209" s="3">
        <v>0</v>
      </c>
      <c r="I209" s="3">
        <v>0</v>
      </c>
      <c r="J209" s="3">
        <v>0</v>
      </c>
      <c r="K209" s="3">
        <v>0</v>
      </c>
      <c r="L209" s="3">
        <v>0</v>
      </c>
      <c r="M209" s="3">
        <v>0</v>
      </c>
      <c r="N209" s="3">
        <v>0</v>
      </c>
      <c r="O209" s="3" t="str">
        <f t="shared" si="7"/>
        <v>Overvalued</v>
      </c>
      <c r="Q209" s="3">
        <f t="shared" si="6"/>
        <v>0</v>
      </c>
    </row>
    <row r="210" spans="1:17" x14ac:dyDescent="0.3">
      <c r="A210" s="3">
        <v>0</v>
      </c>
      <c r="B210" s="3">
        <v>0</v>
      </c>
      <c r="C210" s="3">
        <v>0</v>
      </c>
      <c r="D210" s="3">
        <v>0</v>
      </c>
      <c r="E210" s="3">
        <v>0</v>
      </c>
      <c r="F210" s="3">
        <v>0</v>
      </c>
      <c r="G210" s="3">
        <v>0</v>
      </c>
      <c r="H210" s="3">
        <v>0</v>
      </c>
      <c r="I210" s="3">
        <v>0</v>
      </c>
      <c r="J210" s="3">
        <v>0</v>
      </c>
      <c r="K210" s="3">
        <v>0</v>
      </c>
      <c r="L210" s="3">
        <v>0</v>
      </c>
      <c r="M210" s="3">
        <v>0</v>
      </c>
      <c r="N210" s="3">
        <v>0</v>
      </c>
      <c r="O210" s="3" t="str">
        <f t="shared" si="7"/>
        <v>Overvalued</v>
      </c>
      <c r="Q210" s="3">
        <f t="shared" si="6"/>
        <v>0</v>
      </c>
    </row>
    <row r="211" spans="1:17" x14ac:dyDescent="0.3">
      <c r="A211" s="3">
        <v>0</v>
      </c>
      <c r="B211" s="3">
        <v>0</v>
      </c>
      <c r="C211" s="3">
        <v>0</v>
      </c>
      <c r="D211" s="3">
        <v>0</v>
      </c>
      <c r="E211" s="3">
        <v>0</v>
      </c>
      <c r="F211" s="3">
        <v>0</v>
      </c>
      <c r="G211" s="3">
        <v>0</v>
      </c>
      <c r="H211" s="3">
        <v>0</v>
      </c>
      <c r="I211" s="3">
        <v>0</v>
      </c>
      <c r="J211" s="3">
        <v>0</v>
      </c>
      <c r="K211" s="3">
        <v>0</v>
      </c>
      <c r="L211" s="3">
        <v>0</v>
      </c>
      <c r="M211" s="3">
        <v>0</v>
      </c>
      <c r="N211" s="3">
        <v>0</v>
      </c>
      <c r="O211" s="3" t="str">
        <f t="shared" si="7"/>
        <v>Overvalued</v>
      </c>
      <c r="Q211" s="3">
        <f t="shared" si="6"/>
        <v>0</v>
      </c>
    </row>
    <row r="212" spans="1:17" x14ac:dyDescent="0.3">
      <c r="A212" s="3">
        <v>0</v>
      </c>
      <c r="B212" s="3">
        <v>0</v>
      </c>
      <c r="C212" s="3">
        <v>0</v>
      </c>
      <c r="D212" s="3">
        <v>0</v>
      </c>
      <c r="E212" s="3">
        <v>0</v>
      </c>
      <c r="F212" s="3">
        <v>0</v>
      </c>
      <c r="G212" s="3">
        <v>0</v>
      </c>
      <c r="H212" s="3">
        <v>0</v>
      </c>
      <c r="I212" s="3">
        <v>0</v>
      </c>
      <c r="J212" s="3">
        <v>0</v>
      </c>
      <c r="K212" s="3">
        <v>0</v>
      </c>
      <c r="L212" s="3">
        <v>0</v>
      </c>
      <c r="M212" s="3">
        <v>0</v>
      </c>
      <c r="N212" s="3">
        <v>0</v>
      </c>
      <c r="O212" s="3" t="str">
        <f t="shared" si="7"/>
        <v>Overvalued</v>
      </c>
      <c r="Q212" s="3">
        <f t="shared" si="6"/>
        <v>0</v>
      </c>
    </row>
    <row r="213" spans="1:17" x14ac:dyDescent="0.3">
      <c r="A213" s="3">
        <v>0</v>
      </c>
      <c r="B213" s="3">
        <v>0</v>
      </c>
      <c r="C213" s="3">
        <v>0</v>
      </c>
      <c r="D213" s="3">
        <v>0</v>
      </c>
      <c r="E213" s="3">
        <v>0</v>
      </c>
      <c r="F213" s="3">
        <v>0</v>
      </c>
      <c r="G213" s="3">
        <v>0</v>
      </c>
      <c r="H213" s="3">
        <v>0</v>
      </c>
      <c r="I213" s="3">
        <v>0</v>
      </c>
      <c r="J213" s="3">
        <v>0</v>
      </c>
      <c r="K213" s="3">
        <v>0</v>
      </c>
      <c r="L213" s="3">
        <v>0</v>
      </c>
      <c r="M213" s="3">
        <v>0</v>
      </c>
      <c r="N213" s="3">
        <v>0</v>
      </c>
      <c r="O213" s="3" t="str">
        <f t="shared" si="7"/>
        <v>Overvalued</v>
      </c>
      <c r="Q213" s="3">
        <f t="shared" si="6"/>
        <v>0</v>
      </c>
    </row>
    <row r="214" spans="1:17" x14ac:dyDescent="0.3">
      <c r="A214" s="3">
        <v>0</v>
      </c>
      <c r="B214" s="3">
        <v>0</v>
      </c>
      <c r="C214" s="3">
        <v>0</v>
      </c>
      <c r="D214" s="3">
        <v>0</v>
      </c>
      <c r="E214" s="3">
        <v>0</v>
      </c>
      <c r="F214" s="3">
        <v>0</v>
      </c>
      <c r="G214" s="3">
        <v>0</v>
      </c>
      <c r="H214" s="3">
        <v>0</v>
      </c>
      <c r="I214" s="3">
        <v>0</v>
      </c>
      <c r="J214" s="3">
        <v>0</v>
      </c>
      <c r="K214" s="3">
        <v>0</v>
      </c>
      <c r="L214" s="3">
        <v>0</v>
      </c>
      <c r="M214" s="3">
        <v>0</v>
      </c>
      <c r="N214" s="3">
        <v>0</v>
      </c>
      <c r="O214" s="3" t="str">
        <f t="shared" si="7"/>
        <v>Overvalued</v>
      </c>
      <c r="Q214" s="3">
        <f t="shared" si="6"/>
        <v>0</v>
      </c>
    </row>
    <row r="215" spans="1:17" x14ac:dyDescent="0.3">
      <c r="A215" s="3">
        <v>0</v>
      </c>
      <c r="B215" s="3">
        <v>0</v>
      </c>
      <c r="C215" s="3">
        <v>0</v>
      </c>
      <c r="D215" s="3">
        <v>0</v>
      </c>
      <c r="E215" s="3">
        <v>0</v>
      </c>
      <c r="F215" s="3">
        <v>0</v>
      </c>
      <c r="G215" s="3">
        <v>0</v>
      </c>
      <c r="H215" s="3">
        <v>0</v>
      </c>
      <c r="I215" s="3">
        <v>0</v>
      </c>
      <c r="J215" s="3">
        <v>0</v>
      </c>
      <c r="K215" s="3">
        <v>0</v>
      </c>
      <c r="L215" s="3">
        <v>0</v>
      </c>
      <c r="M215" s="3">
        <v>0</v>
      </c>
      <c r="N215" s="3">
        <v>0</v>
      </c>
      <c r="O215" s="3" t="str">
        <f t="shared" si="7"/>
        <v>Overvalued</v>
      </c>
      <c r="Q215" s="3">
        <f t="shared" si="6"/>
        <v>0</v>
      </c>
    </row>
    <row r="216" spans="1:17" x14ac:dyDescent="0.3">
      <c r="A216" s="3">
        <v>0</v>
      </c>
      <c r="B216" s="3">
        <v>0</v>
      </c>
      <c r="C216" s="3">
        <v>0</v>
      </c>
      <c r="D216" s="3">
        <v>0</v>
      </c>
      <c r="E216" s="3">
        <v>0</v>
      </c>
      <c r="F216" s="3">
        <v>0</v>
      </c>
      <c r="G216" s="3">
        <v>0</v>
      </c>
      <c r="H216" s="3">
        <v>0</v>
      </c>
      <c r="I216" s="3">
        <v>0</v>
      </c>
      <c r="J216" s="3">
        <v>0</v>
      </c>
      <c r="K216" s="3">
        <v>0</v>
      </c>
      <c r="L216" s="3">
        <v>0</v>
      </c>
      <c r="M216" s="3">
        <v>0</v>
      </c>
      <c r="N216" s="3">
        <v>0</v>
      </c>
      <c r="O216" s="3" t="str">
        <f t="shared" si="7"/>
        <v>Overvalued</v>
      </c>
      <c r="Q216" s="3">
        <f t="shared" si="6"/>
        <v>0</v>
      </c>
    </row>
    <row r="217" spans="1:17" x14ac:dyDescent="0.3">
      <c r="A217" s="3">
        <v>0</v>
      </c>
      <c r="B217" s="3">
        <v>0</v>
      </c>
      <c r="C217" s="3">
        <v>0</v>
      </c>
      <c r="D217" s="3">
        <v>0</v>
      </c>
      <c r="E217" s="3">
        <v>0</v>
      </c>
      <c r="F217" s="3">
        <v>0</v>
      </c>
      <c r="G217" s="3">
        <v>0</v>
      </c>
      <c r="H217" s="3">
        <v>0</v>
      </c>
      <c r="I217" s="3">
        <v>0</v>
      </c>
      <c r="J217" s="3">
        <v>0</v>
      </c>
      <c r="K217" s="3">
        <v>0</v>
      </c>
      <c r="L217" s="3">
        <v>0</v>
      </c>
      <c r="M217" s="3">
        <v>0</v>
      </c>
      <c r="N217" s="3">
        <v>0</v>
      </c>
      <c r="O217" s="3" t="str">
        <f t="shared" si="7"/>
        <v>Overvalued</v>
      </c>
      <c r="Q217" s="3">
        <f t="shared" si="6"/>
        <v>0</v>
      </c>
    </row>
    <row r="218" spans="1:17" x14ac:dyDescent="0.3">
      <c r="A218" s="3">
        <v>0</v>
      </c>
      <c r="B218" s="3">
        <v>0</v>
      </c>
      <c r="C218" s="3">
        <v>0</v>
      </c>
      <c r="D218" s="3">
        <v>0</v>
      </c>
      <c r="E218" s="3">
        <v>0</v>
      </c>
      <c r="F218" s="3">
        <v>0</v>
      </c>
      <c r="G218" s="3">
        <v>0</v>
      </c>
      <c r="H218" s="3">
        <v>0</v>
      </c>
      <c r="I218" s="3">
        <v>0</v>
      </c>
      <c r="J218" s="3">
        <v>0</v>
      </c>
      <c r="K218" s="3">
        <v>0</v>
      </c>
      <c r="L218" s="3">
        <v>0</v>
      </c>
      <c r="M218" s="3">
        <v>0</v>
      </c>
      <c r="N218" s="3">
        <v>0</v>
      </c>
      <c r="O218" s="3" t="str">
        <f t="shared" si="7"/>
        <v>Overvalued</v>
      </c>
      <c r="Q218" s="3">
        <f t="shared" si="6"/>
        <v>0</v>
      </c>
    </row>
    <row r="219" spans="1:17" x14ac:dyDescent="0.3">
      <c r="A219" s="3">
        <v>0</v>
      </c>
      <c r="B219" s="3">
        <v>0</v>
      </c>
      <c r="C219" s="3">
        <v>0</v>
      </c>
      <c r="D219" s="3">
        <v>0</v>
      </c>
      <c r="E219" s="3">
        <v>0</v>
      </c>
      <c r="F219" s="3">
        <v>0</v>
      </c>
      <c r="G219" s="3">
        <v>0</v>
      </c>
      <c r="H219" s="3">
        <v>0</v>
      </c>
      <c r="I219" s="3">
        <v>0</v>
      </c>
      <c r="J219" s="3">
        <v>0</v>
      </c>
      <c r="K219" s="3">
        <v>0</v>
      </c>
      <c r="L219" s="3">
        <v>0</v>
      </c>
      <c r="M219" s="3">
        <v>0</v>
      </c>
      <c r="N219" s="3">
        <v>0</v>
      </c>
      <c r="O219" s="3" t="str">
        <f t="shared" si="7"/>
        <v>Overvalued</v>
      </c>
      <c r="Q219" s="3">
        <f t="shared" si="6"/>
        <v>0</v>
      </c>
    </row>
    <row r="220" spans="1:17" x14ac:dyDescent="0.3">
      <c r="A220" s="3">
        <v>0</v>
      </c>
      <c r="B220" s="3">
        <v>0</v>
      </c>
      <c r="C220" s="3">
        <v>0</v>
      </c>
      <c r="D220" s="3">
        <v>0</v>
      </c>
      <c r="E220" s="3">
        <v>0</v>
      </c>
      <c r="F220" s="3">
        <v>0</v>
      </c>
      <c r="G220" s="3">
        <v>0</v>
      </c>
      <c r="H220" s="3">
        <v>0</v>
      </c>
      <c r="I220" s="3">
        <v>0</v>
      </c>
      <c r="J220" s="3">
        <v>0</v>
      </c>
      <c r="K220" s="3">
        <v>0</v>
      </c>
      <c r="L220" s="3">
        <v>0</v>
      </c>
      <c r="M220" s="3">
        <v>0</v>
      </c>
      <c r="N220" s="3">
        <v>0</v>
      </c>
      <c r="O220" s="3" t="str">
        <f t="shared" si="7"/>
        <v>Overvalued</v>
      </c>
      <c r="Q220" s="3">
        <f t="shared" si="6"/>
        <v>0</v>
      </c>
    </row>
    <row r="221" spans="1:17" x14ac:dyDescent="0.3">
      <c r="A221" s="3">
        <v>0</v>
      </c>
      <c r="B221" s="3">
        <v>0</v>
      </c>
      <c r="C221" s="3">
        <v>0</v>
      </c>
      <c r="D221" s="3">
        <v>0</v>
      </c>
      <c r="E221" s="3">
        <v>0</v>
      </c>
      <c r="F221" s="3">
        <v>0</v>
      </c>
      <c r="G221" s="3">
        <v>0</v>
      </c>
      <c r="H221" s="3">
        <v>0</v>
      </c>
      <c r="I221" s="3">
        <v>0</v>
      </c>
      <c r="J221" s="3">
        <v>0</v>
      </c>
      <c r="K221" s="3">
        <v>0</v>
      </c>
      <c r="L221" s="3">
        <v>0</v>
      </c>
      <c r="M221" s="3">
        <v>0</v>
      </c>
      <c r="N221" s="3">
        <v>0</v>
      </c>
      <c r="O221" s="3" t="str">
        <f t="shared" si="7"/>
        <v>Overvalued</v>
      </c>
      <c r="Q221" s="3">
        <f t="shared" si="6"/>
        <v>0</v>
      </c>
    </row>
    <row r="222" spans="1:17" x14ac:dyDescent="0.3">
      <c r="A222" s="3">
        <v>0</v>
      </c>
      <c r="B222" s="3">
        <v>0</v>
      </c>
      <c r="C222" s="3">
        <v>0</v>
      </c>
      <c r="D222" s="3">
        <v>0</v>
      </c>
      <c r="E222" s="3">
        <v>0</v>
      </c>
      <c r="F222" s="3">
        <v>0</v>
      </c>
      <c r="G222" s="3">
        <v>0</v>
      </c>
      <c r="H222" s="3">
        <v>0</v>
      </c>
      <c r="I222" s="3">
        <v>0</v>
      </c>
      <c r="J222" s="3">
        <v>0</v>
      </c>
      <c r="K222" s="3">
        <v>0</v>
      </c>
      <c r="L222" s="3">
        <v>0</v>
      </c>
      <c r="M222" s="3">
        <v>0</v>
      </c>
      <c r="N222" s="3">
        <v>0</v>
      </c>
      <c r="O222" s="3" t="str">
        <f t="shared" si="7"/>
        <v>Overvalued</v>
      </c>
      <c r="Q222" s="3">
        <f t="shared" si="6"/>
        <v>0</v>
      </c>
    </row>
    <row r="223" spans="1:17" x14ac:dyDescent="0.3">
      <c r="A223" s="3">
        <v>0</v>
      </c>
      <c r="B223" s="3">
        <v>0</v>
      </c>
      <c r="C223" s="3">
        <v>0</v>
      </c>
      <c r="D223" s="3">
        <v>0</v>
      </c>
      <c r="E223" s="3">
        <v>0</v>
      </c>
      <c r="F223" s="3">
        <v>0</v>
      </c>
      <c r="G223" s="3">
        <v>0</v>
      </c>
      <c r="H223" s="3">
        <v>0</v>
      </c>
      <c r="I223" s="3">
        <v>0</v>
      </c>
      <c r="J223" s="3">
        <v>0</v>
      </c>
      <c r="K223" s="3">
        <v>0</v>
      </c>
      <c r="L223" s="3">
        <v>0</v>
      </c>
      <c r="M223" s="3">
        <v>0</v>
      </c>
      <c r="N223" s="3">
        <v>0</v>
      </c>
      <c r="O223" s="3" t="str">
        <f t="shared" si="7"/>
        <v>Overvalued</v>
      </c>
      <c r="Q223" s="3">
        <f t="shared" si="6"/>
        <v>0</v>
      </c>
    </row>
    <row r="224" spans="1:17" x14ac:dyDescent="0.3">
      <c r="A224" s="3">
        <v>0</v>
      </c>
      <c r="B224" s="3">
        <v>0</v>
      </c>
      <c r="C224" s="3">
        <v>0</v>
      </c>
      <c r="D224" s="3">
        <v>0</v>
      </c>
      <c r="E224" s="3">
        <v>0</v>
      </c>
      <c r="F224" s="3">
        <v>0</v>
      </c>
      <c r="G224" s="3">
        <v>0</v>
      </c>
      <c r="H224" s="3">
        <v>0</v>
      </c>
      <c r="I224" s="3">
        <v>0</v>
      </c>
      <c r="J224" s="3">
        <v>0</v>
      </c>
      <c r="K224" s="3">
        <v>0</v>
      </c>
      <c r="L224" s="3">
        <v>0</v>
      </c>
      <c r="M224" s="3">
        <v>0</v>
      </c>
      <c r="N224" s="3">
        <v>0</v>
      </c>
      <c r="O224" s="3" t="str">
        <f t="shared" si="7"/>
        <v>Overvalued</v>
      </c>
      <c r="Q224" s="3">
        <f t="shared" si="6"/>
        <v>0</v>
      </c>
    </row>
    <row r="225" spans="1:17" x14ac:dyDescent="0.3">
      <c r="A225" s="3">
        <v>0</v>
      </c>
      <c r="B225" s="3">
        <v>0</v>
      </c>
      <c r="C225" s="3">
        <v>0</v>
      </c>
      <c r="D225" s="3">
        <v>0</v>
      </c>
      <c r="E225" s="3">
        <v>0</v>
      </c>
      <c r="F225" s="3">
        <v>0</v>
      </c>
      <c r="G225" s="3">
        <v>0</v>
      </c>
      <c r="H225" s="3">
        <v>0</v>
      </c>
      <c r="I225" s="3">
        <v>0</v>
      </c>
      <c r="J225" s="3">
        <v>0</v>
      </c>
      <c r="K225" s="3">
        <v>0</v>
      </c>
      <c r="L225" s="3">
        <v>0</v>
      </c>
      <c r="M225" s="3">
        <v>0</v>
      </c>
      <c r="N225" s="3">
        <v>0</v>
      </c>
      <c r="O225" s="3" t="str">
        <f t="shared" si="7"/>
        <v>Overvalued</v>
      </c>
      <c r="Q225" s="3">
        <f t="shared" si="6"/>
        <v>0</v>
      </c>
    </row>
    <row r="226" spans="1:17" x14ac:dyDescent="0.3">
      <c r="A226" s="3">
        <v>0</v>
      </c>
      <c r="B226" s="3">
        <v>0</v>
      </c>
      <c r="C226" s="3">
        <v>0</v>
      </c>
      <c r="D226" s="3">
        <v>0</v>
      </c>
      <c r="E226" s="3">
        <v>0</v>
      </c>
      <c r="F226" s="3">
        <v>0</v>
      </c>
      <c r="G226" s="3">
        <v>0</v>
      </c>
      <c r="H226" s="3">
        <v>0</v>
      </c>
      <c r="I226" s="3">
        <v>0</v>
      </c>
      <c r="J226" s="3">
        <v>0</v>
      </c>
      <c r="K226" s="3">
        <v>0</v>
      </c>
      <c r="L226" s="3">
        <v>0</v>
      </c>
      <c r="M226" s="3">
        <v>0</v>
      </c>
      <c r="N226" s="3">
        <v>0</v>
      </c>
      <c r="O226" s="3" t="str">
        <f t="shared" si="7"/>
        <v>Overvalued</v>
      </c>
      <c r="Q226" s="3">
        <f t="shared" si="6"/>
        <v>0</v>
      </c>
    </row>
    <row r="227" spans="1:17" x14ac:dyDescent="0.3">
      <c r="A227" s="3">
        <v>0</v>
      </c>
      <c r="B227" s="3">
        <v>0</v>
      </c>
      <c r="C227" s="3">
        <v>0</v>
      </c>
      <c r="D227" s="3">
        <v>0</v>
      </c>
      <c r="E227" s="3">
        <v>0</v>
      </c>
      <c r="F227" s="3">
        <v>0</v>
      </c>
      <c r="G227" s="3">
        <v>0</v>
      </c>
      <c r="H227" s="3">
        <v>0</v>
      </c>
      <c r="I227" s="3">
        <v>0</v>
      </c>
      <c r="J227" s="3">
        <v>0</v>
      </c>
      <c r="K227" s="3">
        <v>0</v>
      </c>
      <c r="L227" s="3">
        <v>0</v>
      </c>
      <c r="M227" s="3">
        <v>0</v>
      </c>
      <c r="N227" s="3">
        <v>0</v>
      </c>
      <c r="O227" s="3" t="str">
        <f t="shared" si="7"/>
        <v>Overvalued</v>
      </c>
      <c r="Q227" s="3">
        <f t="shared" si="6"/>
        <v>0</v>
      </c>
    </row>
    <row r="228" spans="1:17" x14ac:dyDescent="0.3">
      <c r="A228" s="3">
        <v>0</v>
      </c>
      <c r="B228" s="3">
        <v>0</v>
      </c>
      <c r="C228" s="3">
        <v>0</v>
      </c>
      <c r="D228" s="3">
        <v>0</v>
      </c>
      <c r="E228" s="3">
        <v>0</v>
      </c>
      <c r="F228" s="3">
        <v>0</v>
      </c>
      <c r="G228" s="3">
        <v>0</v>
      </c>
      <c r="H228" s="3">
        <v>0</v>
      </c>
      <c r="I228" s="3">
        <v>0</v>
      </c>
      <c r="J228" s="3">
        <v>0</v>
      </c>
      <c r="K228" s="3">
        <v>0</v>
      </c>
      <c r="L228" s="3">
        <v>0</v>
      </c>
      <c r="M228" s="3">
        <v>0</v>
      </c>
      <c r="N228" s="3">
        <v>0</v>
      </c>
      <c r="O228" s="3" t="str">
        <f t="shared" si="7"/>
        <v>Overvalued</v>
      </c>
      <c r="Q228" s="3">
        <f t="shared" si="6"/>
        <v>0</v>
      </c>
    </row>
    <row r="229" spans="1:17" x14ac:dyDescent="0.3">
      <c r="A229" s="3">
        <v>0</v>
      </c>
      <c r="B229" s="3">
        <v>0</v>
      </c>
      <c r="C229" s="3">
        <v>0</v>
      </c>
      <c r="D229" s="3">
        <v>0</v>
      </c>
      <c r="E229" s="3">
        <v>0</v>
      </c>
      <c r="F229" s="3">
        <v>0</v>
      </c>
      <c r="G229" s="3">
        <v>0</v>
      </c>
      <c r="H229" s="3">
        <v>0</v>
      </c>
      <c r="I229" s="3">
        <v>0</v>
      </c>
      <c r="J229" s="3">
        <v>0</v>
      </c>
      <c r="K229" s="3">
        <v>0</v>
      </c>
      <c r="L229" s="3">
        <v>0</v>
      </c>
      <c r="M229" s="3">
        <v>0</v>
      </c>
      <c r="N229" s="3">
        <v>0</v>
      </c>
      <c r="O229" s="3" t="str">
        <f t="shared" si="7"/>
        <v>Overvalued</v>
      </c>
      <c r="Q229" s="3">
        <f t="shared" si="6"/>
        <v>0</v>
      </c>
    </row>
    <row r="230" spans="1:17" x14ac:dyDescent="0.3">
      <c r="A230" s="3">
        <v>0</v>
      </c>
      <c r="B230" s="3">
        <v>0</v>
      </c>
      <c r="C230" s="3">
        <v>0</v>
      </c>
      <c r="D230" s="3">
        <v>0</v>
      </c>
      <c r="E230" s="3">
        <v>0</v>
      </c>
      <c r="F230" s="3">
        <v>0</v>
      </c>
      <c r="G230" s="3">
        <v>0</v>
      </c>
      <c r="H230" s="3">
        <v>0</v>
      </c>
      <c r="I230" s="3">
        <v>0</v>
      </c>
      <c r="J230" s="3">
        <v>0</v>
      </c>
      <c r="K230" s="3">
        <v>0</v>
      </c>
      <c r="L230" s="3">
        <v>0</v>
      </c>
      <c r="M230" s="3">
        <v>0</v>
      </c>
      <c r="N230" s="3">
        <v>0</v>
      </c>
      <c r="O230" s="3" t="str">
        <f t="shared" si="7"/>
        <v>Overvalued</v>
      </c>
      <c r="Q230" s="3">
        <f t="shared" si="6"/>
        <v>0</v>
      </c>
    </row>
    <row r="231" spans="1:17" x14ac:dyDescent="0.3">
      <c r="A231" s="3">
        <v>0</v>
      </c>
      <c r="B231" s="3">
        <v>0</v>
      </c>
      <c r="C231" s="3">
        <v>0</v>
      </c>
      <c r="D231" s="3">
        <v>0</v>
      </c>
      <c r="E231" s="3">
        <v>0</v>
      </c>
      <c r="F231" s="3">
        <v>0</v>
      </c>
      <c r="G231" s="3">
        <v>0</v>
      </c>
      <c r="H231" s="3">
        <v>0</v>
      </c>
      <c r="I231" s="3">
        <v>0</v>
      </c>
      <c r="J231" s="3">
        <v>0</v>
      </c>
      <c r="K231" s="3">
        <v>0</v>
      </c>
      <c r="L231" s="3">
        <v>0</v>
      </c>
      <c r="M231" s="3">
        <v>0</v>
      </c>
      <c r="N231" s="3">
        <v>0</v>
      </c>
      <c r="O231" s="3" t="str">
        <f t="shared" si="7"/>
        <v>Overvalued</v>
      </c>
      <c r="Q231" s="3">
        <f t="shared" si="6"/>
        <v>0</v>
      </c>
    </row>
    <row r="232" spans="1:17" x14ac:dyDescent="0.3">
      <c r="A232" s="3">
        <v>0</v>
      </c>
      <c r="B232" s="3">
        <v>0</v>
      </c>
      <c r="C232" s="3">
        <v>0</v>
      </c>
      <c r="D232" s="3">
        <v>0</v>
      </c>
      <c r="E232" s="3">
        <v>0</v>
      </c>
      <c r="F232" s="3">
        <v>0</v>
      </c>
      <c r="G232" s="3">
        <v>0</v>
      </c>
      <c r="H232" s="3">
        <v>0</v>
      </c>
      <c r="I232" s="3">
        <v>0</v>
      </c>
      <c r="J232" s="3">
        <v>0</v>
      </c>
      <c r="K232" s="3">
        <v>0</v>
      </c>
      <c r="L232" s="3">
        <v>0</v>
      </c>
      <c r="M232" s="3">
        <v>0</v>
      </c>
      <c r="N232" s="3">
        <v>0</v>
      </c>
      <c r="O232" s="3" t="str">
        <f t="shared" si="7"/>
        <v>Overvalued</v>
      </c>
      <c r="Q232" s="3">
        <f t="shared" si="6"/>
        <v>0</v>
      </c>
    </row>
    <row r="233" spans="1:17" x14ac:dyDescent="0.3">
      <c r="A233" s="3">
        <v>0</v>
      </c>
      <c r="B233" s="3">
        <v>0</v>
      </c>
      <c r="C233" s="3">
        <v>0</v>
      </c>
      <c r="D233" s="3">
        <v>0</v>
      </c>
      <c r="E233" s="3">
        <v>0</v>
      </c>
      <c r="F233" s="3">
        <v>0</v>
      </c>
      <c r="G233" s="3">
        <v>0</v>
      </c>
      <c r="H233" s="3">
        <v>0</v>
      </c>
      <c r="I233" s="3">
        <v>0</v>
      </c>
      <c r="J233" s="3">
        <v>0</v>
      </c>
      <c r="K233" s="3">
        <v>0</v>
      </c>
      <c r="L233" s="3">
        <v>0</v>
      </c>
      <c r="M233" s="3">
        <v>0</v>
      </c>
      <c r="N233" s="3">
        <v>0</v>
      </c>
      <c r="O233" s="3" t="str">
        <f t="shared" si="7"/>
        <v>Overvalued</v>
      </c>
      <c r="Q233" s="3">
        <f t="shared" si="6"/>
        <v>0</v>
      </c>
    </row>
    <row r="234" spans="1:17" x14ac:dyDescent="0.3">
      <c r="A234" s="3">
        <v>0</v>
      </c>
      <c r="B234" s="3">
        <v>0</v>
      </c>
      <c r="C234" s="3">
        <v>0</v>
      </c>
      <c r="D234" s="3">
        <v>0</v>
      </c>
      <c r="E234" s="3">
        <v>0</v>
      </c>
      <c r="F234" s="3">
        <v>0</v>
      </c>
      <c r="G234" s="3">
        <v>0</v>
      </c>
      <c r="H234" s="3">
        <v>0</v>
      </c>
      <c r="I234" s="3">
        <v>0</v>
      </c>
      <c r="J234" s="3">
        <v>0</v>
      </c>
      <c r="K234" s="3">
        <v>0</v>
      </c>
      <c r="L234" s="3">
        <v>0</v>
      </c>
      <c r="M234" s="3">
        <v>0</v>
      </c>
      <c r="N234" s="3">
        <v>0</v>
      </c>
      <c r="O234" s="3" t="str">
        <f t="shared" si="7"/>
        <v>Overvalued</v>
      </c>
      <c r="Q234" s="3">
        <f t="shared" si="6"/>
        <v>0</v>
      </c>
    </row>
    <row r="235" spans="1:17" x14ac:dyDescent="0.3">
      <c r="A235" s="3">
        <v>0</v>
      </c>
      <c r="B235" s="3">
        <v>0</v>
      </c>
      <c r="C235" s="3">
        <v>0</v>
      </c>
      <c r="D235" s="3">
        <v>0</v>
      </c>
      <c r="E235" s="3">
        <v>0</v>
      </c>
      <c r="F235" s="3">
        <v>0</v>
      </c>
      <c r="G235" s="3">
        <v>0</v>
      </c>
      <c r="H235" s="3">
        <v>0</v>
      </c>
      <c r="I235" s="3">
        <v>0</v>
      </c>
      <c r="J235" s="3">
        <v>0</v>
      </c>
      <c r="K235" s="3">
        <v>0</v>
      </c>
      <c r="L235" s="3">
        <v>0</v>
      </c>
      <c r="M235" s="3">
        <v>0</v>
      </c>
      <c r="N235" s="3">
        <v>0</v>
      </c>
      <c r="O235" s="3" t="str">
        <f t="shared" si="7"/>
        <v>Overvalued</v>
      </c>
      <c r="Q235" s="3">
        <f t="shared" si="6"/>
        <v>0</v>
      </c>
    </row>
    <row r="236" spans="1:17" x14ac:dyDescent="0.3">
      <c r="A236" s="3">
        <v>0</v>
      </c>
      <c r="B236" s="3">
        <v>0</v>
      </c>
      <c r="C236" s="3">
        <v>0</v>
      </c>
      <c r="D236" s="3">
        <v>0</v>
      </c>
      <c r="E236" s="3">
        <v>0</v>
      </c>
      <c r="F236" s="3">
        <v>0</v>
      </c>
      <c r="G236" s="3">
        <v>0</v>
      </c>
      <c r="H236" s="3">
        <v>0</v>
      </c>
      <c r="I236" s="3">
        <v>0</v>
      </c>
      <c r="J236" s="3">
        <v>0</v>
      </c>
      <c r="K236" s="3">
        <v>0</v>
      </c>
      <c r="L236" s="3">
        <v>0</v>
      </c>
      <c r="M236" s="3">
        <v>0</v>
      </c>
      <c r="N236" s="3">
        <v>0</v>
      </c>
      <c r="O236" s="3" t="str">
        <f t="shared" si="7"/>
        <v>Overvalued</v>
      </c>
      <c r="Q236" s="3">
        <f t="shared" si="6"/>
        <v>0</v>
      </c>
    </row>
    <row r="237" spans="1:17" x14ac:dyDescent="0.3">
      <c r="A237" s="3">
        <v>0</v>
      </c>
      <c r="B237" s="3">
        <v>0</v>
      </c>
      <c r="C237" s="3">
        <v>0</v>
      </c>
      <c r="D237" s="3">
        <v>0</v>
      </c>
      <c r="E237" s="3">
        <v>0</v>
      </c>
      <c r="F237" s="3">
        <v>0</v>
      </c>
      <c r="G237" s="3">
        <v>0</v>
      </c>
      <c r="H237" s="3">
        <v>0</v>
      </c>
      <c r="I237" s="3">
        <v>0</v>
      </c>
      <c r="J237" s="3">
        <v>0</v>
      </c>
      <c r="K237" s="3">
        <v>0</v>
      </c>
      <c r="L237" s="3">
        <v>0</v>
      </c>
      <c r="M237" s="3">
        <v>0</v>
      </c>
      <c r="N237" s="3">
        <v>0</v>
      </c>
      <c r="O237" s="3" t="str">
        <f t="shared" si="7"/>
        <v>Overvalued</v>
      </c>
      <c r="Q237" s="3">
        <f t="shared" si="6"/>
        <v>0</v>
      </c>
    </row>
    <row r="238" spans="1:17" x14ac:dyDescent="0.3">
      <c r="A238" s="3">
        <v>0</v>
      </c>
      <c r="B238" s="3">
        <v>0</v>
      </c>
      <c r="C238" s="3">
        <v>0</v>
      </c>
      <c r="D238" s="3">
        <v>0</v>
      </c>
      <c r="E238" s="3">
        <v>0</v>
      </c>
      <c r="F238" s="3">
        <v>0</v>
      </c>
      <c r="G238" s="3">
        <v>0</v>
      </c>
      <c r="H238" s="3">
        <v>0</v>
      </c>
      <c r="I238" s="3">
        <v>0</v>
      </c>
      <c r="J238" s="3">
        <v>0</v>
      </c>
      <c r="K238" s="3">
        <v>0</v>
      </c>
      <c r="L238" s="3">
        <v>0</v>
      </c>
      <c r="M238" s="3">
        <v>0</v>
      </c>
      <c r="N238" s="3">
        <v>0</v>
      </c>
      <c r="O238" s="3" t="str">
        <f t="shared" si="7"/>
        <v>Overvalued</v>
      </c>
      <c r="Q238" s="3">
        <f t="shared" si="6"/>
        <v>0</v>
      </c>
    </row>
    <row r="239" spans="1:17" x14ac:dyDescent="0.3">
      <c r="A239" s="3">
        <v>0</v>
      </c>
      <c r="B239" s="3">
        <v>0</v>
      </c>
      <c r="C239" s="3">
        <v>0</v>
      </c>
      <c r="D239" s="3">
        <v>0</v>
      </c>
      <c r="E239" s="3">
        <v>0</v>
      </c>
      <c r="F239" s="3">
        <v>0</v>
      </c>
      <c r="G239" s="3">
        <v>0</v>
      </c>
      <c r="H239" s="3">
        <v>0</v>
      </c>
      <c r="I239" s="3">
        <v>0</v>
      </c>
      <c r="J239" s="3">
        <v>0</v>
      </c>
      <c r="K239" s="3">
        <v>0</v>
      </c>
      <c r="L239" s="3">
        <v>0</v>
      </c>
      <c r="M239" s="3">
        <v>0</v>
      </c>
      <c r="N239" s="3">
        <v>0</v>
      </c>
      <c r="O239" s="3" t="str">
        <f t="shared" si="7"/>
        <v>Overvalued</v>
      </c>
      <c r="Q239" s="3">
        <f t="shared" si="6"/>
        <v>0</v>
      </c>
    </row>
    <row r="240" spans="1:17" x14ac:dyDescent="0.3">
      <c r="A240" s="3">
        <v>0</v>
      </c>
      <c r="B240" s="3">
        <v>0</v>
      </c>
      <c r="C240" s="3">
        <v>0</v>
      </c>
      <c r="D240" s="3">
        <v>0</v>
      </c>
      <c r="E240" s="3">
        <v>0</v>
      </c>
      <c r="F240" s="3">
        <v>0</v>
      </c>
      <c r="G240" s="3">
        <v>0</v>
      </c>
      <c r="H240" s="3">
        <v>0</v>
      </c>
      <c r="I240" s="3">
        <v>0</v>
      </c>
      <c r="J240" s="3">
        <v>0</v>
      </c>
      <c r="K240" s="3">
        <v>0</v>
      </c>
      <c r="L240" s="3">
        <v>0</v>
      </c>
      <c r="M240" s="3">
        <v>0</v>
      </c>
      <c r="N240" s="3">
        <v>0</v>
      </c>
      <c r="O240" s="3" t="str">
        <f t="shared" si="7"/>
        <v>Overvalued</v>
      </c>
      <c r="Q240" s="3">
        <f t="shared" si="6"/>
        <v>0</v>
      </c>
    </row>
    <row r="241" spans="1:17" x14ac:dyDescent="0.3">
      <c r="A241" s="3">
        <v>0</v>
      </c>
      <c r="B241" s="3">
        <v>0</v>
      </c>
      <c r="C241" s="3">
        <v>0</v>
      </c>
      <c r="D241" s="3">
        <v>0</v>
      </c>
      <c r="E241" s="3">
        <v>0</v>
      </c>
      <c r="F241" s="3">
        <v>0</v>
      </c>
      <c r="G241" s="3">
        <v>0</v>
      </c>
      <c r="H241" s="3">
        <v>0</v>
      </c>
      <c r="I241" s="3">
        <v>0</v>
      </c>
      <c r="J241" s="3">
        <v>0</v>
      </c>
      <c r="K241" s="3">
        <v>0</v>
      </c>
      <c r="L241" s="3">
        <v>0</v>
      </c>
      <c r="M241" s="3">
        <v>0</v>
      </c>
      <c r="N241" s="3">
        <v>0</v>
      </c>
      <c r="O241" s="3" t="str">
        <f t="shared" si="7"/>
        <v>Overvalued</v>
      </c>
      <c r="Q241" s="3">
        <f t="shared" si="6"/>
        <v>0</v>
      </c>
    </row>
    <row r="242" spans="1:17" x14ac:dyDescent="0.3">
      <c r="A242" s="3">
        <v>0</v>
      </c>
      <c r="B242" s="3">
        <v>0</v>
      </c>
      <c r="C242" s="3">
        <v>0</v>
      </c>
      <c r="D242" s="3">
        <v>0</v>
      </c>
      <c r="E242" s="3">
        <v>0</v>
      </c>
      <c r="F242" s="3">
        <v>0</v>
      </c>
      <c r="G242" s="3">
        <v>0</v>
      </c>
      <c r="H242" s="3">
        <v>0</v>
      </c>
      <c r="I242" s="3">
        <v>0</v>
      </c>
      <c r="J242" s="3">
        <v>0</v>
      </c>
      <c r="K242" s="3">
        <v>0</v>
      </c>
      <c r="L242" s="3">
        <v>0</v>
      </c>
      <c r="M242" s="3">
        <v>0</v>
      </c>
      <c r="N242" s="3">
        <v>0</v>
      </c>
      <c r="O242" s="3" t="str">
        <f t="shared" si="7"/>
        <v>Overvalued</v>
      </c>
      <c r="Q242" s="3">
        <f t="shared" si="6"/>
        <v>0</v>
      </c>
    </row>
    <row r="243" spans="1:17" x14ac:dyDescent="0.3">
      <c r="A243" s="3">
        <v>0</v>
      </c>
      <c r="B243" s="3">
        <v>0</v>
      </c>
      <c r="C243" s="3">
        <v>0</v>
      </c>
      <c r="D243" s="3">
        <v>0</v>
      </c>
      <c r="E243" s="3">
        <v>0</v>
      </c>
      <c r="F243" s="3">
        <v>0</v>
      </c>
      <c r="G243" s="3">
        <v>0</v>
      </c>
      <c r="H243" s="3">
        <v>0</v>
      </c>
      <c r="I243" s="3">
        <v>0</v>
      </c>
      <c r="J243" s="3">
        <v>0</v>
      </c>
      <c r="K243" s="3">
        <v>0</v>
      </c>
      <c r="L243" s="3">
        <v>0</v>
      </c>
      <c r="M243" s="3">
        <v>0</v>
      </c>
      <c r="N243" s="3">
        <v>0</v>
      </c>
      <c r="O243" s="3" t="str">
        <f t="shared" si="7"/>
        <v>Overvalued</v>
      </c>
      <c r="Q243" s="3">
        <f t="shared" si="6"/>
        <v>0</v>
      </c>
    </row>
    <row r="244" spans="1:17" x14ac:dyDescent="0.3">
      <c r="A244" s="3">
        <v>0</v>
      </c>
      <c r="B244" s="3">
        <v>0</v>
      </c>
      <c r="C244" s="3">
        <v>0</v>
      </c>
      <c r="D244" s="3">
        <v>0</v>
      </c>
      <c r="E244" s="3">
        <v>0</v>
      </c>
      <c r="F244" s="3">
        <v>0</v>
      </c>
      <c r="G244" s="3">
        <v>0</v>
      </c>
      <c r="H244" s="3">
        <v>0</v>
      </c>
      <c r="I244" s="3">
        <v>0</v>
      </c>
      <c r="J244" s="3">
        <v>0</v>
      </c>
      <c r="K244" s="3">
        <v>0</v>
      </c>
      <c r="L244" s="3">
        <v>0</v>
      </c>
      <c r="M244" s="3">
        <v>0</v>
      </c>
      <c r="N244" s="3">
        <v>0</v>
      </c>
      <c r="O244" s="3" t="str">
        <f t="shared" si="7"/>
        <v>Overvalued</v>
      </c>
      <c r="Q244" s="3">
        <f t="shared" si="6"/>
        <v>0</v>
      </c>
    </row>
    <row r="245" spans="1:17" x14ac:dyDescent="0.3">
      <c r="A245" s="3">
        <v>0</v>
      </c>
      <c r="B245" s="3">
        <v>0</v>
      </c>
      <c r="C245" s="3">
        <v>0</v>
      </c>
      <c r="D245" s="3">
        <v>0</v>
      </c>
      <c r="E245" s="3">
        <v>0</v>
      </c>
      <c r="F245" s="3">
        <v>0</v>
      </c>
      <c r="G245" s="3">
        <v>0</v>
      </c>
      <c r="H245" s="3">
        <v>0</v>
      </c>
      <c r="I245" s="3">
        <v>0</v>
      </c>
      <c r="J245" s="3">
        <v>0</v>
      </c>
      <c r="K245" s="3">
        <v>0</v>
      </c>
      <c r="L245" s="3">
        <v>0</v>
      </c>
      <c r="M245" s="3">
        <v>0</v>
      </c>
      <c r="N245" s="3">
        <v>0</v>
      </c>
      <c r="O245" s="3" t="str">
        <f t="shared" si="7"/>
        <v>Overvalued</v>
      </c>
      <c r="Q245" s="3">
        <f t="shared" si="6"/>
        <v>0</v>
      </c>
    </row>
    <row r="246" spans="1:17" x14ac:dyDescent="0.3">
      <c r="A246" s="3">
        <v>0</v>
      </c>
      <c r="B246" s="3">
        <v>0</v>
      </c>
      <c r="C246" s="3">
        <v>0</v>
      </c>
      <c r="D246" s="3">
        <v>0</v>
      </c>
      <c r="E246" s="3">
        <v>0</v>
      </c>
      <c r="F246" s="3">
        <v>0</v>
      </c>
      <c r="G246" s="3">
        <v>0</v>
      </c>
      <c r="H246" s="3">
        <v>0</v>
      </c>
      <c r="I246" s="3">
        <v>0</v>
      </c>
      <c r="J246" s="3">
        <v>0</v>
      </c>
      <c r="K246" s="3">
        <v>0</v>
      </c>
      <c r="L246" s="3">
        <v>0</v>
      </c>
      <c r="M246" s="3">
        <v>0</v>
      </c>
      <c r="N246" s="3">
        <v>0</v>
      </c>
      <c r="O246" s="3" t="str">
        <f t="shared" si="7"/>
        <v>Overvalued</v>
      </c>
      <c r="Q246" s="3">
        <f t="shared" si="6"/>
        <v>0</v>
      </c>
    </row>
    <row r="247" spans="1:17" x14ac:dyDescent="0.3">
      <c r="A247" s="3">
        <v>0</v>
      </c>
      <c r="B247" s="3">
        <v>0</v>
      </c>
      <c r="C247" s="3">
        <v>0</v>
      </c>
      <c r="D247" s="3">
        <v>0</v>
      </c>
      <c r="E247" s="3">
        <v>0</v>
      </c>
      <c r="F247" s="3">
        <v>0</v>
      </c>
      <c r="G247" s="3">
        <v>0</v>
      </c>
      <c r="H247" s="3">
        <v>0</v>
      </c>
      <c r="I247" s="3">
        <v>0</v>
      </c>
      <c r="J247" s="3">
        <v>0</v>
      </c>
      <c r="K247" s="3">
        <v>0</v>
      </c>
      <c r="L247" s="3">
        <v>0</v>
      </c>
      <c r="M247" s="3">
        <v>0</v>
      </c>
      <c r="N247" s="3">
        <v>0</v>
      </c>
      <c r="O247" s="3" t="str">
        <f t="shared" si="7"/>
        <v>Overvalued</v>
      </c>
      <c r="Q247" s="3">
        <f t="shared" si="6"/>
        <v>0</v>
      </c>
    </row>
    <row r="248" spans="1:17" x14ac:dyDescent="0.3">
      <c r="A248" s="3">
        <v>0</v>
      </c>
      <c r="B248" s="3">
        <v>0</v>
      </c>
      <c r="C248" s="3">
        <v>0</v>
      </c>
      <c r="D248" s="3">
        <v>0</v>
      </c>
      <c r="E248" s="3">
        <v>0</v>
      </c>
      <c r="F248" s="3">
        <v>0</v>
      </c>
      <c r="G248" s="3">
        <v>0</v>
      </c>
      <c r="H248" s="3">
        <v>0</v>
      </c>
      <c r="I248" s="3">
        <v>0</v>
      </c>
      <c r="J248" s="3">
        <v>0</v>
      </c>
      <c r="K248" s="3">
        <v>0</v>
      </c>
      <c r="L248" s="3">
        <v>0</v>
      </c>
      <c r="M248" s="3">
        <v>0</v>
      </c>
      <c r="N248" s="3">
        <v>0</v>
      </c>
      <c r="O248" s="3" t="str">
        <f t="shared" si="7"/>
        <v>Overvalued</v>
      </c>
      <c r="Q248" s="3">
        <f t="shared" si="6"/>
        <v>0</v>
      </c>
    </row>
    <row r="249" spans="1:17" x14ac:dyDescent="0.3">
      <c r="A249" s="3">
        <v>0</v>
      </c>
      <c r="B249" s="3">
        <v>0</v>
      </c>
      <c r="C249" s="3">
        <v>0</v>
      </c>
      <c r="D249" s="3">
        <v>0</v>
      </c>
      <c r="E249" s="3">
        <v>0</v>
      </c>
      <c r="F249" s="3">
        <v>0</v>
      </c>
      <c r="G249" s="3">
        <v>0</v>
      </c>
      <c r="H249" s="3">
        <v>0</v>
      </c>
      <c r="I249" s="3">
        <v>0</v>
      </c>
      <c r="J249" s="3">
        <v>0</v>
      </c>
      <c r="K249" s="3">
        <v>0</v>
      </c>
      <c r="L249" s="3">
        <v>0</v>
      </c>
      <c r="M249" s="3">
        <v>0</v>
      </c>
      <c r="N249" s="3">
        <v>0</v>
      </c>
      <c r="O249" s="3" t="str">
        <f t="shared" si="7"/>
        <v>Overvalued</v>
      </c>
      <c r="Q249" s="3">
        <f t="shared" si="6"/>
        <v>0</v>
      </c>
    </row>
    <row r="250" spans="1:17" x14ac:dyDescent="0.3">
      <c r="A250" s="3">
        <v>0</v>
      </c>
      <c r="B250" s="3">
        <v>0</v>
      </c>
      <c r="C250" s="3">
        <v>0</v>
      </c>
      <c r="D250" s="3">
        <v>0</v>
      </c>
      <c r="E250" s="3">
        <v>0</v>
      </c>
      <c r="F250" s="3">
        <v>0</v>
      </c>
      <c r="G250" s="3">
        <v>0</v>
      </c>
      <c r="H250" s="3">
        <v>0</v>
      </c>
      <c r="I250" s="3">
        <v>0</v>
      </c>
      <c r="J250" s="3">
        <v>0</v>
      </c>
      <c r="K250" s="3">
        <v>0</v>
      </c>
      <c r="L250" s="3">
        <v>0</v>
      </c>
      <c r="M250" s="3">
        <v>0</v>
      </c>
      <c r="N250" s="3">
        <v>0</v>
      </c>
      <c r="O250" s="3" t="str">
        <f t="shared" si="7"/>
        <v>Overvalued</v>
      </c>
      <c r="Q250" s="3">
        <f t="shared" si="6"/>
        <v>0</v>
      </c>
    </row>
    <row r="251" spans="1:17" x14ac:dyDescent="0.3">
      <c r="A251" s="3">
        <v>0</v>
      </c>
      <c r="B251" s="3">
        <v>0</v>
      </c>
      <c r="C251" s="3">
        <v>0</v>
      </c>
      <c r="D251" s="3">
        <v>0</v>
      </c>
      <c r="E251" s="3">
        <v>0</v>
      </c>
      <c r="F251" s="3">
        <v>0</v>
      </c>
      <c r="G251" s="3">
        <v>0</v>
      </c>
      <c r="H251" s="3">
        <v>0</v>
      </c>
      <c r="I251" s="3">
        <v>0</v>
      </c>
      <c r="J251" s="3">
        <v>0</v>
      </c>
      <c r="K251" s="3">
        <v>0</v>
      </c>
      <c r="L251" s="3">
        <v>0</v>
      </c>
      <c r="M251" s="3">
        <v>0</v>
      </c>
      <c r="N251" s="3">
        <v>0</v>
      </c>
      <c r="O251" s="3" t="str">
        <f t="shared" si="7"/>
        <v>Overvalued</v>
      </c>
      <c r="Q251" s="3">
        <f t="shared" si="6"/>
        <v>0</v>
      </c>
    </row>
    <row r="252" spans="1:17" x14ac:dyDescent="0.3">
      <c r="A252" s="3">
        <v>0</v>
      </c>
      <c r="B252" s="3">
        <v>0</v>
      </c>
      <c r="C252" s="3">
        <v>0</v>
      </c>
      <c r="D252" s="3">
        <v>0</v>
      </c>
      <c r="E252" s="3">
        <v>0</v>
      </c>
      <c r="F252" s="3">
        <v>0</v>
      </c>
      <c r="G252" s="3">
        <v>0</v>
      </c>
      <c r="H252" s="3">
        <v>0</v>
      </c>
      <c r="I252" s="3">
        <v>0</v>
      </c>
      <c r="J252" s="3">
        <v>0</v>
      </c>
      <c r="K252" s="3">
        <v>0</v>
      </c>
      <c r="L252" s="3">
        <v>0</v>
      </c>
      <c r="M252" s="3">
        <v>0</v>
      </c>
      <c r="N252" s="3">
        <v>0</v>
      </c>
      <c r="O252" s="3" t="str">
        <f t="shared" si="7"/>
        <v>Overvalued</v>
      </c>
      <c r="Q252" s="3">
        <f t="shared" si="6"/>
        <v>0</v>
      </c>
    </row>
    <row r="253" spans="1:17" x14ac:dyDescent="0.3">
      <c r="A253" s="3">
        <v>0</v>
      </c>
      <c r="B253" s="3">
        <v>0</v>
      </c>
      <c r="C253" s="3">
        <v>0</v>
      </c>
      <c r="D253" s="3">
        <v>0</v>
      </c>
      <c r="E253" s="3">
        <v>0</v>
      </c>
      <c r="F253" s="3">
        <v>0</v>
      </c>
      <c r="G253" s="3">
        <v>0</v>
      </c>
      <c r="H253" s="3">
        <v>0</v>
      </c>
      <c r="I253" s="3">
        <v>0</v>
      </c>
      <c r="J253" s="3">
        <v>0</v>
      </c>
      <c r="K253" s="3">
        <v>0</v>
      </c>
      <c r="L253" s="3">
        <v>0</v>
      </c>
      <c r="M253" s="3">
        <v>0</v>
      </c>
      <c r="N253" s="3">
        <v>0</v>
      </c>
      <c r="O253" s="3" t="str">
        <f t="shared" si="7"/>
        <v>Overvalued</v>
      </c>
      <c r="Q253" s="3">
        <f t="shared" si="6"/>
        <v>0</v>
      </c>
    </row>
    <row r="254" spans="1:17" x14ac:dyDescent="0.3">
      <c r="A254" s="3">
        <v>0</v>
      </c>
      <c r="B254" s="3">
        <v>0</v>
      </c>
      <c r="C254" s="3">
        <v>0</v>
      </c>
      <c r="D254" s="3">
        <v>0</v>
      </c>
      <c r="E254" s="3">
        <v>0</v>
      </c>
      <c r="F254" s="3">
        <v>0</v>
      </c>
      <c r="G254" s="3">
        <v>0</v>
      </c>
      <c r="H254" s="3">
        <v>0</v>
      </c>
      <c r="I254" s="3">
        <v>0</v>
      </c>
      <c r="J254" s="3">
        <v>0</v>
      </c>
      <c r="K254" s="3">
        <v>0</v>
      </c>
      <c r="L254" s="3">
        <v>0</v>
      </c>
      <c r="M254" s="3">
        <v>0</v>
      </c>
      <c r="N254" s="3">
        <v>0</v>
      </c>
      <c r="O254" s="3" t="str">
        <f t="shared" si="7"/>
        <v>Overvalued</v>
      </c>
      <c r="Q254" s="3">
        <f t="shared" si="6"/>
        <v>0</v>
      </c>
    </row>
    <row r="255" spans="1:17" x14ac:dyDescent="0.3">
      <c r="A255" s="3">
        <v>0</v>
      </c>
      <c r="B255" s="3">
        <v>0</v>
      </c>
      <c r="C255" s="3">
        <v>0</v>
      </c>
      <c r="D255" s="3">
        <v>0</v>
      </c>
      <c r="E255" s="3">
        <v>0</v>
      </c>
      <c r="F255" s="3">
        <v>0</v>
      </c>
      <c r="G255" s="3">
        <v>0</v>
      </c>
      <c r="H255" s="3">
        <v>0</v>
      </c>
      <c r="I255" s="3">
        <v>0</v>
      </c>
      <c r="J255" s="3">
        <v>0</v>
      </c>
      <c r="K255" s="3">
        <v>0</v>
      </c>
      <c r="L255" s="3">
        <v>0</v>
      </c>
      <c r="M255" s="3">
        <v>0</v>
      </c>
      <c r="N255" s="3">
        <v>0</v>
      </c>
      <c r="O255" s="3" t="str">
        <f t="shared" si="7"/>
        <v>Overvalued</v>
      </c>
      <c r="Q255" s="3">
        <f t="shared" si="6"/>
        <v>0</v>
      </c>
    </row>
    <row r="256" spans="1:17" x14ac:dyDescent="0.3">
      <c r="A256" s="3">
        <v>0</v>
      </c>
      <c r="B256" s="3">
        <v>0</v>
      </c>
      <c r="C256" s="3">
        <v>0</v>
      </c>
      <c r="D256" s="3">
        <v>0</v>
      </c>
      <c r="E256" s="3">
        <v>0</v>
      </c>
      <c r="F256" s="3">
        <v>0</v>
      </c>
      <c r="G256" s="3">
        <v>0</v>
      </c>
      <c r="H256" s="3">
        <v>0</v>
      </c>
      <c r="I256" s="3">
        <v>0</v>
      </c>
      <c r="J256" s="3">
        <v>0</v>
      </c>
      <c r="K256" s="3">
        <v>0</v>
      </c>
      <c r="L256" s="3">
        <v>0</v>
      </c>
      <c r="M256" s="3">
        <v>0</v>
      </c>
      <c r="N256" s="3">
        <v>0</v>
      </c>
      <c r="O256" s="3" t="str">
        <f t="shared" si="7"/>
        <v>Overvalued</v>
      </c>
      <c r="Q256" s="3">
        <f t="shared" si="6"/>
        <v>0</v>
      </c>
    </row>
    <row r="257" spans="1:17" x14ac:dyDescent="0.3">
      <c r="A257" s="3">
        <v>0</v>
      </c>
      <c r="B257" s="3">
        <v>0</v>
      </c>
      <c r="C257" s="3">
        <v>0</v>
      </c>
      <c r="D257" s="3">
        <v>0</v>
      </c>
      <c r="E257" s="3">
        <v>0</v>
      </c>
      <c r="F257" s="3">
        <v>0</v>
      </c>
      <c r="G257" s="3">
        <v>0</v>
      </c>
      <c r="H257" s="3">
        <v>0</v>
      </c>
      <c r="I257" s="3">
        <v>0</v>
      </c>
      <c r="J257" s="3">
        <v>0</v>
      </c>
      <c r="K257" s="3">
        <v>0</v>
      </c>
      <c r="L257" s="3">
        <v>0</v>
      </c>
      <c r="M257" s="3">
        <v>0</v>
      </c>
      <c r="N257" s="3">
        <v>0</v>
      </c>
      <c r="O257" s="3" t="str">
        <f t="shared" si="7"/>
        <v>Overvalued</v>
      </c>
      <c r="Q257" s="3">
        <f t="shared" si="6"/>
        <v>0</v>
      </c>
    </row>
    <row r="258" spans="1:17" x14ac:dyDescent="0.3">
      <c r="A258" s="3">
        <v>0</v>
      </c>
      <c r="B258" s="3">
        <v>0</v>
      </c>
      <c r="C258" s="3">
        <v>0</v>
      </c>
      <c r="D258" s="3">
        <v>0</v>
      </c>
      <c r="E258" s="3">
        <v>0</v>
      </c>
      <c r="F258" s="3">
        <v>0</v>
      </c>
      <c r="G258" s="3">
        <v>0</v>
      </c>
      <c r="H258" s="3">
        <v>0</v>
      </c>
      <c r="I258" s="3">
        <v>0</v>
      </c>
      <c r="J258" s="3">
        <v>0</v>
      </c>
      <c r="K258" s="3">
        <v>0</v>
      </c>
      <c r="L258" s="3">
        <v>0</v>
      </c>
      <c r="M258" s="3">
        <v>0</v>
      </c>
      <c r="N258" s="3">
        <v>0</v>
      </c>
      <c r="O258" s="3" t="str">
        <f t="shared" si="7"/>
        <v>Overvalued</v>
      </c>
      <c r="Q258" s="3">
        <f t="shared" ref="Q258:Q314" si="8">(1+N258)*B258</f>
        <v>0</v>
      </c>
    </row>
    <row r="259" spans="1:17" x14ac:dyDescent="0.3">
      <c r="A259" s="3">
        <v>0</v>
      </c>
      <c r="B259" s="3">
        <v>0</v>
      </c>
      <c r="C259" s="3">
        <v>0</v>
      </c>
      <c r="D259" s="3">
        <v>0</v>
      </c>
      <c r="E259" s="3">
        <v>0</v>
      </c>
      <c r="F259" s="3">
        <v>0</v>
      </c>
      <c r="G259" s="3">
        <v>0</v>
      </c>
      <c r="H259" s="3">
        <v>0</v>
      </c>
      <c r="I259" s="3">
        <v>0</v>
      </c>
      <c r="J259" s="3">
        <v>0</v>
      </c>
      <c r="K259" s="3">
        <v>0</v>
      </c>
      <c r="L259" s="3">
        <v>0</v>
      </c>
      <c r="M259" s="3">
        <v>0</v>
      </c>
      <c r="N259" s="3">
        <v>0</v>
      </c>
      <c r="O259" s="3" t="str">
        <f t="shared" ref="O259:O314" si="9">IF(N259&lt;0,"Undervalued","Overvalued")</f>
        <v>Overvalued</v>
      </c>
      <c r="Q259" s="3">
        <f t="shared" si="8"/>
        <v>0</v>
      </c>
    </row>
    <row r="260" spans="1:17" x14ac:dyDescent="0.3">
      <c r="A260" s="3">
        <v>0</v>
      </c>
      <c r="B260" s="3">
        <v>0</v>
      </c>
      <c r="C260" s="3">
        <v>0</v>
      </c>
      <c r="D260" s="3">
        <v>0</v>
      </c>
      <c r="E260" s="3">
        <v>0</v>
      </c>
      <c r="F260" s="3">
        <v>0</v>
      </c>
      <c r="G260" s="3">
        <v>0</v>
      </c>
      <c r="H260" s="3">
        <v>0</v>
      </c>
      <c r="I260" s="3">
        <v>0</v>
      </c>
      <c r="J260" s="3">
        <v>0</v>
      </c>
      <c r="K260" s="3">
        <v>0</v>
      </c>
      <c r="L260" s="3">
        <v>0</v>
      </c>
      <c r="M260" s="3">
        <v>0</v>
      </c>
      <c r="N260" s="3">
        <v>0</v>
      </c>
      <c r="O260" s="3" t="str">
        <f t="shared" si="9"/>
        <v>Overvalued</v>
      </c>
      <c r="Q260" s="3">
        <f t="shared" si="8"/>
        <v>0</v>
      </c>
    </row>
    <row r="261" spans="1:17" x14ac:dyDescent="0.3">
      <c r="A261" s="3">
        <v>0</v>
      </c>
      <c r="B261" s="3">
        <v>0</v>
      </c>
      <c r="C261" s="3">
        <v>0</v>
      </c>
      <c r="D261" s="3">
        <v>0</v>
      </c>
      <c r="E261" s="3">
        <v>0</v>
      </c>
      <c r="F261" s="3">
        <v>0</v>
      </c>
      <c r="G261" s="3">
        <v>0</v>
      </c>
      <c r="H261" s="3">
        <v>0</v>
      </c>
      <c r="I261" s="3">
        <v>0</v>
      </c>
      <c r="J261" s="3">
        <v>0</v>
      </c>
      <c r="K261" s="3">
        <v>0</v>
      </c>
      <c r="L261" s="3">
        <v>0</v>
      </c>
      <c r="M261" s="3">
        <v>0</v>
      </c>
      <c r="N261" s="3">
        <v>0</v>
      </c>
      <c r="O261" s="3" t="str">
        <f t="shared" si="9"/>
        <v>Overvalued</v>
      </c>
      <c r="Q261" s="3">
        <f t="shared" si="8"/>
        <v>0</v>
      </c>
    </row>
    <row r="262" spans="1:17" x14ac:dyDescent="0.3">
      <c r="A262" s="3">
        <v>0</v>
      </c>
      <c r="B262" s="3">
        <v>0</v>
      </c>
      <c r="C262" s="3">
        <v>0</v>
      </c>
      <c r="D262" s="3">
        <v>0</v>
      </c>
      <c r="E262" s="3">
        <v>0</v>
      </c>
      <c r="F262" s="3">
        <v>0</v>
      </c>
      <c r="G262" s="3">
        <v>0</v>
      </c>
      <c r="H262" s="3">
        <v>0</v>
      </c>
      <c r="I262" s="3">
        <v>0</v>
      </c>
      <c r="J262" s="3">
        <v>0</v>
      </c>
      <c r="K262" s="3">
        <v>0</v>
      </c>
      <c r="L262" s="3">
        <v>0</v>
      </c>
      <c r="M262" s="3">
        <v>0</v>
      </c>
      <c r="N262" s="3">
        <v>0</v>
      </c>
      <c r="O262" s="3" t="str">
        <f t="shared" si="9"/>
        <v>Overvalued</v>
      </c>
      <c r="Q262" s="3">
        <f t="shared" si="8"/>
        <v>0</v>
      </c>
    </row>
    <row r="263" spans="1:17" x14ac:dyDescent="0.3">
      <c r="A263" s="3">
        <v>0</v>
      </c>
      <c r="B263" s="3">
        <v>0</v>
      </c>
      <c r="C263" s="3">
        <v>0</v>
      </c>
      <c r="D263" s="3">
        <v>0</v>
      </c>
      <c r="E263" s="3">
        <v>0</v>
      </c>
      <c r="F263" s="3">
        <v>0</v>
      </c>
      <c r="G263" s="3">
        <v>0</v>
      </c>
      <c r="H263" s="3">
        <v>0</v>
      </c>
      <c r="I263" s="3">
        <v>0</v>
      </c>
      <c r="J263" s="3">
        <v>0</v>
      </c>
      <c r="K263" s="3">
        <v>0</v>
      </c>
      <c r="L263" s="3">
        <v>0</v>
      </c>
      <c r="M263" s="3">
        <v>0</v>
      </c>
      <c r="N263" s="3">
        <v>0</v>
      </c>
      <c r="O263" s="3" t="str">
        <f t="shared" si="9"/>
        <v>Overvalued</v>
      </c>
      <c r="Q263" s="3">
        <f t="shared" si="8"/>
        <v>0</v>
      </c>
    </row>
    <row r="264" spans="1:17" x14ac:dyDescent="0.3">
      <c r="A264" s="3">
        <v>0</v>
      </c>
      <c r="B264" s="3">
        <v>0</v>
      </c>
      <c r="C264" s="3">
        <v>0</v>
      </c>
      <c r="D264" s="3">
        <v>0</v>
      </c>
      <c r="E264" s="3">
        <v>0</v>
      </c>
      <c r="F264" s="3">
        <v>0</v>
      </c>
      <c r="G264" s="3">
        <v>0</v>
      </c>
      <c r="H264" s="3">
        <v>0</v>
      </c>
      <c r="I264" s="3">
        <v>0</v>
      </c>
      <c r="J264" s="3">
        <v>0</v>
      </c>
      <c r="K264" s="3">
        <v>0</v>
      </c>
      <c r="L264" s="3">
        <v>0</v>
      </c>
      <c r="M264" s="3">
        <v>0</v>
      </c>
      <c r="N264" s="3">
        <v>0</v>
      </c>
      <c r="O264" s="3" t="str">
        <f t="shared" si="9"/>
        <v>Overvalued</v>
      </c>
      <c r="Q264" s="3">
        <f t="shared" si="8"/>
        <v>0</v>
      </c>
    </row>
    <row r="265" spans="1:17" x14ac:dyDescent="0.3">
      <c r="A265" s="3">
        <v>0</v>
      </c>
      <c r="B265" s="3">
        <v>0</v>
      </c>
      <c r="C265" s="3">
        <v>0</v>
      </c>
      <c r="D265" s="3">
        <v>0</v>
      </c>
      <c r="E265" s="3">
        <v>0</v>
      </c>
      <c r="F265" s="3">
        <v>0</v>
      </c>
      <c r="G265" s="3">
        <v>0</v>
      </c>
      <c r="H265" s="3">
        <v>0</v>
      </c>
      <c r="I265" s="3">
        <v>0</v>
      </c>
      <c r="J265" s="3">
        <v>0</v>
      </c>
      <c r="K265" s="3">
        <v>0</v>
      </c>
      <c r="L265" s="3">
        <v>0</v>
      </c>
      <c r="M265" s="3">
        <v>0</v>
      </c>
      <c r="N265" s="3">
        <v>0</v>
      </c>
      <c r="O265" s="3" t="str">
        <f t="shared" si="9"/>
        <v>Overvalued</v>
      </c>
      <c r="Q265" s="3">
        <f t="shared" si="8"/>
        <v>0</v>
      </c>
    </row>
    <row r="266" spans="1:17" x14ac:dyDescent="0.3">
      <c r="A266" s="3">
        <v>0</v>
      </c>
      <c r="B266" s="3">
        <v>0</v>
      </c>
      <c r="C266" s="3">
        <v>0</v>
      </c>
      <c r="D266" s="3">
        <v>0</v>
      </c>
      <c r="E266" s="3">
        <v>0</v>
      </c>
      <c r="F266" s="3">
        <v>0</v>
      </c>
      <c r="G266" s="3">
        <v>0</v>
      </c>
      <c r="H266" s="3">
        <v>0</v>
      </c>
      <c r="I266" s="3">
        <v>0</v>
      </c>
      <c r="J266" s="3">
        <v>0</v>
      </c>
      <c r="K266" s="3">
        <v>0</v>
      </c>
      <c r="L266" s="3">
        <v>0</v>
      </c>
      <c r="M266" s="3">
        <v>0</v>
      </c>
      <c r="N266" s="3">
        <v>0</v>
      </c>
      <c r="O266" s="3" t="str">
        <f t="shared" si="9"/>
        <v>Overvalued</v>
      </c>
      <c r="Q266" s="3">
        <f t="shared" si="8"/>
        <v>0</v>
      </c>
    </row>
    <row r="267" spans="1:17" x14ac:dyDescent="0.3">
      <c r="A267" s="3">
        <v>0</v>
      </c>
      <c r="B267" s="3">
        <v>0</v>
      </c>
      <c r="C267" s="3">
        <v>0</v>
      </c>
      <c r="D267" s="3">
        <v>0</v>
      </c>
      <c r="E267" s="3">
        <v>0</v>
      </c>
      <c r="F267" s="3">
        <v>0</v>
      </c>
      <c r="G267" s="3">
        <v>0</v>
      </c>
      <c r="H267" s="3">
        <v>0</v>
      </c>
      <c r="I267" s="3">
        <v>0</v>
      </c>
      <c r="J267" s="3">
        <v>0</v>
      </c>
      <c r="K267" s="3">
        <v>0</v>
      </c>
      <c r="L267" s="3">
        <v>0</v>
      </c>
      <c r="M267" s="3">
        <v>0</v>
      </c>
      <c r="N267" s="3">
        <v>0</v>
      </c>
      <c r="O267" s="3" t="str">
        <f t="shared" si="9"/>
        <v>Overvalued</v>
      </c>
      <c r="Q267" s="3">
        <f t="shared" si="8"/>
        <v>0</v>
      </c>
    </row>
    <row r="268" spans="1:17" x14ac:dyDescent="0.3">
      <c r="A268" s="3">
        <v>0</v>
      </c>
      <c r="B268" s="3">
        <v>0</v>
      </c>
      <c r="C268" s="3">
        <v>0</v>
      </c>
      <c r="D268" s="3">
        <v>0</v>
      </c>
      <c r="E268" s="3">
        <v>0</v>
      </c>
      <c r="F268" s="3">
        <v>0</v>
      </c>
      <c r="G268" s="3">
        <v>0</v>
      </c>
      <c r="H268" s="3">
        <v>0</v>
      </c>
      <c r="I268" s="3">
        <v>0</v>
      </c>
      <c r="J268" s="3">
        <v>0</v>
      </c>
      <c r="K268" s="3">
        <v>0</v>
      </c>
      <c r="L268" s="3">
        <v>0</v>
      </c>
      <c r="M268" s="3">
        <v>0</v>
      </c>
      <c r="N268" s="3">
        <v>0</v>
      </c>
      <c r="O268" s="3" t="str">
        <f t="shared" si="9"/>
        <v>Overvalued</v>
      </c>
      <c r="Q268" s="3">
        <f t="shared" si="8"/>
        <v>0</v>
      </c>
    </row>
    <row r="269" spans="1:17" x14ac:dyDescent="0.3">
      <c r="A269" s="3">
        <v>0</v>
      </c>
      <c r="B269" s="3">
        <v>0</v>
      </c>
      <c r="C269" s="3">
        <v>0</v>
      </c>
      <c r="D269" s="3">
        <v>0</v>
      </c>
      <c r="E269" s="3">
        <v>0</v>
      </c>
      <c r="F269" s="3">
        <v>0</v>
      </c>
      <c r="G269" s="3">
        <v>0</v>
      </c>
      <c r="H269" s="3">
        <v>0</v>
      </c>
      <c r="I269" s="3">
        <v>0</v>
      </c>
      <c r="J269" s="3">
        <v>0</v>
      </c>
      <c r="K269" s="3">
        <v>0</v>
      </c>
      <c r="L269" s="3">
        <v>0</v>
      </c>
      <c r="M269" s="3">
        <v>0</v>
      </c>
      <c r="N269" s="3">
        <v>0</v>
      </c>
      <c r="O269" s="3" t="str">
        <f t="shared" si="9"/>
        <v>Overvalued</v>
      </c>
      <c r="Q269" s="3">
        <f t="shared" si="8"/>
        <v>0</v>
      </c>
    </row>
    <row r="270" spans="1:17" x14ac:dyDescent="0.3">
      <c r="A270" s="3">
        <v>0</v>
      </c>
      <c r="B270" s="3">
        <v>0</v>
      </c>
      <c r="C270" s="3">
        <v>0</v>
      </c>
      <c r="D270" s="3">
        <v>0</v>
      </c>
      <c r="E270" s="3">
        <v>0</v>
      </c>
      <c r="F270" s="3">
        <v>0</v>
      </c>
      <c r="G270" s="3">
        <v>0</v>
      </c>
      <c r="H270" s="3">
        <v>0</v>
      </c>
      <c r="I270" s="3">
        <v>0</v>
      </c>
      <c r="J270" s="3">
        <v>0</v>
      </c>
      <c r="K270" s="3">
        <v>0</v>
      </c>
      <c r="L270" s="3">
        <v>0</v>
      </c>
      <c r="M270" s="3">
        <v>0</v>
      </c>
      <c r="N270" s="3">
        <v>0</v>
      </c>
      <c r="O270" s="3" t="str">
        <f t="shared" si="9"/>
        <v>Overvalued</v>
      </c>
      <c r="Q270" s="3">
        <f t="shared" si="8"/>
        <v>0</v>
      </c>
    </row>
    <row r="271" spans="1:17" x14ac:dyDescent="0.3">
      <c r="A271" s="3">
        <v>0</v>
      </c>
      <c r="B271" s="3">
        <v>0</v>
      </c>
      <c r="C271" s="3">
        <v>0</v>
      </c>
      <c r="D271" s="3">
        <v>0</v>
      </c>
      <c r="E271" s="3">
        <v>0</v>
      </c>
      <c r="F271" s="3">
        <v>0</v>
      </c>
      <c r="G271" s="3">
        <v>0</v>
      </c>
      <c r="H271" s="3">
        <v>0</v>
      </c>
      <c r="I271" s="3">
        <v>0</v>
      </c>
      <c r="J271" s="3">
        <v>0</v>
      </c>
      <c r="K271" s="3">
        <v>0</v>
      </c>
      <c r="L271" s="3">
        <v>0</v>
      </c>
      <c r="M271" s="3">
        <v>0</v>
      </c>
      <c r="N271" s="3">
        <v>0</v>
      </c>
      <c r="O271" s="3" t="str">
        <f t="shared" si="9"/>
        <v>Overvalued</v>
      </c>
      <c r="Q271" s="3">
        <f t="shared" si="8"/>
        <v>0</v>
      </c>
    </row>
    <row r="272" spans="1:17" x14ac:dyDescent="0.3">
      <c r="A272" s="3">
        <v>0</v>
      </c>
      <c r="B272" s="3">
        <v>0</v>
      </c>
      <c r="C272" s="3">
        <v>0</v>
      </c>
      <c r="D272" s="3">
        <v>0</v>
      </c>
      <c r="E272" s="3">
        <v>0</v>
      </c>
      <c r="F272" s="3">
        <v>0</v>
      </c>
      <c r="G272" s="3">
        <v>0</v>
      </c>
      <c r="H272" s="3">
        <v>0</v>
      </c>
      <c r="I272" s="3">
        <v>0</v>
      </c>
      <c r="J272" s="3">
        <v>0</v>
      </c>
      <c r="K272" s="3">
        <v>0</v>
      </c>
      <c r="L272" s="3">
        <v>0</v>
      </c>
      <c r="M272" s="3">
        <v>0</v>
      </c>
      <c r="N272" s="3">
        <v>0</v>
      </c>
      <c r="O272" s="3" t="str">
        <f t="shared" si="9"/>
        <v>Overvalued</v>
      </c>
      <c r="Q272" s="3">
        <f t="shared" si="8"/>
        <v>0</v>
      </c>
    </row>
    <row r="273" spans="1:17" x14ac:dyDescent="0.3">
      <c r="A273" s="3">
        <v>0</v>
      </c>
      <c r="B273" s="3">
        <v>0</v>
      </c>
      <c r="C273" s="3">
        <v>0</v>
      </c>
      <c r="D273" s="3">
        <v>0</v>
      </c>
      <c r="E273" s="3">
        <v>0</v>
      </c>
      <c r="F273" s="3">
        <v>0</v>
      </c>
      <c r="G273" s="3">
        <v>0</v>
      </c>
      <c r="H273" s="3">
        <v>0</v>
      </c>
      <c r="I273" s="3">
        <v>0</v>
      </c>
      <c r="J273" s="3">
        <v>0</v>
      </c>
      <c r="K273" s="3">
        <v>0</v>
      </c>
      <c r="L273" s="3">
        <v>0</v>
      </c>
      <c r="M273" s="3">
        <v>0</v>
      </c>
      <c r="N273" s="3">
        <v>0</v>
      </c>
      <c r="O273" s="3" t="str">
        <f t="shared" si="9"/>
        <v>Overvalued</v>
      </c>
      <c r="Q273" s="3">
        <f t="shared" si="8"/>
        <v>0</v>
      </c>
    </row>
    <row r="274" spans="1:17" x14ac:dyDescent="0.3">
      <c r="A274" s="3">
        <v>0</v>
      </c>
      <c r="B274" s="3">
        <v>0</v>
      </c>
      <c r="C274" s="3">
        <v>0</v>
      </c>
      <c r="D274" s="3">
        <v>0</v>
      </c>
      <c r="E274" s="3">
        <v>0</v>
      </c>
      <c r="F274" s="3">
        <v>0</v>
      </c>
      <c r="G274" s="3">
        <v>0</v>
      </c>
      <c r="H274" s="3">
        <v>0</v>
      </c>
      <c r="I274" s="3">
        <v>0</v>
      </c>
      <c r="J274" s="3">
        <v>0</v>
      </c>
      <c r="K274" s="3">
        <v>0</v>
      </c>
      <c r="L274" s="3">
        <v>0</v>
      </c>
      <c r="M274" s="3">
        <v>0</v>
      </c>
      <c r="N274" s="3">
        <v>0</v>
      </c>
      <c r="O274" s="3" t="str">
        <f t="shared" si="9"/>
        <v>Overvalued</v>
      </c>
      <c r="Q274" s="3">
        <f t="shared" si="8"/>
        <v>0</v>
      </c>
    </row>
    <row r="275" spans="1:17" x14ac:dyDescent="0.3">
      <c r="A275" s="3">
        <v>0</v>
      </c>
      <c r="B275" s="3">
        <v>0</v>
      </c>
      <c r="C275" s="3">
        <v>0</v>
      </c>
      <c r="D275" s="3">
        <v>0</v>
      </c>
      <c r="E275" s="3">
        <v>0</v>
      </c>
      <c r="F275" s="3">
        <v>0</v>
      </c>
      <c r="G275" s="3">
        <v>0</v>
      </c>
      <c r="H275" s="3">
        <v>0</v>
      </c>
      <c r="I275" s="3">
        <v>0</v>
      </c>
      <c r="J275" s="3">
        <v>0</v>
      </c>
      <c r="K275" s="3">
        <v>0</v>
      </c>
      <c r="L275" s="3">
        <v>0</v>
      </c>
      <c r="M275" s="3">
        <v>0</v>
      </c>
      <c r="N275" s="3">
        <v>0</v>
      </c>
      <c r="O275" s="3" t="str">
        <f t="shared" si="9"/>
        <v>Overvalued</v>
      </c>
      <c r="Q275" s="3">
        <f t="shared" si="8"/>
        <v>0</v>
      </c>
    </row>
    <row r="276" spans="1:17" x14ac:dyDescent="0.3">
      <c r="A276" s="3">
        <v>0</v>
      </c>
      <c r="B276" s="3">
        <v>0</v>
      </c>
      <c r="C276" s="3">
        <v>0</v>
      </c>
      <c r="D276" s="3">
        <v>0</v>
      </c>
      <c r="E276" s="3">
        <v>0</v>
      </c>
      <c r="F276" s="3">
        <v>0</v>
      </c>
      <c r="G276" s="3">
        <v>0</v>
      </c>
      <c r="H276" s="3">
        <v>0</v>
      </c>
      <c r="I276" s="3">
        <v>0</v>
      </c>
      <c r="J276" s="3">
        <v>0</v>
      </c>
      <c r="K276" s="3">
        <v>0</v>
      </c>
      <c r="L276" s="3">
        <v>0</v>
      </c>
      <c r="M276" s="3">
        <v>0</v>
      </c>
      <c r="N276" s="3">
        <v>0</v>
      </c>
      <c r="O276" s="3" t="str">
        <f t="shared" si="9"/>
        <v>Overvalued</v>
      </c>
      <c r="Q276" s="3">
        <f t="shared" si="8"/>
        <v>0</v>
      </c>
    </row>
    <row r="277" spans="1:17" x14ac:dyDescent="0.3">
      <c r="A277" s="3">
        <v>0</v>
      </c>
      <c r="B277" s="3">
        <v>0</v>
      </c>
      <c r="C277" s="3">
        <v>0</v>
      </c>
      <c r="D277" s="3">
        <v>0</v>
      </c>
      <c r="E277" s="3">
        <v>0</v>
      </c>
      <c r="F277" s="3">
        <v>0</v>
      </c>
      <c r="G277" s="3">
        <v>0</v>
      </c>
      <c r="H277" s="3">
        <v>0</v>
      </c>
      <c r="I277" s="3">
        <v>0</v>
      </c>
      <c r="J277" s="3">
        <v>0</v>
      </c>
      <c r="K277" s="3">
        <v>0</v>
      </c>
      <c r="L277" s="3">
        <v>0</v>
      </c>
      <c r="M277" s="3">
        <v>0</v>
      </c>
      <c r="N277" s="3">
        <v>0</v>
      </c>
      <c r="O277" s="3" t="str">
        <f t="shared" si="9"/>
        <v>Overvalued</v>
      </c>
      <c r="Q277" s="3">
        <f t="shared" si="8"/>
        <v>0</v>
      </c>
    </row>
    <row r="278" spans="1:17" x14ac:dyDescent="0.3">
      <c r="A278" s="3">
        <v>0</v>
      </c>
      <c r="B278" s="3">
        <v>0</v>
      </c>
      <c r="C278" s="3">
        <v>0</v>
      </c>
      <c r="D278" s="3">
        <v>0</v>
      </c>
      <c r="E278" s="3">
        <v>0</v>
      </c>
      <c r="F278" s="3">
        <v>0</v>
      </c>
      <c r="G278" s="3">
        <v>0</v>
      </c>
      <c r="H278" s="3">
        <v>0</v>
      </c>
      <c r="I278" s="3">
        <v>0</v>
      </c>
      <c r="J278" s="3">
        <v>0</v>
      </c>
      <c r="K278" s="3">
        <v>0</v>
      </c>
      <c r="L278" s="3">
        <v>0</v>
      </c>
      <c r="M278" s="3">
        <v>0</v>
      </c>
      <c r="N278" s="3">
        <v>0</v>
      </c>
      <c r="O278" s="3" t="str">
        <f t="shared" si="9"/>
        <v>Overvalued</v>
      </c>
      <c r="Q278" s="3">
        <f t="shared" si="8"/>
        <v>0</v>
      </c>
    </row>
    <row r="279" spans="1:17" x14ac:dyDescent="0.3">
      <c r="A279" s="3">
        <v>0</v>
      </c>
      <c r="B279" s="3">
        <v>0</v>
      </c>
      <c r="C279" s="3">
        <v>0</v>
      </c>
      <c r="D279" s="3">
        <v>0</v>
      </c>
      <c r="E279" s="3">
        <v>0</v>
      </c>
      <c r="F279" s="3">
        <v>0</v>
      </c>
      <c r="G279" s="3">
        <v>0</v>
      </c>
      <c r="H279" s="3">
        <v>0</v>
      </c>
      <c r="I279" s="3">
        <v>0</v>
      </c>
      <c r="J279" s="3">
        <v>0</v>
      </c>
      <c r="K279" s="3">
        <v>0</v>
      </c>
      <c r="L279" s="3">
        <v>0</v>
      </c>
      <c r="M279" s="3">
        <v>0</v>
      </c>
      <c r="N279" s="3">
        <v>0</v>
      </c>
      <c r="O279" s="3" t="str">
        <f t="shared" si="9"/>
        <v>Overvalued</v>
      </c>
      <c r="Q279" s="3">
        <f t="shared" si="8"/>
        <v>0</v>
      </c>
    </row>
    <row r="280" spans="1:17" x14ac:dyDescent="0.3">
      <c r="A280" s="3">
        <v>0</v>
      </c>
      <c r="B280" s="3">
        <v>0</v>
      </c>
      <c r="C280" s="3">
        <v>0</v>
      </c>
      <c r="D280" s="3">
        <v>0</v>
      </c>
      <c r="E280" s="3">
        <v>0</v>
      </c>
      <c r="F280" s="3">
        <v>0</v>
      </c>
      <c r="G280" s="3">
        <v>0</v>
      </c>
      <c r="H280" s="3">
        <v>0</v>
      </c>
      <c r="I280" s="3">
        <v>0</v>
      </c>
      <c r="J280" s="3">
        <v>0</v>
      </c>
      <c r="K280" s="3">
        <v>0</v>
      </c>
      <c r="L280" s="3">
        <v>0</v>
      </c>
      <c r="M280" s="3">
        <v>0</v>
      </c>
      <c r="N280" s="3">
        <v>0</v>
      </c>
      <c r="O280" s="3" t="str">
        <f t="shared" si="9"/>
        <v>Overvalued</v>
      </c>
      <c r="Q280" s="3">
        <f t="shared" si="8"/>
        <v>0</v>
      </c>
    </row>
    <row r="281" spans="1:17" x14ac:dyDescent="0.3">
      <c r="A281" s="3">
        <v>0</v>
      </c>
      <c r="B281" s="3">
        <v>0</v>
      </c>
      <c r="C281" s="3">
        <v>0</v>
      </c>
      <c r="D281" s="3">
        <v>0</v>
      </c>
      <c r="E281" s="3">
        <v>0</v>
      </c>
      <c r="F281" s="3">
        <v>0</v>
      </c>
      <c r="G281" s="3">
        <v>0</v>
      </c>
      <c r="H281" s="3">
        <v>0</v>
      </c>
      <c r="I281" s="3">
        <v>0</v>
      </c>
      <c r="J281" s="3">
        <v>0</v>
      </c>
      <c r="K281" s="3">
        <v>0</v>
      </c>
      <c r="L281" s="3">
        <v>0</v>
      </c>
      <c r="M281" s="3">
        <v>0</v>
      </c>
      <c r="N281" s="3">
        <v>0</v>
      </c>
      <c r="O281" s="3" t="str">
        <f t="shared" si="9"/>
        <v>Overvalued</v>
      </c>
      <c r="Q281" s="3">
        <f t="shared" si="8"/>
        <v>0</v>
      </c>
    </row>
    <row r="282" spans="1:17" x14ac:dyDescent="0.3">
      <c r="A282" s="3">
        <v>0</v>
      </c>
      <c r="B282" s="3">
        <v>0</v>
      </c>
      <c r="C282" s="3">
        <v>0</v>
      </c>
      <c r="D282" s="3">
        <v>0</v>
      </c>
      <c r="E282" s="3">
        <v>0</v>
      </c>
      <c r="F282" s="3">
        <v>0</v>
      </c>
      <c r="G282" s="3">
        <v>0</v>
      </c>
      <c r="H282" s="3">
        <v>0</v>
      </c>
      <c r="I282" s="3">
        <v>0</v>
      </c>
      <c r="J282" s="3">
        <v>0</v>
      </c>
      <c r="K282" s="3">
        <v>0</v>
      </c>
      <c r="L282" s="3">
        <v>0</v>
      </c>
      <c r="M282" s="3">
        <v>0</v>
      </c>
      <c r="N282" s="3">
        <v>0</v>
      </c>
      <c r="O282" s="3" t="str">
        <f t="shared" si="9"/>
        <v>Overvalued</v>
      </c>
      <c r="Q282" s="3">
        <f t="shared" si="8"/>
        <v>0</v>
      </c>
    </row>
    <row r="283" spans="1:17" x14ac:dyDescent="0.3">
      <c r="A283" s="3">
        <v>0</v>
      </c>
      <c r="B283" s="3">
        <v>0</v>
      </c>
      <c r="C283" s="3">
        <v>0</v>
      </c>
      <c r="D283" s="3">
        <v>0</v>
      </c>
      <c r="E283" s="3">
        <v>0</v>
      </c>
      <c r="F283" s="3">
        <v>0</v>
      </c>
      <c r="G283" s="3">
        <v>0</v>
      </c>
      <c r="H283" s="3">
        <v>0</v>
      </c>
      <c r="I283" s="3">
        <v>0</v>
      </c>
      <c r="J283" s="3">
        <v>0</v>
      </c>
      <c r="K283" s="3">
        <v>0</v>
      </c>
      <c r="L283" s="3">
        <v>0</v>
      </c>
      <c r="M283" s="3">
        <v>0</v>
      </c>
      <c r="N283" s="3">
        <v>0</v>
      </c>
      <c r="O283" s="3" t="str">
        <f t="shared" si="9"/>
        <v>Overvalued</v>
      </c>
      <c r="Q283" s="3">
        <f t="shared" si="8"/>
        <v>0</v>
      </c>
    </row>
    <row r="284" spans="1:17" x14ac:dyDescent="0.3">
      <c r="A284" s="3">
        <v>0</v>
      </c>
      <c r="B284" s="3">
        <v>0</v>
      </c>
      <c r="C284" s="3">
        <v>0</v>
      </c>
      <c r="D284" s="3">
        <v>0</v>
      </c>
      <c r="E284" s="3">
        <v>0</v>
      </c>
      <c r="F284" s="3">
        <v>0</v>
      </c>
      <c r="G284" s="3">
        <v>0</v>
      </c>
      <c r="H284" s="3">
        <v>0</v>
      </c>
      <c r="I284" s="3">
        <v>0</v>
      </c>
      <c r="J284" s="3">
        <v>0</v>
      </c>
      <c r="K284" s="3">
        <v>0</v>
      </c>
      <c r="L284" s="3">
        <v>0</v>
      </c>
      <c r="M284" s="3">
        <v>0</v>
      </c>
      <c r="N284" s="3">
        <v>0</v>
      </c>
      <c r="O284" s="3" t="str">
        <f t="shared" si="9"/>
        <v>Overvalued</v>
      </c>
      <c r="Q284" s="3">
        <f t="shared" si="8"/>
        <v>0</v>
      </c>
    </row>
    <row r="285" spans="1:17" x14ac:dyDescent="0.3">
      <c r="A285" s="3">
        <v>0</v>
      </c>
      <c r="B285" s="3">
        <v>0</v>
      </c>
      <c r="C285" s="3">
        <v>0</v>
      </c>
      <c r="D285" s="3">
        <v>0</v>
      </c>
      <c r="E285" s="3">
        <v>0</v>
      </c>
      <c r="F285" s="3">
        <v>0</v>
      </c>
      <c r="G285" s="3">
        <v>0</v>
      </c>
      <c r="H285" s="3">
        <v>0</v>
      </c>
      <c r="I285" s="3">
        <v>0</v>
      </c>
      <c r="J285" s="3">
        <v>0</v>
      </c>
      <c r="K285" s="3">
        <v>0</v>
      </c>
      <c r="L285" s="3">
        <v>0</v>
      </c>
      <c r="M285" s="3">
        <v>0</v>
      </c>
      <c r="N285" s="3">
        <v>0</v>
      </c>
      <c r="O285" s="3" t="str">
        <f t="shared" si="9"/>
        <v>Overvalued</v>
      </c>
      <c r="Q285" s="3">
        <f t="shared" si="8"/>
        <v>0</v>
      </c>
    </row>
    <row r="286" spans="1:17" x14ac:dyDescent="0.3">
      <c r="A286" s="3">
        <v>0</v>
      </c>
      <c r="B286" s="3">
        <v>0</v>
      </c>
      <c r="C286" s="3">
        <v>0</v>
      </c>
      <c r="D286" s="3">
        <v>0</v>
      </c>
      <c r="E286" s="3">
        <v>0</v>
      </c>
      <c r="F286" s="3">
        <v>0</v>
      </c>
      <c r="G286" s="3">
        <v>0</v>
      </c>
      <c r="H286" s="3">
        <v>0</v>
      </c>
      <c r="I286" s="3">
        <v>0</v>
      </c>
      <c r="J286" s="3">
        <v>0</v>
      </c>
      <c r="K286" s="3">
        <v>0</v>
      </c>
      <c r="L286" s="3">
        <v>0</v>
      </c>
      <c r="M286" s="3">
        <v>0</v>
      </c>
      <c r="N286" s="3">
        <v>0</v>
      </c>
      <c r="O286" s="3" t="str">
        <f t="shared" si="9"/>
        <v>Overvalued</v>
      </c>
      <c r="Q286" s="3">
        <f t="shared" si="8"/>
        <v>0</v>
      </c>
    </row>
    <row r="287" spans="1:17" x14ac:dyDescent="0.3">
      <c r="A287" s="3">
        <v>0</v>
      </c>
      <c r="B287" s="3">
        <v>0</v>
      </c>
      <c r="C287" s="3">
        <v>0</v>
      </c>
      <c r="D287" s="3">
        <v>0</v>
      </c>
      <c r="E287" s="3">
        <v>0</v>
      </c>
      <c r="F287" s="3">
        <v>0</v>
      </c>
      <c r="G287" s="3">
        <v>0</v>
      </c>
      <c r="H287" s="3">
        <v>0</v>
      </c>
      <c r="I287" s="3">
        <v>0</v>
      </c>
      <c r="J287" s="3">
        <v>0</v>
      </c>
      <c r="K287" s="3">
        <v>0</v>
      </c>
      <c r="L287" s="3">
        <v>0</v>
      </c>
      <c r="M287" s="3">
        <v>0</v>
      </c>
      <c r="N287" s="3">
        <v>0</v>
      </c>
      <c r="O287" s="3" t="str">
        <f t="shared" si="9"/>
        <v>Overvalued</v>
      </c>
      <c r="Q287" s="3">
        <f t="shared" si="8"/>
        <v>0</v>
      </c>
    </row>
    <row r="288" spans="1:17" x14ac:dyDescent="0.3">
      <c r="A288" s="3">
        <v>0</v>
      </c>
      <c r="B288" s="3">
        <v>0</v>
      </c>
      <c r="C288" s="3">
        <v>0</v>
      </c>
      <c r="D288" s="3">
        <v>0</v>
      </c>
      <c r="E288" s="3">
        <v>0</v>
      </c>
      <c r="F288" s="3">
        <v>0</v>
      </c>
      <c r="G288" s="3">
        <v>0</v>
      </c>
      <c r="H288" s="3">
        <v>0</v>
      </c>
      <c r="I288" s="3">
        <v>0</v>
      </c>
      <c r="J288" s="3">
        <v>0</v>
      </c>
      <c r="K288" s="3">
        <v>0</v>
      </c>
      <c r="L288" s="3">
        <v>0</v>
      </c>
      <c r="M288" s="3">
        <v>0</v>
      </c>
      <c r="N288" s="3">
        <v>0</v>
      </c>
      <c r="O288" s="3" t="str">
        <f t="shared" si="9"/>
        <v>Overvalued</v>
      </c>
      <c r="Q288" s="3">
        <f t="shared" si="8"/>
        <v>0</v>
      </c>
    </row>
    <row r="289" spans="1:17" x14ac:dyDescent="0.3">
      <c r="A289" s="3">
        <v>0</v>
      </c>
      <c r="B289" s="3">
        <v>0</v>
      </c>
      <c r="C289" s="3">
        <v>0</v>
      </c>
      <c r="D289" s="3">
        <v>0</v>
      </c>
      <c r="E289" s="3">
        <v>0</v>
      </c>
      <c r="F289" s="3">
        <v>0</v>
      </c>
      <c r="G289" s="3">
        <v>0</v>
      </c>
      <c r="H289" s="3">
        <v>0</v>
      </c>
      <c r="I289" s="3">
        <v>0</v>
      </c>
      <c r="J289" s="3">
        <v>0</v>
      </c>
      <c r="K289" s="3">
        <v>0</v>
      </c>
      <c r="L289" s="3">
        <v>0</v>
      </c>
      <c r="M289" s="3">
        <v>0</v>
      </c>
      <c r="N289" s="3">
        <v>0</v>
      </c>
      <c r="O289" s="3" t="str">
        <f t="shared" si="9"/>
        <v>Overvalued</v>
      </c>
      <c r="Q289" s="3">
        <f t="shared" si="8"/>
        <v>0</v>
      </c>
    </row>
    <row r="290" spans="1:17" x14ac:dyDescent="0.3">
      <c r="A290" s="3">
        <v>0</v>
      </c>
      <c r="B290" s="3">
        <v>0</v>
      </c>
      <c r="C290" s="3">
        <v>0</v>
      </c>
      <c r="D290" s="3">
        <v>0</v>
      </c>
      <c r="E290" s="3">
        <v>0</v>
      </c>
      <c r="F290" s="3">
        <v>0</v>
      </c>
      <c r="G290" s="3">
        <v>0</v>
      </c>
      <c r="H290" s="3">
        <v>0</v>
      </c>
      <c r="I290" s="3">
        <v>0</v>
      </c>
      <c r="J290" s="3">
        <v>0</v>
      </c>
      <c r="K290" s="3">
        <v>0</v>
      </c>
      <c r="L290" s="3">
        <v>0</v>
      </c>
      <c r="M290" s="3">
        <v>0</v>
      </c>
      <c r="N290" s="3">
        <v>0</v>
      </c>
      <c r="O290" s="3" t="str">
        <f t="shared" si="9"/>
        <v>Overvalued</v>
      </c>
      <c r="Q290" s="3">
        <f t="shared" si="8"/>
        <v>0</v>
      </c>
    </row>
    <row r="291" spans="1:17" x14ac:dyDescent="0.3">
      <c r="A291" s="3">
        <v>0</v>
      </c>
      <c r="B291" s="3">
        <v>0</v>
      </c>
      <c r="C291" s="3">
        <v>0</v>
      </c>
      <c r="D291" s="3">
        <v>0</v>
      </c>
      <c r="E291" s="3">
        <v>0</v>
      </c>
      <c r="F291" s="3">
        <v>0</v>
      </c>
      <c r="G291" s="3">
        <v>0</v>
      </c>
      <c r="H291" s="3">
        <v>0</v>
      </c>
      <c r="I291" s="3">
        <v>0</v>
      </c>
      <c r="J291" s="3">
        <v>0</v>
      </c>
      <c r="K291" s="3">
        <v>0</v>
      </c>
      <c r="L291" s="3">
        <v>0</v>
      </c>
      <c r="M291" s="3">
        <v>0</v>
      </c>
      <c r="N291" s="3">
        <v>0</v>
      </c>
      <c r="O291" s="3" t="str">
        <f t="shared" si="9"/>
        <v>Overvalued</v>
      </c>
      <c r="Q291" s="3">
        <f t="shared" si="8"/>
        <v>0</v>
      </c>
    </row>
    <row r="292" spans="1:17" x14ac:dyDescent="0.3">
      <c r="A292" s="3">
        <v>0</v>
      </c>
      <c r="B292" s="3">
        <v>0</v>
      </c>
      <c r="C292" s="3">
        <v>0</v>
      </c>
      <c r="D292" s="3">
        <v>0</v>
      </c>
      <c r="E292" s="3">
        <v>0</v>
      </c>
      <c r="F292" s="3">
        <v>0</v>
      </c>
      <c r="G292" s="3">
        <v>0</v>
      </c>
      <c r="H292" s="3">
        <v>0</v>
      </c>
      <c r="I292" s="3">
        <v>0</v>
      </c>
      <c r="J292" s="3">
        <v>0</v>
      </c>
      <c r="K292" s="3">
        <v>0</v>
      </c>
      <c r="L292" s="3">
        <v>0</v>
      </c>
      <c r="M292" s="3">
        <v>0</v>
      </c>
      <c r="N292" s="3">
        <v>0</v>
      </c>
      <c r="O292" s="3" t="str">
        <f t="shared" si="9"/>
        <v>Overvalued</v>
      </c>
      <c r="Q292" s="3">
        <f t="shared" si="8"/>
        <v>0</v>
      </c>
    </row>
    <row r="293" spans="1:17" x14ac:dyDescent="0.3">
      <c r="A293" s="3">
        <v>0</v>
      </c>
      <c r="B293" s="3">
        <v>0</v>
      </c>
      <c r="C293" s="3">
        <v>0</v>
      </c>
      <c r="D293" s="3">
        <v>0</v>
      </c>
      <c r="E293" s="3">
        <v>0</v>
      </c>
      <c r="F293" s="3">
        <v>0</v>
      </c>
      <c r="G293" s="3">
        <v>0</v>
      </c>
      <c r="H293" s="3">
        <v>0</v>
      </c>
      <c r="I293" s="3">
        <v>0</v>
      </c>
      <c r="J293" s="3">
        <v>0</v>
      </c>
      <c r="K293" s="3">
        <v>0</v>
      </c>
      <c r="L293" s="3">
        <v>0</v>
      </c>
      <c r="M293" s="3">
        <v>0</v>
      </c>
      <c r="N293" s="3">
        <v>0</v>
      </c>
      <c r="O293" s="3" t="str">
        <f t="shared" si="9"/>
        <v>Overvalued</v>
      </c>
      <c r="Q293" s="3">
        <f t="shared" si="8"/>
        <v>0</v>
      </c>
    </row>
    <row r="294" spans="1:17" x14ac:dyDescent="0.3">
      <c r="A294" s="3">
        <v>0</v>
      </c>
      <c r="B294" s="3">
        <v>0</v>
      </c>
      <c r="C294" s="3">
        <v>0</v>
      </c>
      <c r="D294" s="3">
        <v>0</v>
      </c>
      <c r="E294" s="3">
        <v>0</v>
      </c>
      <c r="F294" s="3">
        <v>0</v>
      </c>
      <c r="G294" s="3">
        <v>0</v>
      </c>
      <c r="H294" s="3">
        <v>0</v>
      </c>
      <c r="I294" s="3">
        <v>0</v>
      </c>
      <c r="J294" s="3">
        <v>0</v>
      </c>
      <c r="K294" s="3">
        <v>0</v>
      </c>
      <c r="L294" s="3">
        <v>0</v>
      </c>
      <c r="M294" s="3">
        <v>0</v>
      </c>
      <c r="N294" s="3">
        <v>0</v>
      </c>
      <c r="O294" s="3" t="str">
        <f t="shared" si="9"/>
        <v>Overvalued</v>
      </c>
      <c r="Q294" s="3">
        <f t="shared" si="8"/>
        <v>0</v>
      </c>
    </row>
    <row r="295" spans="1:17" x14ac:dyDescent="0.3">
      <c r="A295" s="3">
        <v>0</v>
      </c>
      <c r="B295" s="3">
        <v>0</v>
      </c>
      <c r="C295" s="3">
        <v>0</v>
      </c>
      <c r="D295" s="3">
        <v>0</v>
      </c>
      <c r="E295" s="3">
        <v>0</v>
      </c>
      <c r="F295" s="3">
        <v>0</v>
      </c>
      <c r="G295" s="3">
        <v>0</v>
      </c>
      <c r="H295" s="3">
        <v>0</v>
      </c>
      <c r="I295" s="3">
        <v>0</v>
      </c>
      <c r="J295" s="3">
        <v>0</v>
      </c>
      <c r="K295" s="3">
        <v>0</v>
      </c>
      <c r="L295" s="3">
        <v>0</v>
      </c>
      <c r="M295" s="3">
        <v>0</v>
      </c>
      <c r="N295" s="3">
        <v>0</v>
      </c>
      <c r="O295" s="3" t="str">
        <f t="shared" si="9"/>
        <v>Overvalued</v>
      </c>
      <c r="Q295" s="3">
        <f t="shared" si="8"/>
        <v>0</v>
      </c>
    </row>
    <row r="296" spans="1:17" x14ac:dyDescent="0.3">
      <c r="A296" s="3">
        <v>0</v>
      </c>
      <c r="B296" s="3">
        <v>0</v>
      </c>
      <c r="C296" s="3">
        <v>0</v>
      </c>
      <c r="D296" s="3">
        <v>0</v>
      </c>
      <c r="E296" s="3">
        <v>0</v>
      </c>
      <c r="F296" s="3">
        <v>0</v>
      </c>
      <c r="G296" s="3">
        <v>0</v>
      </c>
      <c r="H296" s="3">
        <v>0</v>
      </c>
      <c r="I296" s="3">
        <v>0</v>
      </c>
      <c r="J296" s="3">
        <v>0</v>
      </c>
      <c r="K296" s="3">
        <v>0</v>
      </c>
      <c r="L296" s="3">
        <v>0</v>
      </c>
      <c r="M296" s="3">
        <v>0</v>
      </c>
      <c r="N296" s="3">
        <v>0</v>
      </c>
      <c r="O296" s="3" t="str">
        <f t="shared" si="9"/>
        <v>Overvalued</v>
      </c>
      <c r="Q296" s="3">
        <f t="shared" si="8"/>
        <v>0</v>
      </c>
    </row>
    <row r="297" spans="1:17" x14ac:dyDescent="0.3">
      <c r="A297" s="3">
        <v>0</v>
      </c>
      <c r="B297" s="3">
        <v>0</v>
      </c>
      <c r="C297" s="3">
        <v>0</v>
      </c>
      <c r="D297" s="3">
        <v>0</v>
      </c>
      <c r="E297" s="3">
        <v>0</v>
      </c>
      <c r="F297" s="3">
        <v>0</v>
      </c>
      <c r="G297" s="3">
        <v>0</v>
      </c>
      <c r="H297" s="3">
        <v>0</v>
      </c>
      <c r="I297" s="3">
        <v>0</v>
      </c>
      <c r="J297" s="3">
        <v>0</v>
      </c>
      <c r="K297" s="3">
        <v>0</v>
      </c>
      <c r="L297" s="3">
        <v>0</v>
      </c>
      <c r="M297" s="3">
        <v>0</v>
      </c>
      <c r="N297" s="3">
        <v>0</v>
      </c>
      <c r="O297" s="3" t="str">
        <f t="shared" si="9"/>
        <v>Overvalued</v>
      </c>
      <c r="Q297" s="3">
        <f t="shared" si="8"/>
        <v>0</v>
      </c>
    </row>
    <row r="298" spans="1:17" x14ac:dyDescent="0.3">
      <c r="A298" s="3">
        <v>0</v>
      </c>
      <c r="B298" s="3">
        <v>0</v>
      </c>
      <c r="C298" s="3">
        <v>0</v>
      </c>
      <c r="D298" s="3">
        <v>0</v>
      </c>
      <c r="E298" s="3">
        <v>0</v>
      </c>
      <c r="F298" s="3">
        <v>0</v>
      </c>
      <c r="G298" s="3">
        <v>0</v>
      </c>
      <c r="H298" s="3">
        <v>0</v>
      </c>
      <c r="I298" s="3">
        <v>0</v>
      </c>
      <c r="J298" s="3">
        <v>0</v>
      </c>
      <c r="K298" s="3">
        <v>0</v>
      </c>
      <c r="L298" s="3">
        <v>0</v>
      </c>
      <c r="M298" s="3">
        <v>0</v>
      </c>
      <c r="N298" s="3">
        <v>0</v>
      </c>
      <c r="O298" s="3" t="str">
        <f t="shared" si="9"/>
        <v>Overvalued</v>
      </c>
      <c r="Q298" s="3">
        <f t="shared" si="8"/>
        <v>0</v>
      </c>
    </row>
    <row r="299" spans="1:17" x14ac:dyDescent="0.3">
      <c r="A299" s="3">
        <v>0</v>
      </c>
      <c r="B299" s="3">
        <v>0</v>
      </c>
      <c r="C299" s="3">
        <v>0</v>
      </c>
      <c r="D299" s="3">
        <v>0</v>
      </c>
      <c r="E299" s="3">
        <v>0</v>
      </c>
      <c r="F299" s="3">
        <v>0</v>
      </c>
      <c r="G299" s="3">
        <v>0</v>
      </c>
      <c r="H299" s="3">
        <v>0</v>
      </c>
      <c r="I299" s="3">
        <v>0</v>
      </c>
      <c r="J299" s="3">
        <v>0</v>
      </c>
      <c r="K299" s="3">
        <v>0</v>
      </c>
      <c r="L299" s="3">
        <v>0</v>
      </c>
      <c r="M299" s="3">
        <v>0</v>
      </c>
      <c r="N299" s="3">
        <v>0</v>
      </c>
      <c r="O299" s="3" t="str">
        <f t="shared" si="9"/>
        <v>Overvalued</v>
      </c>
      <c r="Q299" s="3">
        <f t="shared" si="8"/>
        <v>0</v>
      </c>
    </row>
    <row r="300" spans="1:17" x14ac:dyDescent="0.3">
      <c r="A300" s="3">
        <v>0</v>
      </c>
      <c r="B300" s="3">
        <v>0</v>
      </c>
      <c r="C300" s="3">
        <v>0</v>
      </c>
      <c r="D300" s="3">
        <v>0</v>
      </c>
      <c r="E300" s="3">
        <v>0</v>
      </c>
      <c r="F300" s="3">
        <v>0</v>
      </c>
      <c r="G300" s="3">
        <v>0</v>
      </c>
      <c r="H300" s="3">
        <v>0</v>
      </c>
      <c r="I300" s="3">
        <v>0</v>
      </c>
      <c r="J300" s="3">
        <v>0</v>
      </c>
      <c r="K300" s="3">
        <v>0</v>
      </c>
      <c r="L300" s="3">
        <v>0</v>
      </c>
      <c r="M300" s="3">
        <v>0</v>
      </c>
      <c r="N300" s="3">
        <v>0</v>
      </c>
      <c r="O300" s="3" t="str">
        <f t="shared" si="9"/>
        <v>Overvalued</v>
      </c>
      <c r="Q300" s="3">
        <f t="shared" si="8"/>
        <v>0</v>
      </c>
    </row>
    <row r="301" spans="1:17" x14ac:dyDescent="0.3">
      <c r="A301" s="3">
        <v>0</v>
      </c>
      <c r="B301" s="3">
        <v>0</v>
      </c>
      <c r="C301" s="3">
        <v>0</v>
      </c>
      <c r="D301" s="3">
        <v>0</v>
      </c>
      <c r="E301" s="3">
        <v>0</v>
      </c>
      <c r="F301" s="3">
        <v>0</v>
      </c>
      <c r="G301" s="3">
        <v>0</v>
      </c>
      <c r="H301" s="3">
        <v>0</v>
      </c>
      <c r="I301" s="3">
        <v>0</v>
      </c>
      <c r="J301" s="3">
        <v>0</v>
      </c>
      <c r="K301" s="3">
        <v>0</v>
      </c>
      <c r="L301" s="3">
        <v>0</v>
      </c>
      <c r="M301" s="3">
        <v>0</v>
      </c>
      <c r="N301" s="3">
        <v>0</v>
      </c>
      <c r="O301" s="3" t="str">
        <f t="shared" si="9"/>
        <v>Overvalued</v>
      </c>
      <c r="Q301" s="3">
        <f t="shared" si="8"/>
        <v>0</v>
      </c>
    </row>
    <row r="302" spans="1:17" x14ac:dyDescent="0.3">
      <c r="A302" s="3">
        <v>0</v>
      </c>
      <c r="B302" s="3">
        <v>0</v>
      </c>
      <c r="C302" s="3">
        <v>0</v>
      </c>
      <c r="D302" s="3">
        <v>0</v>
      </c>
      <c r="E302" s="3">
        <v>0</v>
      </c>
      <c r="F302" s="3">
        <v>0</v>
      </c>
      <c r="G302" s="3">
        <v>0</v>
      </c>
      <c r="H302" s="3">
        <v>0</v>
      </c>
      <c r="I302" s="3">
        <v>0</v>
      </c>
      <c r="J302" s="3">
        <v>0</v>
      </c>
      <c r="K302" s="3">
        <v>0</v>
      </c>
      <c r="L302" s="3">
        <v>0</v>
      </c>
      <c r="M302" s="3">
        <v>0</v>
      </c>
      <c r="N302" s="3">
        <v>0</v>
      </c>
      <c r="O302" s="3" t="str">
        <f t="shared" si="9"/>
        <v>Overvalued</v>
      </c>
      <c r="Q302" s="3">
        <f t="shared" si="8"/>
        <v>0</v>
      </c>
    </row>
    <row r="303" spans="1:17" x14ac:dyDescent="0.3">
      <c r="A303" s="3">
        <v>0</v>
      </c>
      <c r="B303" s="3">
        <v>0</v>
      </c>
      <c r="C303" s="3">
        <v>0</v>
      </c>
      <c r="D303" s="3">
        <v>0</v>
      </c>
      <c r="E303" s="3">
        <v>0</v>
      </c>
      <c r="F303" s="3">
        <v>0</v>
      </c>
      <c r="G303" s="3">
        <v>0</v>
      </c>
      <c r="H303" s="3">
        <v>0</v>
      </c>
      <c r="I303" s="3">
        <v>0</v>
      </c>
      <c r="J303" s="3">
        <v>0</v>
      </c>
      <c r="K303" s="3">
        <v>0</v>
      </c>
      <c r="L303" s="3">
        <v>0</v>
      </c>
      <c r="M303" s="3">
        <v>0</v>
      </c>
      <c r="N303" s="3">
        <v>0</v>
      </c>
      <c r="O303" s="3" t="str">
        <f t="shared" si="9"/>
        <v>Overvalued</v>
      </c>
      <c r="Q303" s="3">
        <f t="shared" si="8"/>
        <v>0</v>
      </c>
    </row>
    <row r="304" spans="1:17" x14ac:dyDescent="0.3">
      <c r="A304" s="3">
        <v>0</v>
      </c>
      <c r="B304" s="3">
        <v>0</v>
      </c>
      <c r="C304" s="3">
        <v>0</v>
      </c>
      <c r="D304" s="3">
        <v>0</v>
      </c>
      <c r="E304" s="3">
        <v>0</v>
      </c>
      <c r="F304" s="3">
        <v>0</v>
      </c>
      <c r="G304" s="3">
        <v>0</v>
      </c>
      <c r="H304" s="3">
        <v>0</v>
      </c>
      <c r="I304" s="3">
        <v>0</v>
      </c>
      <c r="J304" s="3">
        <v>0</v>
      </c>
      <c r="K304" s="3">
        <v>0</v>
      </c>
      <c r="L304" s="3">
        <v>0</v>
      </c>
      <c r="M304" s="3">
        <v>0</v>
      </c>
      <c r="N304" s="3">
        <v>0</v>
      </c>
      <c r="O304" s="3" t="str">
        <f t="shared" si="9"/>
        <v>Overvalued</v>
      </c>
      <c r="Q304" s="3">
        <f t="shared" si="8"/>
        <v>0</v>
      </c>
    </row>
    <row r="305" spans="1:17" x14ac:dyDescent="0.3">
      <c r="A305" s="3">
        <v>0</v>
      </c>
      <c r="B305" s="3">
        <v>0</v>
      </c>
      <c r="C305" s="3">
        <v>0</v>
      </c>
      <c r="D305" s="3">
        <v>0</v>
      </c>
      <c r="E305" s="3">
        <v>0</v>
      </c>
      <c r="F305" s="3">
        <v>0</v>
      </c>
      <c r="G305" s="3">
        <v>0</v>
      </c>
      <c r="H305" s="3">
        <v>0</v>
      </c>
      <c r="I305" s="3">
        <v>0</v>
      </c>
      <c r="J305" s="3">
        <v>0</v>
      </c>
      <c r="K305" s="3">
        <v>0</v>
      </c>
      <c r="L305" s="3">
        <v>0</v>
      </c>
      <c r="M305" s="3">
        <v>0</v>
      </c>
      <c r="N305" s="3">
        <v>0</v>
      </c>
      <c r="O305" s="3" t="str">
        <f t="shared" si="9"/>
        <v>Overvalued</v>
      </c>
      <c r="Q305" s="3">
        <f t="shared" si="8"/>
        <v>0</v>
      </c>
    </row>
    <row r="306" spans="1:17" x14ac:dyDescent="0.3">
      <c r="A306" s="3">
        <v>0</v>
      </c>
      <c r="B306" s="3">
        <v>0</v>
      </c>
      <c r="C306" s="3">
        <v>0</v>
      </c>
      <c r="D306" s="3">
        <v>0</v>
      </c>
      <c r="E306" s="3">
        <v>0</v>
      </c>
      <c r="F306" s="3">
        <v>0</v>
      </c>
      <c r="G306" s="3">
        <v>0</v>
      </c>
      <c r="H306" s="3">
        <v>0</v>
      </c>
      <c r="I306" s="3">
        <v>0</v>
      </c>
      <c r="J306" s="3">
        <v>0</v>
      </c>
      <c r="K306" s="3">
        <v>0</v>
      </c>
      <c r="L306" s="3">
        <v>0</v>
      </c>
      <c r="M306" s="3">
        <v>0</v>
      </c>
      <c r="N306" s="3">
        <v>0</v>
      </c>
      <c r="O306" s="3" t="str">
        <f t="shared" si="9"/>
        <v>Overvalued</v>
      </c>
      <c r="Q306" s="3">
        <f t="shared" si="8"/>
        <v>0</v>
      </c>
    </row>
    <row r="307" spans="1:17" x14ac:dyDescent="0.3">
      <c r="A307" s="3">
        <v>0</v>
      </c>
      <c r="B307" s="3">
        <v>0</v>
      </c>
      <c r="C307" s="3">
        <v>0</v>
      </c>
      <c r="D307" s="3">
        <v>0</v>
      </c>
      <c r="E307" s="3">
        <v>0</v>
      </c>
      <c r="F307" s="3">
        <v>0</v>
      </c>
      <c r="G307" s="3">
        <v>0</v>
      </c>
      <c r="H307" s="3">
        <v>0</v>
      </c>
      <c r="I307" s="3">
        <v>0</v>
      </c>
      <c r="J307" s="3">
        <v>0</v>
      </c>
      <c r="K307" s="3">
        <v>0</v>
      </c>
      <c r="L307" s="3">
        <v>0</v>
      </c>
      <c r="M307" s="3">
        <v>0</v>
      </c>
      <c r="N307" s="3">
        <v>0</v>
      </c>
      <c r="O307" s="3" t="str">
        <f t="shared" si="9"/>
        <v>Overvalued</v>
      </c>
      <c r="Q307" s="3">
        <f t="shared" si="8"/>
        <v>0</v>
      </c>
    </row>
    <row r="308" spans="1:17" x14ac:dyDescent="0.3">
      <c r="A308" s="3">
        <v>0</v>
      </c>
      <c r="B308" s="3">
        <v>0</v>
      </c>
      <c r="C308" s="3">
        <v>0</v>
      </c>
      <c r="D308" s="3">
        <v>0</v>
      </c>
      <c r="E308" s="3">
        <v>0</v>
      </c>
      <c r="F308" s="3">
        <v>0</v>
      </c>
      <c r="G308" s="3">
        <v>0</v>
      </c>
      <c r="H308" s="3">
        <v>0</v>
      </c>
      <c r="I308" s="3">
        <v>0</v>
      </c>
      <c r="J308" s="3">
        <v>0</v>
      </c>
      <c r="K308" s="3">
        <v>0</v>
      </c>
      <c r="L308" s="3">
        <v>0</v>
      </c>
      <c r="M308" s="3">
        <v>0</v>
      </c>
      <c r="N308" s="3">
        <v>0</v>
      </c>
      <c r="O308" s="3" t="str">
        <f t="shared" si="9"/>
        <v>Overvalued</v>
      </c>
      <c r="Q308" s="3">
        <f t="shared" si="8"/>
        <v>0</v>
      </c>
    </row>
    <row r="309" spans="1:17" x14ac:dyDescent="0.3">
      <c r="A309" s="3">
        <v>0</v>
      </c>
      <c r="B309" s="3">
        <v>0</v>
      </c>
      <c r="C309" s="3">
        <v>0</v>
      </c>
      <c r="D309" s="3">
        <v>0</v>
      </c>
      <c r="E309" s="3">
        <v>0</v>
      </c>
      <c r="F309" s="3">
        <v>0</v>
      </c>
      <c r="G309" s="3">
        <v>0</v>
      </c>
      <c r="H309" s="3">
        <v>0</v>
      </c>
      <c r="I309" s="3">
        <v>0</v>
      </c>
      <c r="J309" s="3">
        <v>0</v>
      </c>
      <c r="K309" s="3">
        <v>0</v>
      </c>
      <c r="L309" s="3">
        <v>0</v>
      </c>
      <c r="M309" s="3">
        <v>0</v>
      </c>
      <c r="N309" s="3">
        <v>0</v>
      </c>
      <c r="O309" s="3" t="str">
        <f t="shared" si="9"/>
        <v>Overvalued</v>
      </c>
      <c r="Q309" s="3">
        <f t="shared" si="8"/>
        <v>0</v>
      </c>
    </row>
    <row r="310" spans="1:17" x14ac:dyDescent="0.3">
      <c r="A310" s="3">
        <v>0</v>
      </c>
      <c r="B310" s="3">
        <v>0</v>
      </c>
      <c r="C310" s="3">
        <v>0</v>
      </c>
      <c r="D310" s="3">
        <v>0</v>
      </c>
      <c r="E310" s="3">
        <v>0</v>
      </c>
      <c r="F310" s="3">
        <v>0</v>
      </c>
      <c r="G310" s="3">
        <v>0</v>
      </c>
      <c r="H310" s="3">
        <v>0</v>
      </c>
      <c r="I310" s="3">
        <v>0</v>
      </c>
      <c r="J310" s="3">
        <v>0</v>
      </c>
      <c r="K310" s="3">
        <v>0</v>
      </c>
      <c r="L310" s="3">
        <v>0</v>
      </c>
      <c r="M310" s="3">
        <v>0</v>
      </c>
      <c r="N310" s="3">
        <v>0</v>
      </c>
      <c r="O310" s="3" t="str">
        <f t="shared" si="9"/>
        <v>Overvalued</v>
      </c>
      <c r="Q310" s="3">
        <f t="shared" si="8"/>
        <v>0</v>
      </c>
    </row>
    <row r="311" spans="1:17" x14ac:dyDescent="0.3">
      <c r="A311" s="3">
        <v>0</v>
      </c>
      <c r="B311" s="3">
        <v>0</v>
      </c>
      <c r="C311" s="3">
        <v>0</v>
      </c>
      <c r="D311" s="3">
        <v>0</v>
      </c>
      <c r="E311" s="3">
        <v>0</v>
      </c>
      <c r="F311" s="3">
        <v>0</v>
      </c>
      <c r="G311" s="3">
        <v>0</v>
      </c>
      <c r="H311" s="3">
        <v>0</v>
      </c>
      <c r="I311" s="3">
        <v>0</v>
      </c>
      <c r="J311" s="3">
        <v>0</v>
      </c>
      <c r="K311" s="3">
        <v>0</v>
      </c>
      <c r="L311" s="3">
        <v>0</v>
      </c>
      <c r="M311" s="3">
        <v>0</v>
      </c>
      <c r="N311" s="3">
        <v>0</v>
      </c>
      <c r="O311" s="3" t="str">
        <f t="shared" si="9"/>
        <v>Overvalued</v>
      </c>
      <c r="Q311" s="3">
        <f t="shared" si="8"/>
        <v>0</v>
      </c>
    </row>
    <row r="312" spans="1:17" x14ac:dyDescent="0.3">
      <c r="A312" s="3">
        <v>0</v>
      </c>
      <c r="B312" s="3">
        <v>0</v>
      </c>
      <c r="C312" s="3">
        <v>0</v>
      </c>
      <c r="D312" s="3">
        <v>0</v>
      </c>
      <c r="E312" s="3">
        <v>0</v>
      </c>
      <c r="F312" s="3">
        <v>0</v>
      </c>
      <c r="G312" s="3">
        <v>0</v>
      </c>
      <c r="H312" s="3">
        <v>0</v>
      </c>
      <c r="I312" s="3">
        <v>0</v>
      </c>
      <c r="J312" s="3">
        <v>0</v>
      </c>
      <c r="K312" s="3">
        <v>0</v>
      </c>
      <c r="L312" s="3">
        <v>0</v>
      </c>
      <c r="M312" s="3">
        <v>0</v>
      </c>
      <c r="N312" s="3">
        <v>0</v>
      </c>
      <c r="O312" s="3" t="str">
        <f t="shared" si="9"/>
        <v>Overvalued</v>
      </c>
      <c r="Q312" s="3">
        <f t="shared" si="8"/>
        <v>0</v>
      </c>
    </row>
    <row r="313" spans="1:17" x14ac:dyDescent="0.3">
      <c r="A313" s="3">
        <v>0</v>
      </c>
      <c r="B313" s="3">
        <v>0</v>
      </c>
      <c r="C313" s="3">
        <v>0</v>
      </c>
      <c r="D313" s="3">
        <v>0</v>
      </c>
      <c r="E313" s="3">
        <v>0</v>
      </c>
      <c r="F313" s="3">
        <v>0</v>
      </c>
      <c r="G313" s="3">
        <v>0</v>
      </c>
      <c r="H313" s="3">
        <v>0</v>
      </c>
      <c r="I313" s="3">
        <v>0</v>
      </c>
      <c r="J313" s="3">
        <v>0</v>
      </c>
      <c r="K313" s="3">
        <v>0</v>
      </c>
      <c r="L313" s="3">
        <v>0</v>
      </c>
      <c r="M313" s="3">
        <v>0</v>
      </c>
      <c r="N313" s="3">
        <v>0</v>
      </c>
      <c r="O313" s="3" t="str">
        <f t="shared" si="9"/>
        <v>Overvalued</v>
      </c>
      <c r="Q313" s="3">
        <f t="shared" si="8"/>
        <v>0</v>
      </c>
    </row>
    <row r="314" spans="1:17" x14ac:dyDescent="0.3">
      <c r="A314" s="3">
        <v>0</v>
      </c>
      <c r="B314" s="3">
        <v>0</v>
      </c>
      <c r="C314" s="3">
        <v>0</v>
      </c>
      <c r="D314" s="3">
        <v>0</v>
      </c>
      <c r="E314" s="3">
        <v>0</v>
      </c>
      <c r="F314" s="3">
        <v>0</v>
      </c>
      <c r="G314" s="3">
        <v>0</v>
      </c>
      <c r="H314" s="3">
        <v>0</v>
      </c>
      <c r="I314" s="3">
        <v>0</v>
      </c>
      <c r="J314" s="3">
        <v>0</v>
      </c>
      <c r="K314" s="3">
        <v>0</v>
      </c>
      <c r="L314" s="3">
        <v>0</v>
      </c>
      <c r="M314" s="3">
        <v>0</v>
      </c>
      <c r="N314" s="3">
        <v>0</v>
      </c>
      <c r="O314" s="3" t="str">
        <f t="shared" si="9"/>
        <v>Overvalued</v>
      </c>
      <c r="Q314" s="3">
        <f t="shared" si="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4641-3D9D-4626-A8C3-68231B6793D4}">
  <dimension ref="A1:AC78"/>
  <sheetViews>
    <sheetView workbookViewId="0">
      <pane ySplit="1" topLeftCell="A51" activePane="bottomLeft" state="frozen"/>
      <selection pane="bottomLeft" activeCell="S65" sqref="S65:Z78"/>
    </sheetView>
  </sheetViews>
  <sheetFormatPr defaultColWidth="8.77734375" defaultRowHeight="13.8" x14ac:dyDescent="0.3"/>
  <cols>
    <col min="1" max="1" width="12.6640625" style="3" customWidth="1"/>
    <col min="2" max="16" width="8.77734375" style="3"/>
    <col min="17" max="17" width="9.88671875" style="3" customWidth="1"/>
    <col min="18" max="16384" width="8.77734375" style="3"/>
  </cols>
  <sheetData>
    <row r="1" spans="1:29" ht="13.05" x14ac:dyDescent="0.3">
      <c r="A1" s="28" t="str">
        <f>'Variables - quarterly'!A1</f>
        <v>Period</v>
      </c>
      <c r="B1" s="28" t="s">
        <v>479</v>
      </c>
      <c r="C1" s="28" t="s">
        <v>536</v>
      </c>
      <c r="D1" s="28" t="s">
        <v>480</v>
      </c>
      <c r="E1" s="28" t="s">
        <v>481</v>
      </c>
      <c r="F1" s="28" t="s">
        <v>466</v>
      </c>
      <c r="G1" s="28" t="s">
        <v>537</v>
      </c>
      <c r="H1" s="28"/>
      <c r="I1" s="28"/>
      <c r="J1" s="28"/>
      <c r="K1" s="28"/>
      <c r="L1" s="28"/>
      <c r="M1" s="28"/>
      <c r="N1" s="28"/>
      <c r="O1" s="28"/>
      <c r="P1" s="28"/>
      <c r="Q1" s="28"/>
      <c r="R1" s="28"/>
      <c r="S1" s="28"/>
      <c r="T1" s="28"/>
      <c r="U1" s="28"/>
      <c r="V1" s="28"/>
      <c r="W1" s="28"/>
      <c r="X1" s="28"/>
      <c r="Y1" s="28"/>
      <c r="Z1" s="28"/>
      <c r="AA1" s="28"/>
      <c r="AB1" s="28"/>
      <c r="AC1" s="28"/>
    </row>
    <row r="2" spans="1:29" ht="13.05" x14ac:dyDescent="0.3">
      <c r="A2" s="3" t="str">
        <f>'Variables - quarterly'!A2</f>
        <v>2010Q1</v>
      </c>
      <c r="B2" s="35">
        <f>'Variables - quarterly'!H2</f>
        <v>150.41666666666669</v>
      </c>
      <c r="C2" s="35">
        <f>'RPPP - quarterly'!H2</f>
        <v>168.83612611597954</v>
      </c>
    </row>
    <row r="3" spans="1:29" ht="13.05" x14ac:dyDescent="0.3">
      <c r="A3" s="3" t="str">
        <f>'Variables - quarterly'!A3</f>
        <v>2010Q2</v>
      </c>
      <c r="B3" s="35">
        <f>'Variables - quarterly'!H3</f>
        <v>150.85333333333332</v>
      </c>
      <c r="C3" s="35">
        <f>'RPPP - quarterly'!H3</f>
        <v>170.21298900017908</v>
      </c>
      <c r="G3" s="3">
        <f>MBA_data!Q3</f>
        <v>343.75577444482093</v>
      </c>
    </row>
    <row r="4" spans="1:29" ht="13.05" x14ac:dyDescent="0.3">
      <c r="A4" s="3" t="str">
        <f>'Variables - quarterly'!A4</f>
        <v>2010Q3</v>
      </c>
      <c r="B4" s="35">
        <f>'Variables - quarterly'!H4</f>
        <v>152.11666666666667</v>
      </c>
      <c r="C4" s="35">
        <f>'RPPP - quarterly'!H4</f>
        <v>170.96855347202529</v>
      </c>
      <c r="G4" s="3">
        <f>MBA_data!Q4</f>
        <v>1569.7098707646323</v>
      </c>
    </row>
    <row r="5" spans="1:29" ht="13.05" x14ac:dyDescent="0.3">
      <c r="A5" s="3" t="str">
        <f>'Variables - quarterly'!A5</f>
        <v>2010Q4</v>
      </c>
      <c r="B5" s="35">
        <f>'Variables - quarterly'!H5</f>
        <v>151.25</v>
      </c>
      <c r="C5" s="35">
        <f>'RPPP - quarterly'!H5</f>
        <v>166.72353712085655</v>
      </c>
      <c r="G5" s="3">
        <f>MBA_data!Q5</f>
        <v>261.41822927479154</v>
      </c>
    </row>
    <row r="6" spans="1:29" ht="13.05" x14ac:dyDescent="0.3">
      <c r="A6" s="3" t="str">
        <f>'Variables - quarterly'!A6</f>
        <v>2011Q1</v>
      </c>
      <c r="B6" s="35">
        <f>'Variables - quarterly'!H6</f>
        <v>153.66666666666666</v>
      </c>
      <c r="C6" s="35">
        <f>'RPPP - quarterly'!H6</f>
        <v>168.88053810754806</v>
      </c>
      <c r="F6" s="3">
        <v>158.362358204651</v>
      </c>
      <c r="G6" s="3">
        <f>MBA_data!Q6</f>
        <v>-44.435859580083175</v>
      </c>
    </row>
    <row r="7" spans="1:29" ht="13.05" x14ac:dyDescent="0.3">
      <c r="A7" s="3" t="str">
        <f>'Variables - quarterly'!A7</f>
        <v>2011Q2</v>
      </c>
      <c r="B7" s="35">
        <f>'Variables - quarterly'!H7</f>
        <v>155.06666666666666</v>
      </c>
      <c r="C7" s="35">
        <f>'RPPP - quarterly'!H7</f>
        <v>165.14632033605707</v>
      </c>
      <c r="D7" s="3">
        <v>149.86894916807799</v>
      </c>
      <c r="E7" s="3">
        <v>144.45145245133</v>
      </c>
      <c r="F7" s="3">
        <v>153.64852788403601</v>
      </c>
      <c r="G7" s="3">
        <f>MBA_data!Q7</f>
        <v>146.05748851708364</v>
      </c>
    </row>
    <row r="8" spans="1:29" ht="13.05" x14ac:dyDescent="0.3">
      <c r="A8" s="3" t="str">
        <f>'Variables - quarterly'!A8</f>
        <v>2011Q3</v>
      </c>
      <c r="B8" s="35">
        <f>'Variables - quarterly'!H8</f>
        <v>155.86666666666667</v>
      </c>
      <c r="C8" s="35">
        <f>'RPPP - quarterly'!H8</f>
        <v>165.66556953286377</v>
      </c>
      <c r="D8" s="3">
        <v>173.668263516558</v>
      </c>
      <c r="E8" s="3">
        <v>147.49185188292299</v>
      </c>
      <c r="F8" s="3">
        <v>158.07484542084001</v>
      </c>
      <c r="G8" s="3">
        <f>MBA_data!Q8</f>
        <v>482.92461297566115</v>
      </c>
    </row>
    <row r="9" spans="1:29" ht="13.05" x14ac:dyDescent="0.3">
      <c r="A9" s="3" t="str">
        <f>'Variables - quarterly'!A9</f>
        <v>2011Q4</v>
      </c>
      <c r="B9" s="35">
        <f>'Variables - quarterly'!H9</f>
        <v>160.08333333333331</v>
      </c>
      <c r="C9" s="35">
        <f>'RPPP - quarterly'!H9</f>
        <v>171.29944068690023</v>
      </c>
      <c r="D9" s="3">
        <v>174.89853875470899</v>
      </c>
      <c r="E9" s="3">
        <v>159.60099217208099</v>
      </c>
      <c r="F9" s="3">
        <v>155.945676889232</v>
      </c>
      <c r="G9" s="3">
        <f>MBA_data!Q9</f>
        <v>532.83870000077411</v>
      </c>
    </row>
    <row r="10" spans="1:29" ht="13.05" x14ac:dyDescent="0.3">
      <c r="A10" s="3" t="str">
        <f>'Variables - quarterly'!A10</f>
        <v>2012Q1</v>
      </c>
      <c r="B10" s="35">
        <f>'Variables - quarterly'!H10</f>
        <v>158.87666666666667</v>
      </c>
      <c r="C10" s="35">
        <f>'RPPP - quarterly'!H10</f>
        <v>173.63332639996614</v>
      </c>
      <c r="D10" s="3">
        <v>171.33758453717101</v>
      </c>
      <c r="E10" s="3">
        <v>180.633543788201</v>
      </c>
      <c r="F10" s="3">
        <v>146.46795612261801</v>
      </c>
      <c r="G10" s="3">
        <f>MBA_data!Q10</f>
        <v>82.570358919801194</v>
      </c>
    </row>
    <row r="11" spans="1:29" ht="13.05" x14ac:dyDescent="0.3">
      <c r="A11" s="3" t="str">
        <f>'Variables - quarterly'!A11</f>
        <v>2012Q2</v>
      </c>
      <c r="B11" s="35">
        <f>'Variables - quarterly'!H11</f>
        <v>160.03333333333333</v>
      </c>
      <c r="C11" s="35">
        <f>'RPPP - quarterly'!H11</f>
        <v>177.72545141530014</v>
      </c>
      <c r="D11" s="3">
        <v>108.43460892333501</v>
      </c>
      <c r="E11" s="3">
        <v>146.435187811368</v>
      </c>
      <c r="F11" s="3">
        <v>191.34087763465899</v>
      </c>
      <c r="G11" s="3">
        <f>MBA_data!Q11</f>
        <v>94.460131200994255</v>
      </c>
    </row>
    <row r="12" spans="1:29" ht="13.05" x14ac:dyDescent="0.3">
      <c r="A12" s="3" t="str">
        <f>'Variables - quarterly'!A12</f>
        <v>2012Q3</v>
      </c>
      <c r="B12" s="35">
        <f>'Variables - quarterly'!H12</f>
        <v>158.98633333333333</v>
      </c>
      <c r="C12" s="35">
        <f>'RPPP - quarterly'!H12</f>
        <v>173.49440103382454</v>
      </c>
      <c r="D12" s="3">
        <v>175.271440474776</v>
      </c>
      <c r="E12" s="3">
        <v>180.07170226301201</v>
      </c>
      <c r="F12" s="3">
        <v>161.74561673933201</v>
      </c>
      <c r="G12" s="3">
        <f>MBA_data!Q12</f>
        <v>19663.806117533459</v>
      </c>
    </row>
    <row r="13" spans="1:29" ht="13.05" x14ac:dyDescent="0.3">
      <c r="A13" s="3" t="str">
        <f>'Variables - quarterly'!A13</f>
        <v>2012Q4</v>
      </c>
      <c r="B13" s="35">
        <f>'Variables - quarterly'!H13</f>
        <v>156.90333333333334</v>
      </c>
      <c r="C13" s="35">
        <f>'RPPP - quarterly'!H13</f>
        <v>172.66402217944093</v>
      </c>
      <c r="D13" s="3">
        <v>172.92959405401399</v>
      </c>
      <c r="E13" s="3">
        <v>146.71944150716001</v>
      </c>
      <c r="F13" s="3">
        <v>146.85508458305901</v>
      </c>
      <c r="G13" s="3">
        <f>MBA_data!Q13</f>
        <v>430.8227189332772</v>
      </c>
    </row>
    <row r="14" spans="1:29" ht="13.05" x14ac:dyDescent="0.3">
      <c r="A14" s="3" t="str">
        <f>'Variables - quarterly'!A14</f>
        <v>2013Q1</v>
      </c>
      <c r="B14" s="35">
        <f>'Variables - quarterly'!H14</f>
        <v>157.72666666666666</v>
      </c>
      <c r="C14" s="35">
        <f>'RPPP - quarterly'!H14</f>
        <v>168.71815821870351</v>
      </c>
      <c r="D14" s="3">
        <v>148.943480201971</v>
      </c>
      <c r="E14" s="3">
        <v>137.48272131346101</v>
      </c>
      <c r="F14" s="3">
        <v>143.028743327721</v>
      </c>
      <c r="G14" s="3">
        <f>MBA_data!Q14</f>
        <v>254.65471334778996</v>
      </c>
    </row>
    <row r="15" spans="1:29" ht="13.05" x14ac:dyDescent="0.3">
      <c r="A15" s="3" t="str">
        <f>'Variables - quarterly'!A15</f>
        <v>2013Q2</v>
      </c>
      <c r="B15" s="35">
        <f>'Variables - quarterly'!H15</f>
        <v>159.59333333333333</v>
      </c>
      <c r="C15" s="35">
        <f>'RPPP - quarterly'!H15</f>
        <v>170.00743726017896</v>
      </c>
      <c r="D15" s="3">
        <v>172.902141057384</v>
      </c>
      <c r="E15" s="3">
        <v>185.21766408782599</v>
      </c>
      <c r="F15" s="3">
        <v>192.10924379447499</v>
      </c>
      <c r="G15" s="3">
        <f>MBA_data!Q15</f>
        <v>96.281134745106556</v>
      </c>
    </row>
    <row r="16" spans="1:29" ht="13.05" x14ac:dyDescent="0.3">
      <c r="A16" s="3" t="str">
        <f>'Variables - quarterly'!A16</f>
        <v>2013Q3</v>
      </c>
      <c r="B16" s="35">
        <f>'Variables - quarterly'!H16</f>
        <v>161.35000000000002</v>
      </c>
      <c r="C16" s="35">
        <f>'RPPP - quarterly'!H16</f>
        <v>172.29424866330507</v>
      </c>
      <c r="D16" s="3">
        <v>182.742300777906</v>
      </c>
      <c r="E16" s="3">
        <v>183.66682127063501</v>
      </c>
      <c r="F16" s="3">
        <v>138.41542506351701</v>
      </c>
      <c r="G16" s="3">
        <f>MBA_data!Q16</f>
        <v>123.19144250355443</v>
      </c>
    </row>
    <row r="17" spans="1:7" ht="13.05" x14ac:dyDescent="0.3">
      <c r="A17" s="3" t="str">
        <f>'Variables - quarterly'!A17</f>
        <v>2013Q4</v>
      </c>
      <c r="B17" s="35">
        <f>'Variables - quarterly'!H17</f>
        <v>159.04999999999998</v>
      </c>
      <c r="C17" s="35">
        <f>'RPPP - quarterly'!H17</f>
        <v>169.14650565454738</v>
      </c>
      <c r="D17" s="3">
        <v>159.96847349181201</v>
      </c>
      <c r="E17" s="3">
        <v>141.56127844611399</v>
      </c>
      <c r="F17" s="3">
        <v>140.08184255127401</v>
      </c>
      <c r="G17" s="3">
        <f>MBA_data!Q17</f>
        <v>98.855651060603066</v>
      </c>
    </row>
    <row r="18" spans="1:7" ht="13.05" x14ac:dyDescent="0.3">
      <c r="A18" s="3" t="str">
        <f>'Variables - quarterly'!A18</f>
        <v>2014Q1</v>
      </c>
      <c r="B18" s="35">
        <f>'Variables - quarterly'!H18</f>
        <v>164</v>
      </c>
      <c r="C18" s="35">
        <f>'RPPP - quarterly'!H18</f>
        <v>173.95930002394471</v>
      </c>
      <c r="D18" s="3">
        <v>155.47740085444499</v>
      </c>
      <c r="E18" s="3">
        <v>167.51756096930299</v>
      </c>
      <c r="F18" s="3">
        <v>161.913111577607</v>
      </c>
      <c r="G18" s="3">
        <f>MBA_data!Q18</f>
        <v>268.48720911173535</v>
      </c>
    </row>
    <row r="19" spans="1:7" ht="13.05" x14ac:dyDescent="0.3">
      <c r="A19" s="3" t="str">
        <f>'Variables - quarterly'!A19</f>
        <v>2014Q2</v>
      </c>
      <c r="B19" s="35">
        <f>'Variables - quarterly'!H19</f>
        <v>162.10333333333332</v>
      </c>
      <c r="C19" s="35">
        <f>'RPPP - quarterly'!H19</f>
        <v>171.8043582337246</v>
      </c>
      <c r="D19" s="3">
        <v>163.05798732772601</v>
      </c>
      <c r="E19" s="3">
        <v>175.899378535453</v>
      </c>
      <c r="F19" s="3">
        <v>154.96127173500199</v>
      </c>
      <c r="G19" s="3">
        <f>MBA_data!Q19</f>
        <v>-712.17006688820743</v>
      </c>
    </row>
    <row r="20" spans="1:7" ht="13.05" x14ac:dyDescent="0.3">
      <c r="A20" s="3" t="str">
        <f>'Variables - quarterly'!A20</f>
        <v>2014Q3</v>
      </c>
      <c r="B20" s="35">
        <f>'Variables - quarterly'!H20</f>
        <v>162.66666666666666</v>
      </c>
      <c r="C20" s="35">
        <f>'RPPP - quarterly'!H20</f>
        <v>173.27712288616212</v>
      </c>
      <c r="D20" s="3">
        <v>140.78791261209699</v>
      </c>
      <c r="E20" s="3">
        <v>172.04903006962101</v>
      </c>
      <c r="F20" s="3">
        <v>150.76457604094699</v>
      </c>
      <c r="G20" s="3">
        <f>MBA_data!Q20</f>
        <v>-116.84686141362147</v>
      </c>
    </row>
    <row r="21" spans="1:7" ht="13.05" x14ac:dyDescent="0.3">
      <c r="A21" s="3" t="str">
        <f>'Variables - quarterly'!A21</f>
        <v>2014Q4</v>
      </c>
      <c r="B21" s="35">
        <f>'Variables - quarterly'!H21</f>
        <v>174.11666666666667</v>
      </c>
      <c r="C21" s="35">
        <f>'RPPP - quarterly'!H21</f>
        <v>186.78825747741757</v>
      </c>
      <c r="D21" s="3">
        <v>149.772454807375</v>
      </c>
      <c r="E21" s="3">
        <v>176.249944915898</v>
      </c>
      <c r="F21" s="3">
        <v>176.513015823796</v>
      </c>
      <c r="G21" s="3">
        <f>MBA_data!Q21</f>
        <v>379.30045792832044</v>
      </c>
    </row>
    <row r="22" spans="1:7" ht="13.05" x14ac:dyDescent="0.3">
      <c r="A22" s="3" t="str">
        <f>'Variables - quarterly'!A22</f>
        <v>2015Q1</v>
      </c>
      <c r="B22" s="35">
        <f>'Variables - quarterly'!H22</f>
        <v>192.4</v>
      </c>
      <c r="C22" s="35">
        <f>'RPPP - quarterly'!H22</f>
        <v>208.78767981761527</v>
      </c>
      <c r="D22" s="3">
        <v>166.46444207416999</v>
      </c>
      <c r="E22" s="3">
        <v>188.33848722356001</v>
      </c>
      <c r="F22" s="3">
        <v>182.233656570731</v>
      </c>
      <c r="G22" s="3">
        <f>MBA_data!Q22</f>
        <v>54.235733509987767</v>
      </c>
    </row>
    <row r="23" spans="1:7" ht="13.05" x14ac:dyDescent="0.3">
      <c r="A23" s="3" t="str">
        <f>'Variables - quarterly'!A23</f>
        <v>2015Q2</v>
      </c>
      <c r="B23" s="35">
        <f>'Variables - quarterly'!H23</f>
        <v>196.98333333333335</v>
      </c>
      <c r="C23" s="35">
        <f>'RPPP - quarterly'!H23</f>
        <v>214.65674922728695</v>
      </c>
      <c r="D23" s="3">
        <v>196.10165212277801</v>
      </c>
      <c r="E23" s="3">
        <v>175.31374669442499</v>
      </c>
      <c r="F23" s="3">
        <v>195.42779831832601</v>
      </c>
      <c r="G23" s="3">
        <f>MBA_data!Q23</f>
        <v>307.46023382126901</v>
      </c>
    </row>
    <row r="24" spans="1:7" ht="13.05" x14ac:dyDescent="0.3">
      <c r="A24" s="3" t="str">
        <f>'Variables - quarterly'!A24</f>
        <v>2015Q3</v>
      </c>
      <c r="B24" s="35">
        <f>'Variables - quarterly'!H24</f>
        <v>196.98333333333335</v>
      </c>
      <c r="C24" s="35">
        <f>'RPPP - quarterly'!H24</f>
        <v>215.46899886770933</v>
      </c>
      <c r="D24" s="3">
        <v>212.58763328510199</v>
      </c>
      <c r="E24" s="3">
        <v>180.59045904051001</v>
      </c>
      <c r="F24" s="3">
        <v>209.222389277009</v>
      </c>
      <c r="G24" s="3" t="e">
        <f>MBA_data!Q24</f>
        <v>#DIV/0!</v>
      </c>
    </row>
    <row r="25" spans="1:7" ht="13.05" x14ac:dyDescent="0.3">
      <c r="A25" s="3" t="str">
        <f>'Variables - quarterly'!A25</f>
        <v>2015Q4</v>
      </c>
      <c r="B25" s="35">
        <f>'Variables - quarterly'!H25</f>
        <v>197</v>
      </c>
      <c r="C25" s="35">
        <f>'RPPP - quarterly'!H25</f>
        <v>214.45143865144402</v>
      </c>
      <c r="D25" s="3">
        <v>217.01588320010299</v>
      </c>
      <c r="E25" s="3">
        <v>171.04928844543099</v>
      </c>
      <c r="F25" s="3">
        <v>234.44451675093299</v>
      </c>
      <c r="G25" s="3">
        <f>MBA_data!Q25</f>
        <v>-1495.9598318922481</v>
      </c>
    </row>
    <row r="26" spans="1:7" ht="13.05" x14ac:dyDescent="0.3">
      <c r="A26" s="3" t="str">
        <f>'Variables - quarterly'!A26</f>
        <v>2016Q1</v>
      </c>
      <c r="B26" s="35">
        <f>'Variables - quarterly'!H26</f>
        <v>197</v>
      </c>
      <c r="C26" s="35">
        <f>'RPPP - quarterly'!H26</f>
        <v>220.20281452514502</v>
      </c>
      <c r="D26" s="3">
        <v>186.42837426852199</v>
      </c>
      <c r="E26" s="3">
        <v>206.72127937078901</v>
      </c>
      <c r="F26" s="3">
        <v>196.409791217068</v>
      </c>
      <c r="G26" s="3" t="e">
        <f>MBA_data!Q26</f>
        <v>#DIV/0!</v>
      </c>
    </row>
    <row r="27" spans="1:7" ht="13.05" x14ac:dyDescent="0.3">
      <c r="A27" s="3" t="str">
        <f>'Variables - quarterly'!A27</f>
        <v>2016Q2</v>
      </c>
      <c r="B27" s="35">
        <f>'Variables - quarterly'!H27</f>
        <v>468.94844899412863</v>
      </c>
      <c r="C27" s="35">
        <f>'RPPP - quarterly'!H27</f>
        <v>540.39945691759897</v>
      </c>
      <c r="D27" s="3">
        <v>468.36558431482001</v>
      </c>
      <c r="E27" s="3">
        <v>468.62503267098799</v>
      </c>
      <c r="F27" s="3">
        <v>468.67849295559199</v>
      </c>
      <c r="G27" s="3">
        <f>MBA_data!Q27</f>
        <v>2645.1957621825782</v>
      </c>
    </row>
    <row r="28" spans="1:7" ht="13.05" x14ac:dyDescent="0.3">
      <c r="A28" s="3" t="str">
        <f>'Variables - quarterly'!A28</f>
        <v>2016Q3</v>
      </c>
      <c r="B28" s="35">
        <f>'Variables - quarterly'!H28</f>
        <v>308.08333333333331</v>
      </c>
      <c r="C28" s="35">
        <f>'RPPP - quarterly'!H28</f>
        <v>357.54538143751364</v>
      </c>
      <c r="D28" s="3">
        <v>307.503390207346</v>
      </c>
      <c r="E28" s="3">
        <v>307.79605365919099</v>
      </c>
      <c r="F28" s="3">
        <v>308.44128682763102</v>
      </c>
      <c r="G28" s="3">
        <f>MBA_data!Q28</f>
        <v>-214.19329912686598</v>
      </c>
    </row>
    <row r="29" spans="1:7" ht="13.05" x14ac:dyDescent="0.3">
      <c r="A29" s="3" t="str">
        <f>'Variables - quarterly'!A29</f>
        <v>2016Q4</v>
      </c>
      <c r="B29" s="35">
        <f>'Variables - quarterly'!H29</f>
        <v>305</v>
      </c>
      <c r="C29" s="35">
        <f>'RPPP - quarterly'!H29</f>
        <v>354.30221358363713</v>
      </c>
      <c r="D29" s="3">
        <v>305.9799228851</v>
      </c>
      <c r="E29" s="3">
        <v>305.40013789676698</v>
      </c>
      <c r="F29" s="3">
        <v>305.07125591126101</v>
      </c>
      <c r="G29" s="3">
        <f>MBA_data!Q29</f>
        <v>322.18079746171463</v>
      </c>
    </row>
    <row r="30" spans="1:7" ht="13.05" x14ac:dyDescent="0.3">
      <c r="A30" s="3" t="str">
        <f>'Variables - quarterly'!A30</f>
        <v>2017Q1</v>
      </c>
      <c r="B30" s="35">
        <f>'Variables - quarterly'!H30</f>
        <v>305.7</v>
      </c>
      <c r="C30" s="35">
        <f>'RPPP - quarterly'!H30</f>
        <v>349.90825225140054</v>
      </c>
      <c r="D30" s="3">
        <v>304.82958641536197</v>
      </c>
      <c r="E30" s="3">
        <v>305.32182700309698</v>
      </c>
      <c r="F30" s="3">
        <v>305.19423232724898</v>
      </c>
      <c r="G30" s="3">
        <f>MBA_data!Q30</f>
        <v>205.20272896515328</v>
      </c>
    </row>
    <row r="31" spans="1:7" ht="13.05" x14ac:dyDescent="0.3">
      <c r="A31" s="3" t="str">
        <f>'Variables - quarterly'!A31</f>
        <v>2017Q2</v>
      </c>
      <c r="B31" s="35">
        <f>'Variables - quarterly'!H31</f>
        <v>376.81013333333334</v>
      </c>
      <c r="C31" s="35">
        <f>'RPPP - quarterly'!H31</f>
        <v>430.40937760950936</v>
      </c>
      <c r="D31" s="3">
        <v>376.83237938710698</v>
      </c>
      <c r="E31" s="3">
        <v>376.75784862883899</v>
      </c>
      <c r="F31" s="3">
        <v>360.740656206739</v>
      </c>
      <c r="G31" s="3">
        <f>MBA_data!Q31</f>
        <v>749.88292401208412</v>
      </c>
    </row>
    <row r="32" spans="1:7" ht="13.05" x14ac:dyDescent="0.3">
      <c r="A32" s="3" t="str">
        <f>'Variables - quarterly'!A32</f>
        <v>2017Q3</v>
      </c>
      <c r="B32" s="35">
        <f>'Variables - quarterly'!H32</f>
        <v>362.14983333333333</v>
      </c>
      <c r="C32" s="35">
        <f>'RPPP - quarterly'!H32</f>
        <v>411.05444595398882</v>
      </c>
      <c r="D32" s="3">
        <v>355.92238101289399</v>
      </c>
      <c r="E32" s="3">
        <v>362.01083655332599</v>
      </c>
      <c r="F32" s="3">
        <v>364.32044509600098</v>
      </c>
      <c r="G32" s="3">
        <f>MBA_data!Q32</f>
        <v>321.98773996486199</v>
      </c>
    </row>
    <row r="33" spans="1:7" ht="13.05" x14ac:dyDescent="0.3">
      <c r="A33" s="3" t="str">
        <f>'Variables - quarterly'!A33</f>
        <v>2017Q4</v>
      </c>
      <c r="B33" s="35">
        <f>'Variables - quarterly'!H33</f>
        <v>360.47333333333336</v>
      </c>
      <c r="C33" s="35">
        <f>'RPPP - quarterly'!H33</f>
        <v>407.21059409738649</v>
      </c>
      <c r="D33" s="3">
        <v>421.94821438129497</v>
      </c>
      <c r="E33" s="3">
        <v>406.74401822815202</v>
      </c>
      <c r="F33" s="3">
        <v>387.96467154233602</v>
      </c>
      <c r="G33" s="3">
        <f>MBA_data!Q33</f>
        <v>613.83265475784151</v>
      </c>
    </row>
    <row r="34" spans="1:7" ht="13.05" x14ac:dyDescent="0.3">
      <c r="A34" s="3" t="str">
        <f>'Variables - quarterly'!A34</f>
        <v>2018Q1</v>
      </c>
      <c r="B34" s="35">
        <f>'Variables - quarterly'!H34</f>
        <v>360.29911212121198</v>
      </c>
      <c r="C34" s="35">
        <f>'RPPP - quarterly'!H34</f>
        <v>399.05115780411785</v>
      </c>
      <c r="D34" s="3">
        <v>319.21278046958003</v>
      </c>
      <c r="E34" s="3">
        <v>360.98336392880799</v>
      </c>
      <c r="F34" s="3">
        <v>353.76497406738503</v>
      </c>
      <c r="G34" s="3">
        <f>MBA_data!Q34</f>
        <v>-420.30258957626307</v>
      </c>
    </row>
    <row r="35" spans="1:7" ht="13.05" x14ac:dyDescent="0.3">
      <c r="A35" s="3" t="str">
        <f>'Variables - quarterly'!A35</f>
        <v>2018Q2</v>
      </c>
      <c r="B35" s="35">
        <f>'Variables - quarterly'!H35</f>
        <v>360.84047702589834</v>
      </c>
      <c r="C35" s="35">
        <f>'RPPP - quarterly'!H35</f>
        <v>390.40495665644033</v>
      </c>
      <c r="D35" s="3">
        <v>334.10372555696398</v>
      </c>
      <c r="E35" s="3">
        <v>337.58559124701901</v>
      </c>
      <c r="F35" s="3">
        <v>349.91267395217</v>
      </c>
      <c r="G35" s="3">
        <f>MBA_data!Q35</f>
        <v>731.48213823806191</v>
      </c>
    </row>
    <row r="36" spans="1:7" ht="13.05" x14ac:dyDescent="0.3">
      <c r="A36" s="3" t="str">
        <f>'Variables - quarterly'!A36</f>
        <v>2018Q3</v>
      </c>
      <c r="B36" s="35">
        <f>'Variables - quarterly'!H36</f>
        <v>362.47673809523832</v>
      </c>
      <c r="C36" s="35">
        <f>'RPPP - quarterly'!H36</f>
        <v>394.18676116185316</v>
      </c>
      <c r="D36" s="3">
        <v>336.79414103449398</v>
      </c>
      <c r="E36" s="3">
        <v>377.03044528037901</v>
      </c>
      <c r="F36" s="3">
        <v>361.63429491362399</v>
      </c>
      <c r="G36" s="3">
        <f>MBA_data!Q36</f>
        <v>-4777.7867865459211</v>
      </c>
    </row>
    <row r="37" spans="1:7" ht="13.05" x14ac:dyDescent="0.3">
      <c r="A37" s="3" t="str">
        <f>'Variables - quarterly'!A37</f>
        <v>2018Q4</v>
      </c>
      <c r="B37" s="35">
        <f>'Variables - quarterly'!H37</f>
        <v>364.21098387635766</v>
      </c>
      <c r="C37" s="35">
        <f>'RPPP - quarterly'!H37</f>
        <v>397.91546826555719</v>
      </c>
      <c r="D37" s="3">
        <v>346.24385105824803</v>
      </c>
      <c r="E37" s="3">
        <v>314.62955608349199</v>
      </c>
      <c r="F37" s="3">
        <v>355.52950275730097</v>
      </c>
      <c r="G37" s="3">
        <f>MBA_data!Q37</f>
        <v>-266.20052240512121</v>
      </c>
    </row>
    <row r="38" spans="1:7" ht="13.05" x14ac:dyDescent="0.3">
      <c r="A38" s="3" t="str">
        <f>'Variables - quarterly'!A38</f>
        <v>2019Q1</v>
      </c>
      <c r="B38" s="35">
        <f>'Variables - quarterly'!H38</f>
        <v>362.06479797979802</v>
      </c>
      <c r="C38" s="35">
        <f>'RPPP - quarterly'!H38</f>
        <v>395.47260665233449</v>
      </c>
      <c r="D38" s="3">
        <v>361.09640477902099</v>
      </c>
      <c r="E38" s="3">
        <v>358.95769463343697</v>
      </c>
      <c r="F38" s="3">
        <v>378.27923021491199</v>
      </c>
      <c r="G38" s="3">
        <f>MBA_data!Q38</f>
        <v>-5628.6051447845221</v>
      </c>
    </row>
    <row r="39" spans="1:7" ht="13.05" x14ac:dyDescent="0.3">
      <c r="A39" s="3" t="str">
        <f>'Variables - quarterly'!A39</f>
        <v>2019Q2</v>
      </c>
      <c r="B39" s="35">
        <f>'Variables - quarterly'!H39</f>
        <v>360.58984500466835</v>
      </c>
      <c r="C39" s="35">
        <f>'RPPP - quarterly'!H39</f>
        <v>394.52985702668775</v>
      </c>
      <c r="D39" s="3">
        <v>360.15291378729103</v>
      </c>
      <c r="E39" s="3">
        <v>375.79696823653001</v>
      </c>
      <c r="F39" s="3">
        <v>374.06313955930398</v>
      </c>
      <c r="G39" s="3">
        <f>MBA_data!Q39</f>
        <v>12.275083635839692</v>
      </c>
    </row>
    <row r="40" spans="1:7" ht="13.05" x14ac:dyDescent="0.3">
      <c r="A40" s="3" t="str">
        <f>'Variables - quarterly'!A40</f>
        <v>2019Q3</v>
      </c>
      <c r="B40" s="35">
        <f>'Variables - quarterly'!H40</f>
        <v>362.17270979986193</v>
      </c>
      <c r="C40" s="35">
        <f>'RPPP - quarterly'!H40</f>
        <v>396.09508416877571</v>
      </c>
      <c r="D40" s="3">
        <v>405.48433705561399</v>
      </c>
      <c r="E40" s="3">
        <v>333.08179813392297</v>
      </c>
      <c r="F40" s="3">
        <v>377.86251701617499</v>
      </c>
      <c r="G40" s="3">
        <f>MBA_data!Q40</f>
        <v>563.45873886140487</v>
      </c>
    </row>
    <row r="41" spans="1:7" ht="13.05" x14ac:dyDescent="0.3">
      <c r="A41" s="3" t="str">
        <f>'Variables - quarterly'!A41</f>
        <v>2019Q4</v>
      </c>
      <c r="B41" s="35">
        <f>'Variables - quarterly'!H41</f>
        <v>362.86060606060596</v>
      </c>
      <c r="C41" s="35">
        <f>'RPPP - quarterly'!H41</f>
        <v>397.14706255197103</v>
      </c>
      <c r="D41" s="3">
        <v>388.07719995253598</v>
      </c>
      <c r="E41" s="3">
        <v>377.34413037923798</v>
      </c>
      <c r="F41" s="3">
        <v>375.542085645631</v>
      </c>
      <c r="G41" s="3">
        <f>MBA_data!Q41</f>
        <v>986.50928125257815</v>
      </c>
    </row>
    <row r="42" spans="1:7" ht="13.05" x14ac:dyDescent="0.3">
      <c r="A42" s="3" t="str">
        <f>'Variables - quarterly'!A42</f>
        <v>2020Q1</v>
      </c>
      <c r="B42" s="35">
        <f>'Variables - quarterly'!H42</f>
        <v>366.98511111111105</v>
      </c>
      <c r="C42" s="35">
        <f>'RPPP - quarterly'!H42</f>
        <v>405.70812935895964</v>
      </c>
      <c r="D42" s="3">
        <v>359.41357657872601</v>
      </c>
      <c r="E42" s="3">
        <v>359.56171146542698</v>
      </c>
      <c r="F42" s="3">
        <v>342.14853831638101</v>
      </c>
      <c r="G42" s="3">
        <f>MBA_data!Q42</f>
        <v>-119.10003604424001</v>
      </c>
    </row>
    <row r="43" spans="1:7" ht="13.05" x14ac:dyDescent="0.3">
      <c r="A43" s="3" t="str">
        <f>'Variables - quarterly'!A43</f>
        <v>2020Q2</v>
      </c>
      <c r="B43" s="35">
        <f>'Variables - quarterly'!H43</f>
        <v>385.87333333333328</v>
      </c>
      <c r="C43" s="35">
        <f>'RPPP - quarterly'!H43</f>
        <v>431.24625638770959</v>
      </c>
      <c r="D43" s="3">
        <v>389.62579238207701</v>
      </c>
      <c r="E43" s="3">
        <v>385.36490105408501</v>
      </c>
      <c r="F43" s="3">
        <v>348.23619388036201</v>
      </c>
      <c r="G43" s="3">
        <f>MBA_data!Q43</f>
        <v>98.700728958735411</v>
      </c>
    </row>
    <row r="44" spans="1:7" ht="13.05" x14ac:dyDescent="0.3">
      <c r="A44" s="3" t="str">
        <f>'Variables - quarterly'!A44</f>
        <v>2020Q3</v>
      </c>
      <c r="B44" s="35">
        <f>'Variables - quarterly'!H44</f>
        <v>386.58333333333331</v>
      </c>
      <c r="C44" s="35">
        <f>'RPPP - quarterly'!H44</f>
        <v>433.62380865158201</v>
      </c>
      <c r="D44" s="3">
        <v>377.19216371552699</v>
      </c>
      <c r="E44" s="3">
        <v>405.68913186433502</v>
      </c>
      <c r="F44" s="3">
        <v>398.73212854678002</v>
      </c>
      <c r="G44" s="3">
        <f>MBA_data!Q44</f>
        <v>-239.37983807872405</v>
      </c>
    </row>
    <row r="45" spans="1:7" ht="13.05" x14ac:dyDescent="0.3">
      <c r="A45" s="3" t="str">
        <f>'Variables - quarterly'!A45</f>
        <v>2020Q4</v>
      </c>
      <c r="B45" s="35">
        <f>'Variables - quarterly'!H45</f>
        <v>389.24063333333334</v>
      </c>
      <c r="C45" s="35">
        <f>'RPPP - quarterly'!H45</f>
        <v>444.68037484377146</v>
      </c>
      <c r="D45" s="3">
        <v>389.18181520226801</v>
      </c>
      <c r="E45" s="3">
        <v>392.85919649401399</v>
      </c>
      <c r="F45" s="3">
        <v>385.42988344771902</v>
      </c>
      <c r="G45" s="3">
        <f>MBA_data!Q45</f>
        <v>-815.37267549606202</v>
      </c>
    </row>
    <row r="46" spans="1:7" ht="13.05" x14ac:dyDescent="0.3">
      <c r="A46" s="3" t="str">
        <f>'Variables - quarterly'!A46</f>
        <v>2021Q1</v>
      </c>
      <c r="B46" s="35">
        <f>'Variables - quarterly'!H46</f>
        <v>402.57056521739133</v>
      </c>
      <c r="C46" s="35">
        <f>'RPPP - quarterly'!H46</f>
        <v>463.52990243468469</v>
      </c>
      <c r="D46" s="3">
        <v>412.40004804979702</v>
      </c>
      <c r="E46" s="3">
        <v>408.46909965760699</v>
      </c>
      <c r="F46" s="3">
        <v>393.58241011664899</v>
      </c>
      <c r="G46" s="3">
        <f>MBA_data!Q46</f>
        <v>-1645.9730394833903</v>
      </c>
    </row>
    <row r="47" spans="1:7" ht="13.05" x14ac:dyDescent="0.3">
      <c r="A47" s="3" t="str">
        <f>'Variables - quarterly'!A47</f>
        <v>2021Q2</v>
      </c>
      <c r="B47" s="35">
        <f>'Variables - quarterly'!H47</f>
        <v>410.40717273576098</v>
      </c>
      <c r="C47" s="35">
        <f>'RPPP - quarterly'!H47</f>
        <v>459.01421024213164</v>
      </c>
      <c r="D47" s="3">
        <v>415.90009043305503</v>
      </c>
      <c r="E47" s="3">
        <v>442.59462984392098</v>
      </c>
      <c r="F47" s="3">
        <v>402.52523231616698</v>
      </c>
      <c r="G47" s="3">
        <f>MBA_data!Q47</f>
        <v>446.99498990334905</v>
      </c>
    </row>
    <row r="48" spans="1:7" ht="13.05" x14ac:dyDescent="0.3">
      <c r="A48" s="3" t="str">
        <f>'Variables - quarterly'!A48</f>
        <v>2021Q3</v>
      </c>
      <c r="B48" s="35">
        <f>'Variables - quarterly'!H48</f>
        <v>410.43396969697</v>
      </c>
      <c r="C48" s="35">
        <f>'RPPP - quarterly'!H48</f>
        <v>454.23429850306167</v>
      </c>
      <c r="D48" s="3">
        <v>399.49213221991101</v>
      </c>
      <c r="E48" s="3">
        <v>404.653184664295</v>
      </c>
      <c r="F48" s="3">
        <v>398.30829319124001</v>
      </c>
      <c r="G48" s="3">
        <f>MBA_data!Q48</f>
        <v>-2957.1469254820336</v>
      </c>
    </row>
    <row r="49" spans="1:17" ht="13.05" x14ac:dyDescent="0.3">
      <c r="A49" s="3" t="str">
        <f>'Variables - quarterly'!A49</f>
        <v>2021Q4</v>
      </c>
      <c r="B49" s="35">
        <f>'Variables - quarterly'!H49</f>
        <v>412.44057302346761</v>
      </c>
      <c r="C49" s="35">
        <f>'RPPP - quarterly'!H49</f>
        <v>444.87973941282371</v>
      </c>
      <c r="D49" s="3">
        <v>406.050634682061</v>
      </c>
      <c r="E49" s="3">
        <v>410.19639801700703</v>
      </c>
      <c r="F49" s="3">
        <v>405.99155013643798</v>
      </c>
      <c r="G49" s="3">
        <f>MBA_data!Q49</f>
        <v>-29.624307145368363</v>
      </c>
    </row>
    <row r="50" spans="1:17" ht="13.05" x14ac:dyDescent="0.3">
      <c r="A50" s="3" t="str">
        <f>'Variables - quarterly'!A50</f>
        <v>2022Q1</v>
      </c>
      <c r="B50" s="35">
        <f>'Variables - quarterly'!H50</f>
        <v>416.21057971014505</v>
      </c>
      <c r="C50" s="35">
        <f>'RPPP - quarterly'!H50</f>
        <v>444.59306966522962</v>
      </c>
      <c r="D50" s="3">
        <v>398.62213610175502</v>
      </c>
      <c r="E50" s="3">
        <v>422.53643535056602</v>
      </c>
      <c r="F50" s="3">
        <v>433.02538880137598</v>
      </c>
      <c r="G50" s="3">
        <f>MBA_data!Q50</f>
        <v>-69.632710288138242</v>
      </c>
    </row>
    <row r="51" spans="1:17" ht="13.05" x14ac:dyDescent="0.3">
      <c r="A51" s="3" t="str">
        <f>'Variables - quarterly'!A51</f>
        <v>2022Q2</v>
      </c>
      <c r="B51" s="35">
        <f>'Variables - quarterly'!H51</f>
        <v>415.69686716791995</v>
      </c>
      <c r="C51" s="35">
        <f>'RPPP - quarterly'!H51</f>
        <v>452.57022095577412</v>
      </c>
      <c r="D51" s="3">
        <v>440.34465356210802</v>
      </c>
      <c r="E51" s="3">
        <v>430.64870785677698</v>
      </c>
      <c r="F51" s="3">
        <v>421.81525159298599</v>
      </c>
      <c r="G51" s="3">
        <f>MBA_data!Q51</f>
        <v>1582.8622964019328</v>
      </c>
    </row>
    <row r="52" spans="1:17" ht="13.05" x14ac:dyDescent="0.3">
      <c r="A52" s="3" t="str">
        <f>'Variables - quarterly'!A52</f>
        <v>2022Q3</v>
      </c>
      <c r="B52" s="35">
        <f>'Variables - quarterly'!H52</f>
        <v>426.29728347548695</v>
      </c>
      <c r="C52" s="35">
        <f>'RPPP - quarterly'!H52</f>
        <v>475.77105469871918</v>
      </c>
      <c r="D52" s="3">
        <v>432.31674174727499</v>
      </c>
      <c r="E52" s="3">
        <v>448.45738303224402</v>
      </c>
      <c r="F52" s="3">
        <v>428.45858963798599</v>
      </c>
      <c r="G52" s="3">
        <f>MBA_data!Q52</f>
        <v>357.33710332964392</v>
      </c>
    </row>
    <row r="53" spans="1:17" ht="13.5" thickBot="1" x14ac:dyDescent="0.35">
      <c r="A53" s="3" t="str">
        <f>'Variables - quarterly'!A53</f>
        <v>2022Q4</v>
      </c>
      <c r="B53" s="35">
        <f>'Variables - quarterly'!H53</f>
        <v>445.71190191387569</v>
      </c>
      <c r="C53" s="35">
        <f>'RPPP - quarterly'!H53</f>
        <v>508.09717390545427</v>
      </c>
      <c r="D53" s="3">
        <v>473.54300235284501</v>
      </c>
      <c r="E53" s="3">
        <v>424.63405556190099</v>
      </c>
      <c r="F53" s="3">
        <v>465.94174174646997</v>
      </c>
      <c r="G53" s="3">
        <f>MBA_data!Q53</f>
        <v>1332.5210980140005</v>
      </c>
    </row>
    <row r="54" spans="1:17" ht="13.05" x14ac:dyDescent="0.3">
      <c r="A54" s="3" t="str">
        <f>'Variables - quarterly'!A54</f>
        <v>2023Q1</v>
      </c>
      <c r="B54" s="35">
        <f>'Variables - quarterly'!H54</f>
        <v>460.93377846790889</v>
      </c>
      <c r="C54" s="35">
        <f>'RPPP - quarterly'!H54</f>
        <v>535.81786490997752</v>
      </c>
      <c r="D54" s="3">
        <v>482.92223944359398</v>
      </c>
      <c r="E54" s="3">
        <v>470.18107064732197</v>
      </c>
      <c r="F54" s="3">
        <v>474.07696439554098</v>
      </c>
      <c r="G54" s="3">
        <f>MBA_data!Q54</f>
        <v>-2901.2018308528059</v>
      </c>
      <c r="J54" s="86" t="s">
        <v>275</v>
      </c>
      <c r="K54" s="87"/>
      <c r="L54" s="87"/>
      <c r="M54" s="87"/>
      <c r="N54" s="87"/>
      <c r="O54" s="87"/>
      <c r="P54" s="87"/>
      <c r="Q54" s="88"/>
    </row>
    <row r="55" spans="1:17" ht="14.55" x14ac:dyDescent="0.35">
      <c r="A55" s="3" t="str">
        <f>'Variables - quarterly'!A55</f>
        <v>2023Q2</v>
      </c>
      <c r="B55" s="35">
        <f>'Variables - quarterly'!H55</f>
        <v>511.22433201058203</v>
      </c>
      <c r="C55" s="35">
        <f>'RPPP - quarterly'!H55</f>
        <v>608.90245970021203</v>
      </c>
      <c r="D55" s="3">
        <v>543.47535969698595</v>
      </c>
      <c r="E55" s="3">
        <v>520.078326610354</v>
      </c>
      <c r="F55" s="3">
        <v>520.38387050044196</v>
      </c>
      <c r="G55" s="3">
        <f>MBA_data!Q55</f>
        <v>-11271.021732792135</v>
      </c>
      <c r="J55" s="48"/>
      <c r="K55" s="47"/>
      <c r="L55" s="47"/>
      <c r="M55" s="47"/>
      <c r="N55" s="82" t="s">
        <v>489</v>
      </c>
      <c r="O55" s="82"/>
      <c r="P55" s="82" t="s">
        <v>487</v>
      </c>
      <c r="Q55" s="83"/>
    </row>
    <row r="56" spans="1:17" ht="14.55" x14ac:dyDescent="0.35">
      <c r="A56" s="3" t="str">
        <f>'Variables - quarterly'!A56</f>
        <v>2023Q3</v>
      </c>
      <c r="B56" s="35">
        <f>'Variables - quarterly'!H56</f>
        <v>764.81840279503103</v>
      </c>
      <c r="C56" s="35">
        <f>'RPPP - quarterly'!H56</f>
        <v>934.62060058942734</v>
      </c>
      <c r="D56" s="3">
        <v>698.06204375019104</v>
      </c>
      <c r="E56" s="3">
        <v>715.84053951830401</v>
      </c>
      <c r="F56" s="3">
        <v>742.224350177323</v>
      </c>
      <c r="G56" s="3">
        <f>MBA_data!Q56</f>
        <v>856.14168382470996</v>
      </c>
      <c r="J56" s="48"/>
      <c r="K56" s="36" t="s">
        <v>487</v>
      </c>
      <c r="L56" s="36" t="s">
        <v>488</v>
      </c>
      <c r="M56" s="36" t="s">
        <v>485</v>
      </c>
      <c r="N56" s="36" t="s">
        <v>486</v>
      </c>
      <c r="O56" s="70" t="s">
        <v>484</v>
      </c>
      <c r="P56" s="36" t="s">
        <v>486</v>
      </c>
      <c r="Q56" s="39" t="s">
        <v>484</v>
      </c>
    </row>
    <row r="57" spans="1:17" ht="13.05" x14ac:dyDescent="0.3">
      <c r="A57" s="3" t="str">
        <f>'Variables - quarterly'!A57</f>
        <v>2023Q4</v>
      </c>
      <c r="B57" s="35">
        <f>'Variables - quarterly'!H57</f>
        <v>843.79975825928443</v>
      </c>
      <c r="C57" s="35">
        <f>'RPPP - quarterly'!H57</f>
        <v>1052.8537394061073</v>
      </c>
      <c r="D57" s="3">
        <v>836.74139814416606</v>
      </c>
      <c r="E57" s="3">
        <v>849.65508074968102</v>
      </c>
      <c r="F57" s="3">
        <v>841.05859839472703</v>
      </c>
      <c r="G57" s="3">
        <f>MBA_data!Q57</f>
        <v>1098.2094088261447</v>
      </c>
      <c r="J57" s="40" t="s">
        <v>536</v>
      </c>
      <c r="K57" s="37">
        <f>B59</f>
        <v>1385.1305464448405</v>
      </c>
      <c r="L57" s="37">
        <v>1402.79</v>
      </c>
      <c r="M57" s="37">
        <f>C59</f>
        <v>1805.0191680190758</v>
      </c>
      <c r="N57" s="66">
        <f>(L57/M57-1)*100</f>
        <v>-22.28392779122138</v>
      </c>
      <c r="O57" s="37" t="str">
        <f>IF(M57&lt;L57, "Undervaluation", "Overvaluation")</f>
        <v>Overvaluation</v>
      </c>
      <c r="P57" s="68">
        <f>(K57/M57-1)*100</f>
        <v>-23.26228047954989</v>
      </c>
      <c r="Q57" s="49" t="str">
        <f>IF(M57&lt;K57, "Undervaluation", "Overvaluation")</f>
        <v>Overvaluation</v>
      </c>
    </row>
    <row r="58" spans="1:17" ht="13.05" x14ac:dyDescent="0.3">
      <c r="A58" s="3" t="str">
        <f>'Variables - quarterly'!A58</f>
        <v>2024Q1</v>
      </c>
      <c r="B58" s="35">
        <f>'Variables - quarterly'!H58</f>
        <v>1320.2431388167388</v>
      </c>
      <c r="C58" s="35">
        <f>'RPPP - quarterly'!H58</f>
        <v>1699.5221505122888</v>
      </c>
      <c r="D58" s="3">
        <v>1296.63282491632</v>
      </c>
      <c r="E58" s="3">
        <v>1307.7125804981999</v>
      </c>
      <c r="F58" s="3">
        <v>1310.4911320328299</v>
      </c>
      <c r="G58" s="3">
        <f>MBA_data!Q58</f>
        <v>1651.9676482391515</v>
      </c>
      <c r="J58" s="40" t="s">
        <v>480</v>
      </c>
      <c r="K58" s="37">
        <f>B59</f>
        <v>1385.1305464448405</v>
      </c>
      <c r="L58" s="37">
        <v>1402.79</v>
      </c>
      <c r="M58" s="37">
        <f>D59</f>
        <v>1400.9274192135399</v>
      </c>
      <c r="N58" s="66">
        <f>(L58/M58-1)*100</f>
        <v>0.13295341078451983</v>
      </c>
      <c r="O58" s="37" t="str">
        <f>IF(M58&lt;L58, "Undervaluation", "Overvaluation")</f>
        <v>Undervaluation</v>
      </c>
      <c r="P58" s="68">
        <f>(K58/M58-1)*100</f>
        <v>-1.1276010842565576</v>
      </c>
      <c r="Q58" s="49" t="str">
        <f>IF(M58&lt;K58, "Undervaluation", "Overvaluation")</f>
        <v>Overvaluation</v>
      </c>
    </row>
    <row r="59" spans="1:17" s="12" customFormat="1" ht="13.05" x14ac:dyDescent="0.3">
      <c r="A59" s="12" t="str">
        <f>'Variables - quarterly'!A59</f>
        <v>2024Q2</v>
      </c>
      <c r="B59" s="51">
        <f>'Variables - quarterly'!H59</f>
        <v>1385.1305464448405</v>
      </c>
      <c r="C59" s="51">
        <f>'RPPP - quarterly'!H59</f>
        <v>1805.0191680190758</v>
      </c>
      <c r="D59" s="12">
        <v>1400.9274192135399</v>
      </c>
      <c r="E59" s="12">
        <v>1389.81173209592</v>
      </c>
      <c r="F59" s="12">
        <v>1390.34206471936</v>
      </c>
      <c r="G59" s="12">
        <f>MBA_data!Q59</f>
        <v>1376.6465632318434</v>
      </c>
      <c r="J59" s="40" t="s">
        <v>481</v>
      </c>
      <c r="K59" s="37">
        <f>B59</f>
        <v>1385.1305464448405</v>
      </c>
      <c r="L59" s="37">
        <v>1402.79</v>
      </c>
      <c r="M59" s="37">
        <f>E59</f>
        <v>1389.81173209592</v>
      </c>
      <c r="N59" s="66">
        <f t="shared" ref="N59:N61" si="0">(L59/M59-1)*100</f>
        <v>0.93381481853718196</v>
      </c>
      <c r="O59" s="37" t="str">
        <f t="shared" ref="O59:O61" si="1">IF(M59&lt;L59, "Undervaluation", "Overvaluation")</f>
        <v>Undervaluation</v>
      </c>
      <c r="P59" s="68">
        <f t="shared" ref="P59:P61" si="2">(K59/M59-1)*100</f>
        <v>-0.33682156676141384</v>
      </c>
      <c r="Q59" s="49" t="str">
        <f t="shared" ref="Q59:Q61" si="3">IF(M59&lt;K59, "Undervaluation", "Overvaluation")</f>
        <v>Overvaluation</v>
      </c>
    </row>
    <row r="60" spans="1:17" ht="13.05" x14ac:dyDescent="0.3">
      <c r="J60" s="40" t="s">
        <v>466</v>
      </c>
      <c r="K60" s="37">
        <f>B59</f>
        <v>1385.1305464448405</v>
      </c>
      <c r="L60" s="37">
        <v>1402.79</v>
      </c>
      <c r="M60" s="37">
        <f>F59</f>
        <v>1390.34206471936</v>
      </c>
      <c r="N60" s="37">
        <f t="shared" si="0"/>
        <v>0.89531458455531787</v>
      </c>
      <c r="O60" s="37" t="str">
        <f t="shared" si="1"/>
        <v>Undervaluation</v>
      </c>
      <c r="P60" s="37">
        <f t="shared" si="2"/>
        <v>-0.37483712870123309</v>
      </c>
      <c r="Q60" s="49" t="str">
        <f t="shared" si="3"/>
        <v>Overvaluation</v>
      </c>
    </row>
    <row r="61" spans="1:17" ht="13.5" thickBot="1" x14ac:dyDescent="0.35">
      <c r="J61" s="71" t="s">
        <v>537</v>
      </c>
      <c r="K61" s="72">
        <f>B59</f>
        <v>1385.1305464448405</v>
      </c>
      <c r="L61" s="72">
        <v>1402.79</v>
      </c>
      <c r="M61" s="72">
        <f>G59</f>
        <v>1376.6465632318434</v>
      </c>
      <c r="N61" s="73">
        <f t="shared" si="0"/>
        <v>1.8990667224550117</v>
      </c>
      <c r="O61" s="72" t="str">
        <f t="shared" si="1"/>
        <v>Undervaluation</v>
      </c>
      <c r="P61" s="74">
        <f t="shared" si="2"/>
        <v>0.61627896655478409</v>
      </c>
      <c r="Q61" s="75" t="str">
        <f t="shared" si="3"/>
        <v>Undervaluation</v>
      </c>
    </row>
    <row r="63" spans="1:17" ht="13.05" x14ac:dyDescent="0.3">
      <c r="A63" s="85" t="s">
        <v>543</v>
      </c>
      <c r="B63" s="85"/>
      <c r="C63" s="3" t="str">
        <f>IF($B59&gt;C59, "Undervalued", "Overvalued")</f>
        <v>Overvalued</v>
      </c>
      <c r="D63" s="3" t="str">
        <f t="shared" ref="D63:F63" si="4">IF($B59&gt;D59, "Undervalued", "Overvalued")</f>
        <v>Overvalued</v>
      </c>
      <c r="E63" s="3" t="str">
        <f t="shared" si="4"/>
        <v>Overvalued</v>
      </c>
      <c r="F63" s="3" t="str">
        <f t="shared" si="4"/>
        <v>Overvalued</v>
      </c>
      <c r="G63" s="3" t="str">
        <f>IF($B59&gt;G59, "Undervalued", "Overvalued")</f>
        <v>Undervalued</v>
      </c>
    </row>
    <row r="65" spans="10:26" ht="13.5" customHeight="1" thickBot="1" x14ac:dyDescent="0.35">
      <c r="S65" s="84" t="s">
        <v>544</v>
      </c>
      <c r="T65" s="84"/>
      <c r="U65" s="84"/>
      <c r="V65" s="84"/>
      <c r="W65" s="84"/>
      <c r="X65" s="84"/>
      <c r="Y65" s="84"/>
      <c r="Z65" s="84"/>
    </row>
    <row r="66" spans="10:26" x14ac:dyDescent="0.3">
      <c r="J66" s="86" t="s">
        <v>275</v>
      </c>
      <c r="K66" s="87"/>
      <c r="L66" s="87"/>
      <c r="M66" s="87"/>
      <c r="N66" s="87"/>
      <c r="O66" s="87"/>
      <c r="P66" s="87"/>
      <c r="Q66" s="88"/>
      <c r="S66" s="84"/>
      <c r="T66" s="84"/>
      <c r="U66" s="84"/>
      <c r="V66" s="84"/>
      <c r="W66" s="84"/>
      <c r="X66" s="84"/>
      <c r="Y66" s="84"/>
      <c r="Z66" s="84"/>
    </row>
    <row r="67" spans="10:26" ht="14.4" x14ac:dyDescent="0.3">
      <c r="J67" s="48"/>
      <c r="K67" s="47"/>
      <c r="L67" s="47"/>
      <c r="M67" s="47"/>
      <c r="N67" s="82" t="s">
        <v>489</v>
      </c>
      <c r="O67" s="82"/>
      <c r="P67" s="82" t="s">
        <v>487</v>
      </c>
      <c r="Q67" s="83"/>
      <c r="S67" s="84"/>
      <c r="T67" s="84"/>
      <c r="U67" s="84"/>
      <c r="V67" s="84"/>
      <c r="W67" s="84"/>
      <c r="X67" s="84"/>
      <c r="Y67" s="84"/>
      <c r="Z67" s="84"/>
    </row>
    <row r="68" spans="10:26" x14ac:dyDescent="0.3">
      <c r="J68" s="40"/>
      <c r="K68" s="37" t="s">
        <v>487</v>
      </c>
      <c r="L68" s="37" t="s">
        <v>488</v>
      </c>
      <c r="M68" s="37" t="s">
        <v>485</v>
      </c>
      <c r="N68" s="66" t="s">
        <v>486</v>
      </c>
      <c r="O68" s="37" t="s">
        <v>484</v>
      </c>
      <c r="P68" s="68" t="s">
        <v>486</v>
      </c>
      <c r="Q68" s="49" t="s">
        <v>484</v>
      </c>
      <c r="S68" s="84"/>
      <c r="T68" s="84"/>
      <c r="U68" s="84"/>
      <c r="V68" s="84"/>
      <c r="W68" s="84"/>
      <c r="X68" s="84"/>
      <c r="Y68" s="84"/>
      <c r="Z68" s="84"/>
    </row>
    <row r="69" spans="10:26" x14ac:dyDescent="0.3">
      <c r="J69" s="40" t="s">
        <v>536</v>
      </c>
      <c r="K69" s="37">
        <v>1385.1305464448405</v>
      </c>
      <c r="L69" s="37">
        <v>1402.79</v>
      </c>
      <c r="M69" s="37">
        <v>1805.0191680190758</v>
      </c>
      <c r="N69" s="66">
        <v>-22.28392779122138</v>
      </c>
      <c r="O69" s="37" t="s">
        <v>491</v>
      </c>
      <c r="P69" s="68">
        <v>-23.26228047954989</v>
      </c>
      <c r="Q69" s="49" t="s">
        <v>491</v>
      </c>
      <c r="S69" s="84"/>
      <c r="T69" s="84"/>
      <c r="U69" s="84"/>
      <c r="V69" s="84"/>
      <c r="W69" s="84"/>
      <c r="X69" s="84"/>
      <c r="Y69" s="84"/>
      <c r="Z69" s="84"/>
    </row>
    <row r="70" spans="10:26" x14ac:dyDescent="0.3">
      <c r="J70" s="40" t="s">
        <v>480</v>
      </c>
      <c r="K70" s="37">
        <v>1385.1305464448405</v>
      </c>
      <c r="L70" s="37">
        <v>1402.79</v>
      </c>
      <c r="M70" s="37">
        <v>1400.9274192135399</v>
      </c>
      <c r="N70" s="66">
        <v>0.13295341078451983</v>
      </c>
      <c r="O70" s="37" t="s">
        <v>490</v>
      </c>
      <c r="P70" s="68">
        <v>-1.1276010842565576</v>
      </c>
      <c r="Q70" s="49" t="s">
        <v>491</v>
      </c>
      <c r="S70" s="84"/>
      <c r="T70" s="84"/>
      <c r="U70" s="84"/>
      <c r="V70" s="84"/>
      <c r="W70" s="84"/>
      <c r="X70" s="84"/>
      <c r="Y70" s="84"/>
      <c r="Z70" s="84"/>
    </row>
    <row r="71" spans="10:26" x14ac:dyDescent="0.3">
      <c r="J71" s="40" t="s">
        <v>481</v>
      </c>
      <c r="K71" s="37">
        <v>1385.1305464448405</v>
      </c>
      <c r="L71" s="37">
        <v>1402.79</v>
      </c>
      <c r="M71" s="37">
        <v>1389.81173209592</v>
      </c>
      <c r="N71" s="66">
        <v>0.93381481853718196</v>
      </c>
      <c r="O71" s="37" t="s">
        <v>490</v>
      </c>
      <c r="P71" s="68">
        <v>-0.33682156676141384</v>
      </c>
      <c r="Q71" s="49" t="s">
        <v>491</v>
      </c>
      <c r="S71" s="84"/>
      <c r="T71" s="84"/>
      <c r="U71" s="84"/>
      <c r="V71" s="84"/>
      <c r="W71" s="84"/>
      <c r="X71" s="84"/>
      <c r="Y71" s="84"/>
      <c r="Z71" s="84"/>
    </row>
    <row r="72" spans="10:26" ht="14.4" thickBot="1" x14ac:dyDescent="0.35">
      <c r="J72" s="42" t="s">
        <v>466</v>
      </c>
      <c r="K72" s="43">
        <v>1385.1305464448405</v>
      </c>
      <c r="L72" s="43">
        <v>1402.79</v>
      </c>
      <c r="M72" s="43">
        <v>1390.34206471936</v>
      </c>
      <c r="N72" s="67">
        <v>0.89531458455531787</v>
      </c>
      <c r="O72" s="43" t="s">
        <v>490</v>
      </c>
      <c r="P72" s="69">
        <v>-0.37483712870123309</v>
      </c>
      <c r="Q72" s="50" t="s">
        <v>491</v>
      </c>
      <c r="S72" s="84"/>
      <c r="T72" s="84"/>
      <c r="U72" s="84"/>
      <c r="V72" s="84"/>
      <c r="W72" s="84"/>
      <c r="X72" s="84"/>
      <c r="Y72" s="84"/>
      <c r="Z72" s="84"/>
    </row>
    <row r="73" spans="10:26" x14ac:dyDescent="0.3">
      <c r="S73" s="84"/>
      <c r="T73" s="84"/>
      <c r="U73" s="84"/>
      <c r="V73" s="84"/>
      <c r="W73" s="84"/>
      <c r="X73" s="84"/>
      <c r="Y73" s="84"/>
      <c r="Z73" s="84"/>
    </row>
    <row r="74" spans="10:26" x14ac:dyDescent="0.3">
      <c r="S74" s="84"/>
      <c r="T74" s="84"/>
      <c r="U74" s="84"/>
      <c r="V74" s="84"/>
      <c r="W74" s="84"/>
      <c r="X74" s="84"/>
      <c r="Y74" s="84"/>
      <c r="Z74" s="84"/>
    </row>
    <row r="75" spans="10:26" x14ac:dyDescent="0.3">
      <c r="S75" s="84"/>
      <c r="T75" s="84"/>
      <c r="U75" s="84"/>
      <c r="V75" s="84"/>
      <c r="W75" s="84"/>
      <c r="X75" s="84"/>
      <c r="Y75" s="84"/>
      <c r="Z75" s="84"/>
    </row>
    <row r="76" spans="10:26" x14ac:dyDescent="0.3">
      <c r="S76" s="84"/>
      <c r="T76" s="84"/>
      <c r="U76" s="84"/>
      <c r="V76" s="84"/>
      <c r="W76" s="84"/>
      <c r="X76" s="84"/>
      <c r="Y76" s="84"/>
      <c r="Z76" s="84"/>
    </row>
    <row r="77" spans="10:26" x14ac:dyDescent="0.3">
      <c r="S77" s="84"/>
      <c r="T77" s="84"/>
      <c r="U77" s="84"/>
      <c r="V77" s="84"/>
      <c r="W77" s="84"/>
      <c r="X77" s="84"/>
      <c r="Y77" s="84"/>
      <c r="Z77" s="84"/>
    </row>
    <row r="78" spans="10:26" x14ac:dyDescent="0.3">
      <c r="S78" s="84"/>
      <c r="T78" s="84"/>
      <c r="U78" s="84"/>
      <c r="V78" s="84"/>
      <c r="W78" s="84"/>
      <c r="X78" s="84"/>
      <c r="Y78" s="84"/>
      <c r="Z78" s="84"/>
    </row>
  </sheetData>
  <mergeCells count="8">
    <mergeCell ref="N67:O67"/>
    <mergeCell ref="P67:Q67"/>
    <mergeCell ref="S65:Z78"/>
    <mergeCell ref="A63:B63"/>
    <mergeCell ref="J54:Q54"/>
    <mergeCell ref="N55:O55"/>
    <mergeCell ref="P55:Q55"/>
    <mergeCell ref="J66:Q6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11E22-9DEE-4AC9-802C-A1D103E870C4}">
  <dimension ref="H4:X25"/>
  <sheetViews>
    <sheetView topLeftCell="F9" workbookViewId="0">
      <selection activeCell="Q14" sqref="Q14:X25"/>
    </sheetView>
  </sheetViews>
  <sheetFormatPr defaultRowHeight="14.4" x14ac:dyDescent="0.3"/>
  <cols>
    <col min="8" max="8" width="3.88671875" bestFit="1" customWidth="1"/>
    <col min="9" max="9" width="4.6640625" bestFit="1" customWidth="1"/>
    <col min="10" max="10" width="6.21875" bestFit="1" customWidth="1"/>
    <col min="11" max="11" width="17.109375" bestFit="1" customWidth="1"/>
    <col min="12" max="12" width="9.109375" bestFit="1" customWidth="1"/>
    <col min="13" max="13" width="9.6640625" bestFit="1" customWidth="1"/>
    <col min="14" max="14" width="9.109375" bestFit="1" customWidth="1"/>
    <col min="15" max="15" width="10.5546875" bestFit="1" customWidth="1"/>
  </cols>
  <sheetData>
    <row r="4" spans="8:24" ht="15" thickBot="1" x14ac:dyDescent="0.35"/>
    <row r="5" spans="8:24" x14ac:dyDescent="0.3">
      <c r="H5" s="86" t="s">
        <v>79</v>
      </c>
      <c r="I5" s="87"/>
      <c r="J5" s="87"/>
      <c r="K5" s="87"/>
      <c r="L5" s="87"/>
      <c r="M5" s="87"/>
      <c r="N5" s="87"/>
      <c r="O5" s="88"/>
    </row>
    <row r="6" spans="8:24" x14ac:dyDescent="0.3">
      <c r="H6" s="45"/>
      <c r="I6" s="46"/>
      <c r="J6" s="46"/>
      <c r="K6" s="46"/>
      <c r="L6" s="91" t="s">
        <v>489</v>
      </c>
      <c r="M6" s="92"/>
      <c r="N6" s="91" t="s">
        <v>487</v>
      </c>
      <c r="O6" s="93"/>
    </row>
    <row r="7" spans="8:24" x14ac:dyDescent="0.3">
      <c r="H7" s="38"/>
      <c r="I7" s="36" t="s">
        <v>487</v>
      </c>
      <c r="J7" s="36" t="s">
        <v>488</v>
      </c>
      <c r="K7" s="36" t="s">
        <v>485</v>
      </c>
      <c r="L7" s="36" t="s">
        <v>486</v>
      </c>
      <c r="M7" s="36" t="s">
        <v>484</v>
      </c>
      <c r="N7" s="36" t="s">
        <v>486</v>
      </c>
      <c r="O7" s="39" t="s">
        <v>484</v>
      </c>
    </row>
    <row r="8" spans="8:24" x14ac:dyDescent="0.3">
      <c r="H8" s="40" t="s">
        <v>466</v>
      </c>
      <c r="I8" s="37">
        <v>843.79975825928443</v>
      </c>
      <c r="J8" s="37">
        <v>1141.1099999999999</v>
      </c>
      <c r="K8" s="37">
        <v>841.42643614032795</v>
      </c>
      <c r="L8" s="37">
        <f>((J8-K8)/K8)*100</f>
        <v>35.616133625933827</v>
      </c>
      <c r="M8" s="37" t="str">
        <f>IF(J8&gt;K8,"Undervaluation", "Overvaluation")</f>
        <v>Undervaluation</v>
      </c>
      <c r="N8" s="37">
        <f>((I8-K8)/K8)*100</f>
        <v>0.2820593716835243</v>
      </c>
      <c r="O8" s="41" t="str">
        <f>IF(I8&gt;K8,"Undervaluation", "Overvaluation")</f>
        <v>Undervaluation</v>
      </c>
    </row>
    <row r="9" spans="8:24" x14ac:dyDescent="0.3">
      <c r="H9" s="40" t="s">
        <v>480</v>
      </c>
      <c r="I9" s="37">
        <f>I8</f>
        <v>843.79975825928443</v>
      </c>
      <c r="J9" s="37">
        <v>1211.92</v>
      </c>
      <c r="K9" s="37">
        <v>849.84825864663901</v>
      </c>
      <c r="L9" s="37">
        <f t="shared" ref="L9:L10" si="0">((J9-K9)/K9)*100</f>
        <v>42.604281137193922</v>
      </c>
      <c r="M9" s="37" t="str">
        <f t="shared" ref="M9:M10" si="1">IF(J9&gt;K9,"Undervaluation", "Overvaluation")</f>
        <v>Undervaluation</v>
      </c>
      <c r="N9" s="37">
        <f>((I9-K9)/K9)*100</f>
        <v>-0.71171533574554313</v>
      </c>
      <c r="O9" s="41" t="str">
        <f>IF(I9&gt;K9,"Undervaluation", "Overvaluation")</f>
        <v>Overvaluation</v>
      </c>
    </row>
    <row r="10" spans="8:24" ht="15" thickBot="1" x14ac:dyDescent="0.35">
      <c r="H10" s="42" t="s">
        <v>481</v>
      </c>
      <c r="I10" s="43">
        <f t="shared" ref="I10" si="2">I9</f>
        <v>843.79975825928443</v>
      </c>
      <c r="J10" s="37">
        <v>1358.1100000000001</v>
      </c>
      <c r="K10" s="43">
        <v>844.49215030790106</v>
      </c>
      <c r="L10" s="43">
        <f t="shared" si="0"/>
        <v>60.819730474088416</v>
      </c>
      <c r="M10" s="43" t="str">
        <f t="shared" si="1"/>
        <v>Undervaluation</v>
      </c>
      <c r="N10" s="43">
        <f>((I10-K10)/K10)*100</f>
        <v>-8.1989163352694253E-2</v>
      </c>
      <c r="O10" s="44" t="str">
        <f>IF(I10&gt;K10,"Undervaluation", "Overvaluation")</f>
        <v>Overvaluation</v>
      </c>
    </row>
    <row r="13" spans="8:24" ht="15" thickBot="1" x14ac:dyDescent="0.35"/>
    <row r="14" spans="8:24" x14ac:dyDescent="0.3">
      <c r="H14" s="86" t="s">
        <v>79</v>
      </c>
      <c r="I14" s="87"/>
      <c r="J14" s="87"/>
      <c r="K14" s="87"/>
      <c r="L14" s="87"/>
      <c r="M14" s="87"/>
      <c r="N14" s="87"/>
      <c r="O14" s="88"/>
      <c r="Q14" s="89" t="s">
        <v>493</v>
      </c>
      <c r="R14" s="90"/>
      <c r="S14" s="90"/>
      <c r="T14" s="90"/>
      <c r="U14" s="90"/>
      <c r="V14" s="90"/>
      <c r="W14" s="90"/>
      <c r="X14" s="90"/>
    </row>
    <row r="15" spans="8:24" x14ac:dyDescent="0.3">
      <c r="H15" s="48"/>
      <c r="I15" s="47"/>
      <c r="J15" s="47"/>
      <c r="K15" s="47"/>
      <c r="L15" s="82" t="s">
        <v>489</v>
      </c>
      <c r="M15" s="82"/>
      <c r="N15" s="82" t="s">
        <v>487</v>
      </c>
      <c r="O15" s="83"/>
      <c r="Q15" s="90"/>
      <c r="R15" s="90"/>
      <c r="S15" s="90"/>
      <c r="T15" s="90"/>
      <c r="U15" s="90"/>
      <c r="V15" s="90"/>
      <c r="W15" s="90"/>
      <c r="X15" s="90"/>
    </row>
    <row r="16" spans="8:24" x14ac:dyDescent="0.3">
      <c r="H16" s="48"/>
      <c r="I16" s="36" t="s">
        <v>487</v>
      </c>
      <c r="J16" s="36" t="s">
        <v>488</v>
      </c>
      <c r="K16" s="36" t="s">
        <v>485</v>
      </c>
      <c r="L16" s="36" t="s">
        <v>486</v>
      </c>
      <c r="M16" s="36" t="s">
        <v>484</v>
      </c>
      <c r="N16" s="36" t="s">
        <v>486</v>
      </c>
      <c r="O16" s="39" t="s">
        <v>484</v>
      </c>
      <c r="Q16" s="90"/>
      <c r="R16" s="90"/>
      <c r="S16" s="90"/>
      <c r="T16" s="90"/>
      <c r="U16" s="90"/>
      <c r="V16" s="90"/>
      <c r="W16" s="90"/>
      <c r="X16" s="90"/>
    </row>
    <row r="17" spans="8:24" x14ac:dyDescent="0.3">
      <c r="H17" s="40" t="s">
        <v>466</v>
      </c>
      <c r="I17" s="37">
        <v>843.13658142230577</v>
      </c>
      <c r="J17" s="37">
        <v>1140.0689223057643</v>
      </c>
      <c r="K17" s="37">
        <v>841.42643614032795</v>
      </c>
      <c r="L17" s="37">
        <v>35.492405911956702</v>
      </c>
      <c r="M17" s="37" t="s">
        <v>490</v>
      </c>
      <c r="N17" s="37">
        <v>0.20324358833106693</v>
      </c>
      <c r="O17" s="49" t="s">
        <v>490</v>
      </c>
      <c r="Q17" s="90"/>
      <c r="R17" s="90"/>
      <c r="S17" s="90"/>
      <c r="T17" s="90"/>
      <c r="U17" s="90"/>
      <c r="V17" s="90"/>
      <c r="W17" s="90"/>
      <c r="X17" s="90"/>
    </row>
    <row r="18" spans="8:24" x14ac:dyDescent="0.3">
      <c r="H18" s="40" t="s">
        <v>480</v>
      </c>
      <c r="I18" s="37">
        <v>843.13658142230577</v>
      </c>
      <c r="J18" s="37">
        <v>1164.6271929824561</v>
      </c>
      <c r="K18" s="37">
        <v>849.84825864663901</v>
      </c>
      <c r="L18" s="37">
        <v>37.039428054732298</v>
      </c>
      <c r="M18" s="37" t="s">
        <v>490</v>
      </c>
      <c r="N18" s="37">
        <v>-0.78975007079751069</v>
      </c>
      <c r="O18" s="49" t="s">
        <v>491</v>
      </c>
      <c r="Q18" s="90"/>
      <c r="R18" s="90"/>
      <c r="S18" s="90"/>
      <c r="T18" s="90"/>
      <c r="U18" s="90"/>
      <c r="V18" s="90"/>
      <c r="W18" s="90"/>
      <c r="X18" s="90"/>
    </row>
    <row r="19" spans="8:24" ht="15" thickBot="1" x14ac:dyDescent="0.35">
      <c r="H19" s="42" t="s">
        <v>481</v>
      </c>
      <c r="I19" s="43">
        <v>843.13658142230577</v>
      </c>
      <c r="J19" s="43">
        <v>1203.421052631579</v>
      </c>
      <c r="K19" s="43">
        <v>844.49215030790106</v>
      </c>
      <c r="L19" s="43">
        <v>42.502337315132266</v>
      </c>
      <c r="M19" s="43" t="s">
        <v>490</v>
      </c>
      <c r="N19" s="43">
        <v>-0.16051882603065645</v>
      </c>
      <c r="O19" s="50" t="s">
        <v>491</v>
      </c>
      <c r="Q19" s="90"/>
      <c r="R19" s="90"/>
      <c r="S19" s="90"/>
      <c r="T19" s="90"/>
      <c r="U19" s="90"/>
      <c r="V19" s="90"/>
      <c r="W19" s="90"/>
      <c r="X19" s="90"/>
    </row>
    <row r="20" spans="8:24" x14ac:dyDescent="0.3">
      <c r="Q20" s="90"/>
      <c r="R20" s="90"/>
      <c r="S20" s="90"/>
      <c r="T20" s="90"/>
      <c r="U20" s="90"/>
      <c r="V20" s="90"/>
      <c r="W20" s="90"/>
      <c r="X20" s="90"/>
    </row>
    <row r="21" spans="8:24" x14ac:dyDescent="0.3">
      <c r="K21" t="s">
        <v>492</v>
      </c>
      <c r="Q21" s="90"/>
      <c r="R21" s="90"/>
      <c r="S21" s="90"/>
      <c r="T21" s="90"/>
      <c r="U21" s="90"/>
      <c r="V21" s="90"/>
      <c r="W21" s="90"/>
      <c r="X21" s="90"/>
    </row>
    <row r="22" spans="8:24" x14ac:dyDescent="0.3">
      <c r="Q22" s="90"/>
      <c r="R22" s="90"/>
      <c r="S22" s="90"/>
      <c r="T22" s="90"/>
      <c r="U22" s="90"/>
      <c r="V22" s="90"/>
      <c r="W22" s="90"/>
      <c r="X22" s="90"/>
    </row>
    <row r="23" spans="8:24" x14ac:dyDescent="0.3">
      <c r="Q23" s="90"/>
      <c r="R23" s="90"/>
      <c r="S23" s="90"/>
      <c r="T23" s="90"/>
      <c r="U23" s="90"/>
      <c r="V23" s="90"/>
      <c r="W23" s="90"/>
      <c r="X23" s="90"/>
    </row>
    <row r="24" spans="8:24" x14ac:dyDescent="0.3">
      <c r="Q24" s="90"/>
      <c r="R24" s="90"/>
      <c r="S24" s="90"/>
      <c r="T24" s="90"/>
      <c r="U24" s="90"/>
      <c r="V24" s="90"/>
      <c r="W24" s="90"/>
      <c r="X24" s="90"/>
    </row>
    <row r="25" spans="8:24" x14ac:dyDescent="0.3">
      <c r="Q25" s="90"/>
      <c r="R25" s="90"/>
      <c r="S25" s="90"/>
      <c r="T25" s="90"/>
      <c r="U25" s="90"/>
      <c r="V25" s="90"/>
      <c r="W25" s="90"/>
      <c r="X25" s="90"/>
    </row>
  </sheetData>
  <mergeCells count="7">
    <mergeCell ref="Q14:X25"/>
    <mergeCell ref="H5:O5"/>
    <mergeCell ref="L6:M6"/>
    <mergeCell ref="N6:O6"/>
    <mergeCell ref="H14:O14"/>
    <mergeCell ref="L15:M15"/>
    <mergeCell ref="N15:O15"/>
  </mergeCells>
  <conditionalFormatting sqref="K8:M10">
    <cfRule type="cellIs" dxfId="0" priority="3" operator="lessThan">
      <formula>#REF!</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Description of Variables</vt:lpstr>
      <vt:lpstr>Variables - daily</vt:lpstr>
      <vt:lpstr>Variables - daily (2)</vt:lpstr>
      <vt:lpstr>Variables - monthly</vt:lpstr>
      <vt:lpstr>Variables - quarterly</vt:lpstr>
      <vt:lpstr>Variables - annual</vt:lpstr>
      <vt:lpstr>RPPP - daily</vt:lpstr>
      <vt:lpstr>RPPP - monthly</vt:lpstr>
      <vt:lpstr>RPPP - quarterly</vt:lpstr>
      <vt:lpstr>BEER_data</vt:lpstr>
      <vt:lpstr>PEER_data</vt:lpstr>
      <vt:lpstr>FEER_data</vt:lpstr>
      <vt:lpstr>MBA_data</vt:lpstr>
      <vt:lpstr>Summary_2024Q2</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ASUZU, OBIOMA CHINENYENWA</dc:creator>
  <cp:lastModifiedBy>ASUZU, OBIOMA CHINENYENWA</cp:lastModifiedBy>
  <dcterms:created xsi:type="dcterms:W3CDTF">2023-10-09T13:04:36Z</dcterms:created>
  <dcterms:modified xsi:type="dcterms:W3CDTF">2024-07-23T14:48:33Z</dcterms:modified>
</cp:coreProperties>
</file>