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mitry\Documents\1_Projects\BLE_sensor\outputs\assembly\BOM\"/>
    </mc:Choice>
  </mc:AlternateContent>
  <xr:revisionPtr revIDLastSave="0" documentId="13_ncr:1_{82926701-1054-4FCC-B84C-0D00E758FC9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Bill of Materials-PCB" sheetId="1" r:id="rId1"/>
    <sheet name="Sheet2" sheetId="2" r:id="rId2"/>
    <sheet name="Sheet3" sheetId="3" r:id="rId3"/>
  </sheets>
  <definedNames>
    <definedName name="Print_Titles" localSheetId="0">'Bill of Materials-PCB'!$1:$1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V5" i="1"/>
  <c r="V31" i="1" s="1"/>
  <c r="V3" i="1"/>
  <c r="V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U5" i="1"/>
  <c r="U31" i="1" s="1"/>
  <c r="U3" i="1"/>
  <c r="U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T5" i="1"/>
  <c r="T31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T4" i="1"/>
  <c r="T6" i="1"/>
  <c r="T2" i="1"/>
</calcChain>
</file>

<file path=xl/sharedStrings.xml><?xml version="1.0" encoding="utf-8"?>
<sst xmlns="http://schemas.openxmlformats.org/spreadsheetml/2006/main" count="483" uniqueCount="315">
  <si>
    <t>Designator</t>
  </si>
  <si>
    <t/>
  </si>
  <si>
    <t>Quantity</t>
  </si>
  <si>
    <t>Assembly</t>
  </si>
  <si>
    <t>Package</t>
  </si>
  <si>
    <t>Comment</t>
  </si>
  <si>
    <t>Description</t>
  </si>
  <si>
    <t>Manufacturer</t>
  </si>
  <si>
    <t>Manufacturer Part Number</t>
  </si>
  <si>
    <t>HelpURL</t>
  </si>
  <si>
    <t>Min Operating Temperature</t>
  </si>
  <si>
    <t>Max Operating Temperature</t>
  </si>
  <si>
    <t>Supplier</t>
  </si>
  <si>
    <t>Supplier Part Number</t>
  </si>
  <si>
    <t>Price @ 1 pcs</t>
  </si>
  <si>
    <t>Price @ 10 pcs</t>
  </si>
  <si>
    <t>Price @ 100 pcs</t>
  </si>
  <si>
    <t>Price @ 1000 pcs</t>
  </si>
  <si>
    <t>Last Update</t>
  </si>
  <si>
    <t>ANT1</t>
  </si>
  <si>
    <t>2450AT18A0100001E</t>
  </si>
  <si>
    <t>2.4GHz Chip RF Antenna 2.4GHz ~ 2.5GHz 0.5dBi Solder Surface Mount</t>
  </si>
  <si>
    <t>Johanson Technology Inc.</t>
  </si>
  <si>
    <t>https://www.digikey.com/en/products/detail/johanson-technology-inc/2450AT18A0100001E/1560676</t>
  </si>
  <si>
    <t>-40°C</t>
  </si>
  <si>
    <t>+125°C</t>
  </si>
  <si>
    <t>DigiKey</t>
  </si>
  <si>
    <t>712-2450AT18A0100001ECT-ND</t>
  </si>
  <si>
    <t>0.55000€</t>
  </si>
  <si>
    <t>0.48500€</t>
  </si>
  <si>
    <t>0.37170€</t>
  </si>
  <si>
    <t>0.23502€</t>
  </si>
  <si>
    <t>2024.03.06</t>
  </si>
  <si>
    <t>BAT1</t>
  </si>
  <si>
    <t>BU2032SM-BT-GTR</t>
  </si>
  <si>
    <t>Battery Holder (Open) Coin, 20.0mm 1 Cell SMD (SMT) Tab</t>
  </si>
  <si>
    <t>MPD (Memory Protection Devices)</t>
  </si>
  <si>
    <t>https://www.digikey.com/en/products/detail/mpd-memory-protection-devices/BU2032SM-BT-GTR/2439521</t>
  </si>
  <si>
    <t>+280°C</t>
  </si>
  <si>
    <t>BU2032SM-BT-GCT-ND</t>
  </si>
  <si>
    <t>1.57000€</t>
  </si>
  <si>
    <t>1.32300€</t>
  </si>
  <si>
    <t>1.09600€</t>
  </si>
  <si>
    <t>0.94604€</t>
  </si>
  <si>
    <t>2024.02.15</t>
  </si>
  <si>
    <t>BTN1, BTN2</t>
  </si>
  <si>
    <t>PTS810 SJK 250 SMTR LFS</t>
  </si>
  <si>
    <t>Tactile Switch SPST-NO Top Actuated Surface Mount</t>
  </si>
  <si>
    <t>C&amp;K</t>
  </si>
  <si>
    <t>https://www.digikey.com/en/products/detail/c-k/PTS810-SJK-250-SMTR-LFS/4176611</t>
  </si>
  <si>
    <t>+85°C</t>
  </si>
  <si>
    <t>CKN10503CT-ND</t>
  </si>
  <si>
    <t>0.31000€</t>
  </si>
  <si>
    <t>0.29700€</t>
  </si>
  <si>
    <t>0.24280€</t>
  </si>
  <si>
    <t>0.18445€</t>
  </si>
  <si>
    <t>2024.02.09</t>
  </si>
  <si>
    <t>C1, C2, C3, C4, C5, C11, C19, C22, C24, C26, C28, C30, C31</t>
  </si>
  <si>
    <t>0603</t>
  </si>
  <si>
    <t>1u</t>
  </si>
  <si>
    <t>1 µF ±10% 6.3V Ceramic Capacitor X5R 0603 (1608 Metric)</t>
  </si>
  <si>
    <t>YAGEO</t>
  </si>
  <si>
    <t>CC0603KRX5R5BB105</t>
  </si>
  <si>
    <t>https://www.digikey.com/en/products/detail/yageo/CC0603KRX5R5BB105/2833612</t>
  </si>
  <si>
    <t>-55°C</t>
  </si>
  <si>
    <t>311-1447-1-ND</t>
  </si>
  <si>
    <t>0.09000€</t>
  </si>
  <si>
    <t>0.06100€</t>
  </si>
  <si>
    <t>0.02890€</t>
  </si>
  <si>
    <t>0.01765€</t>
  </si>
  <si>
    <t>2024.02.06</t>
  </si>
  <si>
    <t>C12, C17, C18, C21</t>
  </si>
  <si>
    <t>0.1u</t>
  </si>
  <si>
    <t>0.1 µF ±10% 10V Ceramic Capacitor X7R 0603 (1608 Metric)</t>
  </si>
  <si>
    <t>CC0603KRX7R6BB104</t>
  </si>
  <si>
    <t>https://www.digikey.com/en/products/detail/yageo/CC0603KRX7R6BB104/5883741</t>
  </si>
  <si>
    <t>311-4055-1-ND</t>
  </si>
  <si>
    <t>0.02870€</t>
  </si>
  <si>
    <t>0.01753€</t>
  </si>
  <si>
    <t>2024.02.07</t>
  </si>
  <si>
    <t>C13, C14, C15, C16</t>
  </si>
  <si>
    <t>12p</t>
  </si>
  <si>
    <t>12 pF ±5% 50V Ceramic Capacitor C0G, NP0 0603 (1608 Metric)</t>
  </si>
  <si>
    <t>CC0603JPNPO9BN120</t>
  </si>
  <si>
    <t>https://www.digikey.com/en/products/detail/yageo/CC0603JPNPO9BN120/11490158</t>
  </si>
  <si>
    <t>13-CC0603JPNPO9BN120CT-ND</t>
  </si>
  <si>
    <t>0.04500€</t>
  </si>
  <si>
    <t>0.01980€</t>
  </si>
  <si>
    <t>0.01170€</t>
  </si>
  <si>
    <t>C32, C33, C34</t>
  </si>
  <si>
    <t>10u</t>
  </si>
  <si>
    <t>10 µF ±20% 6.3V Ceramic Capacitor X5R 0603 (1608 Metric)</t>
  </si>
  <si>
    <t>CC0603MRX5R5BB106</t>
  </si>
  <si>
    <t>https://www.digikey.com/en/products/detail/yageo/CC0603MRX5R5BB106/2833613</t>
  </si>
  <si>
    <t>311-1448-1-ND</t>
  </si>
  <si>
    <t>0.20000€</t>
  </si>
  <si>
    <t>0.13500€</t>
  </si>
  <si>
    <t>0.07660€</t>
  </si>
  <si>
    <t>0.04981€</t>
  </si>
  <si>
    <t>2024.02.27</t>
  </si>
  <si>
    <t>C35, C36</t>
  </si>
  <si>
    <t>1.0p</t>
  </si>
  <si>
    <t>1 pF ±0.1pF 250V Ceramic Capacitor C0G, NP0 0603 (1608 Metric)</t>
  </si>
  <si>
    <t>QSCP251Q1R0B1GV001T</t>
  </si>
  <si>
    <t>https://www.digikey.com/en/products/detail/johanson-technology-inc/QSCP251Q1R0B1GV001T/1561575</t>
  </si>
  <si>
    <t>712-QSCP251Q1R0B1GV001TCT-ND</t>
  </si>
  <si>
    <t>0.07590€</t>
  </si>
  <si>
    <t>0.04936€</t>
  </si>
  <si>
    <t>C37</t>
  </si>
  <si>
    <t>1.2p</t>
  </si>
  <si>
    <t>1.2 pF ±0.1pF 250V Ceramic Capacitor C0G, NP0 0603 (1608 Metric)</t>
  </si>
  <si>
    <t>QSCP251Q1R2B1GV001T</t>
  </si>
  <si>
    <t>https://www.digikey.com/en/products/detail/johanson-technology-inc/QSCP251Q1R2B1GV001T/1561577</t>
  </si>
  <si>
    <t>712-QSCP251Q1R2B1GV001TCT-ND</t>
  </si>
  <si>
    <t>0.13400€</t>
  </si>
  <si>
    <t>C38, C39</t>
  </si>
  <si>
    <t>DNP</t>
  </si>
  <si>
    <t>D1</t>
  </si>
  <si>
    <t>QFN48 6x6mm 0.4mm pitch</t>
  </si>
  <si>
    <t>nRF52840-QFAA-F</t>
  </si>
  <si>
    <t>SoC 32bit ARM Cortex-M4F 1M Flash 256K RAM Single Core 64MHz 1.7V to 5.5V 2.4GHz Bluetooth 5.0 Surface Mount 48-Pin QFN</t>
  </si>
  <si>
    <t>Nordic Semiconductor ASA</t>
  </si>
  <si>
    <t>https://infocenter.nordicsemi.com/pdf/nRF52840_PS_v1.7.pdf</t>
  </si>
  <si>
    <t>4823-NRF52840-QFAA-F-RCT-ND</t>
  </si>
  <si>
    <t>5.98000€</t>
  </si>
  <si>
    <t>5.48300€</t>
  </si>
  <si>
    <t>4.48650€</t>
  </si>
  <si>
    <t>3.36485€</t>
  </si>
  <si>
    <t>2024.02.05</t>
  </si>
  <si>
    <t>D2</t>
  </si>
  <si>
    <t>8-WSON (6x5) 1.27mm pitch</t>
  </si>
  <si>
    <t>MX25R6435FZNIL0 64MiB</t>
  </si>
  <si>
    <t>FLASH - NOR Memory IC 64Mbit SPI - Quad I/O 80 MHz 8-WSON (6x5)</t>
  </si>
  <si>
    <t>Macronix</t>
  </si>
  <si>
    <t>MX25R6435FZNIL0</t>
  </si>
  <si>
    <t>https://www.digikey.com/en/products/detail/macronix/MX25R6435FZNIL0/6558605</t>
  </si>
  <si>
    <t>1092-1201-ND</t>
  </si>
  <si>
    <t>1.72000€</t>
  </si>
  <si>
    <t>1.56700€</t>
  </si>
  <si>
    <t>1.35513€</t>
  </si>
  <si>
    <t>1.33081€</t>
  </si>
  <si>
    <t>2024.02.08</t>
  </si>
  <si>
    <t>D3</t>
  </si>
  <si>
    <t>8-LGA (2.5x2.5)</t>
  </si>
  <si>
    <t>BME280</t>
  </si>
  <si>
    <t>Humidity, Pressure, Temperature 0 ~ 100% RH I2C, SPI ±3% 1 s Surface Mount</t>
  </si>
  <si>
    <t>Bosch Sensortec</t>
  </si>
  <si>
    <t>https://www.digikey.com/en/products/detail/bosch-sensortec/BME280/6136306</t>
  </si>
  <si>
    <t>828-1063-1-ND</t>
  </si>
  <si>
    <t>5.87000€</t>
  </si>
  <si>
    <t>4.40400€</t>
  </si>
  <si>
    <t>3.62050€</t>
  </si>
  <si>
    <t>2.83773€</t>
  </si>
  <si>
    <t>2024.02.13</t>
  </si>
  <si>
    <t>D4</t>
  </si>
  <si>
    <t>SOT23-5</t>
  </si>
  <si>
    <t>MAX40200AUK+T</t>
  </si>
  <si>
    <t>OR Controller Source Selector Switch P-Channel 1:1 SOT-23-5</t>
  </si>
  <si>
    <t>Analog Devices Inc./Maxim Integrated</t>
  </si>
  <si>
    <t>https://www.digikey.com/en/products/detail/analog-devices-inc-maxim-integrated/MAX40200AUK-T/7392218</t>
  </si>
  <si>
    <t>MAX40200AUK+TCT-ND</t>
  </si>
  <si>
    <t>0.93000€</t>
  </si>
  <si>
    <t>0.76500€</t>
  </si>
  <si>
    <t>0.59560€</t>
  </si>
  <si>
    <t>0.41122€</t>
  </si>
  <si>
    <t>D5</t>
  </si>
  <si>
    <t>10-WDFN (2.5x2.5)</t>
  </si>
  <si>
    <t>RT6150B-33GQW</t>
  </si>
  <si>
    <t>Buck-Boost Switching Regulator IC Positive Fixed 3.3V 1 Output 800mA 10-WFDFN Exposed Pad</t>
  </si>
  <si>
    <t>Richtek USA Inc.</t>
  </si>
  <si>
    <t>https://www.digikey.com/en/products/detail/richtek-usa-inc/RT6150B-33GQW/6676709?s=N4IgTCBcDaIEoBUBsBGArABgEIFoDMeA4gIoDqIAugL5A</t>
  </si>
  <si>
    <t>RT6150B-33GQWCT-ND</t>
  </si>
  <si>
    <t>1.80000€</t>
  </si>
  <si>
    <t>1.61400€</t>
  </si>
  <si>
    <t>1.29720€</t>
  </si>
  <si>
    <t>1.06576€</t>
  </si>
  <si>
    <t>L1</t>
  </si>
  <si>
    <t>10uH</t>
  </si>
  <si>
    <t>10 µH Shielded Multilayer Inductor 250 mA 1.05Ohm 0603 (1608 Metric)</t>
  </si>
  <si>
    <t>TDK Corporation</t>
  </si>
  <si>
    <t>MLZ1608M100WTD25</t>
  </si>
  <si>
    <t>https://www.digikey.com/en/products/detail/tdk-corporation/MLZ1608M100WTD25/4743176</t>
  </si>
  <si>
    <t>445-175588-1-ND</t>
  </si>
  <si>
    <t>0.16000€</t>
  </si>
  <si>
    <t>0.13600€</t>
  </si>
  <si>
    <t>0.09630€</t>
  </si>
  <si>
    <t>0.06609€</t>
  </si>
  <si>
    <t>L2</t>
  </si>
  <si>
    <t>2520</t>
  </si>
  <si>
    <t>2.2uH</t>
  </si>
  <si>
    <t>2.2 µH Shielded Drum Core, Wirewound Inductor 1.87 A 96mOhm Max Nonstandard</t>
  </si>
  <si>
    <t>VLS252012CX-2R2M-1</t>
  </si>
  <si>
    <t>https://www.digikey.com/en/products/detail/tdk-corporation/VLS252012CX-2R2M-1/5169788</t>
  </si>
  <si>
    <t>+105°C</t>
  </si>
  <si>
    <t>445-172983-1-ND</t>
  </si>
  <si>
    <t>0.35000€</t>
  </si>
  <si>
    <t>0.29900€</t>
  </si>
  <si>
    <t>0.22220€</t>
  </si>
  <si>
    <t>0.15979€</t>
  </si>
  <si>
    <t>L3</t>
  </si>
  <si>
    <t>4.7nH</t>
  </si>
  <si>
    <t>4.7 nH Unshielded Multilayer Inductor 300 mA 300mOhm Max 0603 (1608 Metric)</t>
  </si>
  <si>
    <t>LRC0603CS4N7GV001T</t>
  </si>
  <si>
    <t>https://www.digikey.com/en/products/detail/johanson-technology-inc/LRC0603CS4N7GV001T/1561296</t>
  </si>
  <si>
    <t>+100°C</t>
  </si>
  <si>
    <t>712-LRC0603CS4N7GV001TCT-ND</t>
  </si>
  <si>
    <t>0.04300€</t>
  </si>
  <si>
    <t>0.03060€</t>
  </si>
  <si>
    <t>0.02098€</t>
  </si>
  <si>
    <t>2024.03.07</t>
  </si>
  <si>
    <t>L4</t>
  </si>
  <si>
    <t>2.2nH</t>
  </si>
  <si>
    <t>2.2 nH Unshielded Multilayer Inductor 300 mA 150mOhm Max 0603 (1608 Metric)</t>
  </si>
  <si>
    <t>LRC0603CS2N2GV001T</t>
  </si>
  <si>
    <t>https://www.digikey.com/en/products/detail/johanson-technology-inc/LRC0603CS2N2GV001T/1561288</t>
  </si>
  <si>
    <t>712-LRC0603CS2N2GV001TCT-ND</t>
  </si>
  <si>
    <t>L5</t>
  </si>
  <si>
    <t>3.9nH</t>
  </si>
  <si>
    <t>3.9 nH Unshielded Multilayer Inductor 300 mA 250mOhm Max 0603 (1608 Metric)</t>
  </si>
  <si>
    <t>LRC0603CS3N9GV001T</t>
  </si>
  <si>
    <t>https://www.digikey.com/en/products/detail/johanson-technology-inc/LRC0603CS3N9GV001T/1561294</t>
  </si>
  <si>
    <t>712-LRC0603CS3N9GV001TCT-ND</t>
  </si>
  <si>
    <t>L6</t>
  </si>
  <si>
    <t>2.7nH</t>
  </si>
  <si>
    <t>2.7 nH Unshielded Multilayer Inductor 300 mA 200mOhm Max 0603 (1608 Metric)</t>
  </si>
  <si>
    <t>LRC0603CS2N7GV001T</t>
  </si>
  <si>
    <t>https://www.digikey.com/en/products/detail/johanson-technology-inc/LRC0603CS2N7GV001T/1561291</t>
  </si>
  <si>
    <t>712-LRC0603CS2N7GV001TCT-ND</t>
  </si>
  <si>
    <t>LD1</t>
  </si>
  <si>
    <t>0606</t>
  </si>
  <si>
    <t>EAST1616RGBA8</t>
  </si>
  <si>
    <t>Red, Green, Blue (RGB) 624nm Red, 525nm Green, 468nm Blue LED Indication - Discrete 2.05V Red, 3.2V Green, 3.2V Blue 0606 (1616 Metric)</t>
  </si>
  <si>
    <t>Everlight Electronics Co Ltd</t>
  </si>
  <si>
    <t>https://www.digikey.com/en/products/detail/everlight-electronics-co-ltd/EAST1616RGBA8/11560367</t>
  </si>
  <si>
    <t>1080-EAST1616RGBA8CT-ND</t>
  </si>
  <si>
    <t>0.48000€</t>
  </si>
  <si>
    <t>0.29500€</t>
  </si>
  <si>
    <t>0.16980€</t>
  </si>
  <si>
    <t>0.13293€</t>
  </si>
  <si>
    <t>2024.02.14</t>
  </si>
  <si>
    <t>R4, R5, R9, R10</t>
  </si>
  <si>
    <t>4k7</t>
  </si>
  <si>
    <t>4.7 kOhms ±5% 0.1W, 1/10W Chip Resistor 0603 (1608 Metric) Moisture Resistant Thick Film</t>
  </si>
  <si>
    <t>RC0603JR-074K7L</t>
  </si>
  <si>
    <t>https://www.digikey.com/en/products/detail/yageo/RC0603JR-074K7L/726785</t>
  </si>
  <si>
    <t>+155°C</t>
  </si>
  <si>
    <t>311-4.7KGRCT-ND</t>
  </si>
  <si>
    <t>0.01400€</t>
  </si>
  <si>
    <t>0.00690€</t>
  </si>
  <si>
    <t>0.00399€</t>
  </si>
  <si>
    <t>R11</t>
  </si>
  <si>
    <t>68R</t>
  </si>
  <si>
    <t>68 Ohms ±1% 0.1W, 1/10W Chip Resistor 0603 (1608 Metric) Moisture Resistant Thick Film</t>
  </si>
  <si>
    <t>RC0603FR-0768RL</t>
  </si>
  <si>
    <t>https://www.digikey.com/en/products/detail/yageo/RC0603FR-0768RL/727351</t>
  </si>
  <si>
    <t>311-68.0HRCT-ND</t>
  </si>
  <si>
    <t>0.01700€</t>
  </si>
  <si>
    <t>0.00850€</t>
  </si>
  <si>
    <t>0.00486€</t>
  </si>
  <si>
    <t>R12, R13</t>
  </si>
  <si>
    <t>5R1</t>
  </si>
  <si>
    <t>5.1 Ohms ±5% 0.1W, 1/10W Chip Resistor 0603 (1608 Metric) Moisture Resistant Thick Film</t>
  </si>
  <si>
    <t>RC0603JR-075R1L</t>
  </si>
  <si>
    <t>https://www.digikey.com/en/products/detail/yageo/RC0603JR-075R1L/726795</t>
  </si>
  <si>
    <t>311-5.1GRCT-ND</t>
  </si>
  <si>
    <t>0.02400€</t>
  </si>
  <si>
    <t>0.01250€</t>
  </si>
  <si>
    <t>0.00743€</t>
  </si>
  <si>
    <t>R14, R15, R16</t>
  </si>
  <si>
    <t>10k</t>
  </si>
  <si>
    <t>10 kOhms ±1% 0.1W, 1/10W Chip Resistor 0603 (1608 Metric) Moisture Resistant Thick Film</t>
  </si>
  <si>
    <t>RC0603FR-0710KL</t>
  </si>
  <si>
    <t>https://www.digikey.com/en/products/detail/yageo/RC0603FR-0710KL/726880</t>
  </si>
  <si>
    <t>311-10.0KHRCT-ND</t>
  </si>
  <si>
    <t>VT1, VT2, VT3</t>
  </si>
  <si>
    <t>SOT-23-3</t>
  </si>
  <si>
    <t>MMBT3904-7-F</t>
  </si>
  <si>
    <t>Bipolar (BJT) Transistor NPN 40 V 200 mA 300MHz 300 mW Surface Mount SOT-23-3</t>
  </si>
  <si>
    <t>Diodes Incorporated</t>
  </si>
  <si>
    <t>https://www.digikey.com/en/products/detail/diodes-incorporated/MMBT3904-7-F/814494</t>
  </si>
  <si>
    <t>+150°C</t>
  </si>
  <si>
    <t>MMBT3904-FDICT-ND</t>
  </si>
  <si>
    <t>0.11000€</t>
  </si>
  <si>
    <t>0.07900€</t>
  </si>
  <si>
    <t>0.04270€</t>
  </si>
  <si>
    <t>0.02326€</t>
  </si>
  <si>
    <t>ZQ1</t>
  </si>
  <si>
    <t>2-smd</t>
  </si>
  <si>
    <t>32.768kHz</t>
  </si>
  <si>
    <t>32.768 kHz ±20ppm Crystal 9pF 90 kOhms 2-SMD, No Lead</t>
  </si>
  <si>
    <t>Jauch Quartz</t>
  </si>
  <si>
    <t>Q 0,032768-JTX210-9-20-T1-80K-LF</t>
  </si>
  <si>
    <t>https://www.digikey.com/en/products/detail/jauch-quartz/Q-0-032768-JTX210-9-20-T1-80K-LF/8108074</t>
  </si>
  <si>
    <t>1908-1304-1-ND</t>
  </si>
  <si>
    <t>0.60000€</t>
  </si>
  <si>
    <t>0.53100€</t>
  </si>
  <si>
    <t>0.43850€</t>
  </si>
  <si>
    <t>0.34618€</t>
  </si>
  <si>
    <t>ZQ2</t>
  </si>
  <si>
    <t>4-smd</t>
  </si>
  <si>
    <t>32.0000MHz</t>
  </si>
  <si>
    <t>32 MHz ±20ppm Crystal 8pF 100 Ohms 4-SMD, No Lead</t>
  </si>
  <si>
    <t>Murata Electronics</t>
  </si>
  <si>
    <t>XRCGB32M000F2P01R0</t>
  </si>
  <si>
    <t>https://www.digikey.com/en/products/detail/murata-electronics/XRCGB32M000F2P01R0/9959697</t>
  </si>
  <si>
    <t>-30°C</t>
  </si>
  <si>
    <t>490-18340-1-ND</t>
  </si>
  <si>
    <t>0.16700€</t>
  </si>
  <si>
    <t>0.13390€</t>
  </si>
  <si>
    <t>0.11791€</t>
  </si>
  <si>
    <t>Total:</t>
  </si>
  <si>
    <t>Total cost for 1 PCB</t>
  </si>
  <si>
    <t>Total cost for 10 PCB</t>
  </si>
  <si>
    <t>Total cost for 100 PCB</t>
  </si>
  <si>
    <t>Total cost for 1000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</si>
</sst>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0"/>
      <name val="Tahoma"/>
    </font>
    <font>
      <sz val="14"/>
      <name val="ISOCPEUR"/>
      <family val="2"/>
      <charset val="204"/>
    </font>
    <font>
      <b/>
      <sz val="14"/>
      <name val="ISOCPEUR"/>
      <family val="2"/>
      <charset val="20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26">
    <xf numFmtId="0" fontId="0" fillId="2" borderId="0" xfId="0"/>
    <xf numFmtId="0" fontId="1" fillId="4" borderId="4" xfId="0" applyFont="1" applyFill="1" applyBorder="1" applyAlignment="1">
      <alignment horizontal="center" vertical="center"/>
    </xf>
    <xf numFmtId="0" fontId="1" fillId="4" borderId="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quotePrefix="1" applyFont="1" applyFill="1" applyBorder="1" applyAlignment="1">
      <alignment horizontal="center" vertical="center" wrapText="1"/>
    </xf>
    <xf numFmtId="0" fontId="1" fillId="4" borderId="4" xfId="0" quotePrefix="1" applyFont="1" applyFill="1" applyBorder="1" applyAlignment="1">
      <alignment horizontal="center" vertical="center" wrapText="1"/>
    </xf>
    <xf numFmtId="0" fontId="1" fillId="5" borderId="6" xfId="0" quotePrefix="1" applyFont="1" applyFill="1" applyBorder="1" applyAlignment="1">
      <alignment horizontal="left" vertical="center" wrapText="1"/>
    </xf>
    <xf numFmtId="0" fontId="1" fillId="2" borderId="0" xfId="0" applyFont="1" applyAlignment="1">
      <alignment horizontal="center" vertical="center"/>
    </xf>
    <xf numFmtId="0" fontId="1" fillId="2" borderId="0" xfId="0" applyFont="1" applyAlignment="1">
      <alignment horizontal="center" vertical="center" wrapText="1"/>
    </xf>
    <xf numFmtId="0" fontId="2" fillId="2" borderId="0" xfId="0" applyFont="1" applyAlignment="1">
      <alignment horizontal="right" vertical="center"/>
    </xf>
    <xf numFmtId="0" fontId="1" fillId="2" borderId="0" xfId="0" applyFont="1" applyAlignment="1">
      <alignment vertical="center"/>
    </xf>
    <xf numFmtId="0" fontId="1" fillId="2" borderId="2" xfId="0" applyFont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 wrapText="1"/>
    </xf>
    <xf numFmtId="164" fontId="1" fillId="7" borderId="7" xfId="0" applyNumberFormat="1" applyFont="1" applyFill="1" applyBorder="1" applyAlignment="1">
      <alignment horizontal="center" vertical="center" wrapText="1"/>
    </xf>
    <xf numFmtId="164" fontId="1" fillId="6" borderId="8" xfId="0" applyNumberFormat="1" applyFont="1" applyFill="1" applyBorder="1" applyAlignment="1">
      <alignment horizontal="center" vertical="center" wrapText="1"/>
    </xf>
    <xf numFmtId="0" fontId="1" fillId="5" borderId="5" xfId="0" quotePrefix="1" applyFont="1" applyFill="1" applyBorder="1" applyAlignment="1">
      <alignment horizontal="left" vertical="center" wrapText="1"/>
    </xf>
    <xf numFmtId="0" fontId="1" fillId="2" borderId="0" xfId="0" applyFont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2"/>
  <sheetViews>
    <sheetView tabSelected="1" topLeftCell="G1" zoomScale="80" zoomScaleNormal="80" workbookViewId="0">
      <selection activeCell="T1" sqref="T1"/>
    </sheetView>
  </sheetViews>
  <sheetFormatPr defaultColWidth="8.7265625" defaultRowHeight="18.5" x14ac:dyDescent="0.25"/>
  <cols>
    <col min="1" max="1" width="27.90625" style="19" customWidth="1"/>
    <col min="2" max="2" width="9.54296875" style="10" customWidth="1"/>
    <col min="3" max="3" width="10.453125" style="10" bestFit="1" customWidth="1"/>
    <col min="4" max="4" width="19.54296875" style="11" customWidth="1"/>
    <col min="5" max="5" width="24.453125" style="11" customWidth="1"/>
    <col min="6" max="6" width="67.90625" style="11" customWidth="1"/>
    <col min="7" max="7" width="26.90625" style="11" customWidth="1"/>
    <col min="8" max="8" width="30.36328125" style="10" bestFit="1" customWidth="1"/>
    <col min="9" max="9" width="9.7265625" style="10" customWidth="1"/>
    <col min="10" max="10" width="8.453125" style="10" customWidth="1"/>
    <col min="11" max="11" width="9.54296875" style="10" customWidth="1"/>
    <col min="12" max="12" width="11.453125" style="10" customWidth="1"/>
    <col min="13" max="13" width="35.08984375" style="10" bestFit="1" customWidth="1"/>
    <col min="14" max="14" width="15" style="10" bestFit="1" customWidth="1"/>
    <col min="15" max="15" width="16.1796875" style="10" bestFit="1" customWidth="1"/>
    <col min="16" max="16" width="17.453125" style="10" bestFit="1" customWidth="1"/>
    <col min="17" max="17" width="18.6328125" style="10" bestFit="1" customWidth="1"/>
    <col min="18" max="18" width="13.6328125" style="10" bestFit="1" customWidth="1"/>
    <col min="19" max="19" width="2" style="10" customWidth="1"/>
    <col min="20" max="20" width="11.453125" style="11" bestFit="1" customWidth="1"/>
    <col min="21" max="21" width="11.7265625" style="11" bestFit="1" customWidth="1"/>
    <col min="22" max="22" width="12.81640625" style="11" bestFit="1" customWidth="1"/>
    <col min="23" max="23" width="14.08984375" style="11" bestFit="1" customWidth="1"/>
    <col min="24" max="16384" width="8.7265625" style="10"/>
  </cols>
  <sheetData>
    <row r="1" spans="1:23" s="25" customFormat="1" ht="55.5" x14ac:dyDescent="0.25">
      <c r="A1" s="20" t="s">
        <v>0</v>
      </c>
      <c r="B1" s="21" t="s">
        <v>2</v>
      </c>
      <c r="C1" s="21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1" t="s">
        <v>14</v>
      </c>
      <c r="O1" s="21" t="s">
        <v>15</v>
      </c>
      <c r="P1" s="21" t="s">
        <v>16</v>
      </c>
      <c r="Q1" s="21" t="s">
        <v>17</v>
      </c>
      <c r="R1" s="21" t="s">
        <v>18</v>
      </c>
      <c r="S1" s="23"/>
      <c r="T1" s="20" t="s">
        <v>311</v>
      </c>
      <c r="U1" s="20" t="s">
        <v>312</v>
      </c>
      <c r="V1" s="20" t="s">
        <v>313</v>
      </c>
      <c r="W1" s="24" t="s">
        <v>314</v>
      </c>
    </row>
    <row r="2" spans="1:23" ht="37" x14ac:dyDescent="0.25">
      <c r="A2" s="18" t="s">
        <v>19</v>
      </c>
      <c r="B2" s="1">
        <v>1</v>
      </c>
      <c r="C2" s="1"/>
      <c r="D2" s="5"/>
      <c r="E2" s="8" t="s">
        <v>20</v>
      </c>
      <c r="F2" s="8" t="s">
        <v>21</v>
      </c>
      <c r="G2" s="8" t="s">
        <v>22</v>
      </c>
      <c r="H2" s="2" t="s">
        <v>20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14"/>
      <c r="T2" s="15">
        <f>B2*N2</f>
        <v>0.55000000000000004</v>
      </c>
      <c r="U2" s="15">
        <f>B2*O2*10</f>
        <v>4.8499999999999996</v>
      </c>
      <c r="V2" s="15">
        <f>B2*P2*100</f>
        <v>37.169999999999995</v>
      </c>
      <c r="W2" s="15">
        <f>B2*Q2*1000</f>
        <v>235.02</v>
      </c>
    </row>
    <row r="3" spans="1:23" ht="37" x14ac:dyDescent="0.25">
      <c r="A3" s="9" t="s">
        <v>33</v>
      </c>
      <c r="B3" s="3">
        <v>1</v>
      </c>
      <c r="C3" s="3"/>
      <c r="D3" s="6"/>
      <c r="E3" s="7" t="s">
        <v>34</v>
      </c>
      <c r="F3" s="7" t="s">
        <v>35</v>
      </c>
      <c r="G3" s="7" t="s">
        <v>36</v>
      </c>
      <c r="H3" s="4" t="s">
        <v>34</v>
      </c>
      <c r="I3" s="4" t="s">
        <v>37</v>
      </c>
      <c r="J3" s="4" t="s">
        <v>24</v>
      </c>
      <c r="K3" s="4" t="s">
        <v>38</v>
      </c>
      <c r="L3" s="4" t="s">
        <v>26</v>
      </c>
      <c r="M3" s="4" t="s">
        <v>39</v>
      </c>
      <c r="N3" s="4" t="s">
        <v>40</v>
      </c>
      <c r="O3" s="4" t="s">
        <v>41</v>
      </c>
      <c r="P3" s="4" t="s">
        <v>42</v>
      </c>
      <c r="Q3" s="4" t="s">
        <v>43</v>
      </c>
      <c r="R3" s="4" t="s">
        <v>44</v>
      </c>
      <c r="S3" s="14"/>
      <c r="T3" s="15">
        <f t="shared" ref="T3:T30" si="0">B3*N3</f>
        <v>1.57</v>
      </c>
      <c r="U3" s="15">
        <f t="shared" ref="U3:U30" si="1">B3*O3*10</f>
        <v>13.23</v>
      </c>
      <c r="V3" s="15">
        <f t="shared" ref="V3:V30" si="2">B3*P3*100</f>
        <v>109.60000000000001</v>
      </c>
      <c r="W3" s="15">
        <f t="shared" ref="W3:W30" si="3">B3*Q3*1000</f>
        <v>946.04</v>
      </c>
    </row>
    <row r="4" spans="1:23" ht="37" x14ac:dyDescent="0.25">
      <c r="A4" s="9" t="s">
        <v>45</v>
      </c>
      <c r="B4" s="3">
        <v>2</v>
      </c>
      <c r="C4" s="4" t="s">
        <v>1</v>
      </c>
      <c r="D4" s="7"/>
      <c r="E4" s="7" t="s">
        <v>46</v>
      </c>
      <c r="F4" s="7" t="s">
        <v>47</v>
      </c>
      <c r="G4" s="7" t="s">
        <v>48</v>
      </c>
      <c r="H4" s="4" t="s">
        <v>46</v>
      </c>
      <c r="I4" s="4" t="s">
        <v>49</v>
      </c>
      <c r="J4" s="4" t="s">
        <v>24</v>
      </c>
      <c r="K4" s="4" t="s">
        <v>50</v>
      </c>
      <c r="L4" s="4" t="s">
        <v>26</v>
      </c>
      <c r="M4" s="4" t="s">
        <v>51</v>
      </c>
      <c r="N4" s="4" t="s">
        <v>52</v>
      </c>
      <c r="O4" s="4" t="s">
        <v>53</v>
      </c>
      <c r="P4" s="4" t="s">
        <v>54</v>
      </c>
      <c r="Q4" s="4" t="s">
        <v>55</v>
      </c>
      <c r="R4" s="4" t="s">
        <v>56</v>
      </c>
      <c r="S4" s="14"/>
      <c r="T4" s="15">
        <f t="shared" si="0"/>
        <v>0.62</v>
      </c>
      <c r="U4" s="15">
        <f t="shared" si="1"/>
        <v>5.9399999999999995</v>
      </c>
      <c r="V4" s="15">
        <f t="shared" si="2"/>
        <v>48.559999999999995</v>
      </c>
      <c r="W4" s="15">
        <f t="shared" si="3"/>
        <v>368.9</v>
      </c>
    </row>
    <row r="5" spans="1:23" ht="55.5" x14ac:dyDescent="0.25">
      <c r="A5" s="9" t="s">
        <v>57</v>
      </c>
      <c r="B5" s="3">
        <v>13</v>
      </c>
      <c r="C5" s="4" t="s">
        <v>1</v>
      </c>
      <c r="D5" s="7" t="s">
        <v>58</v>
      </c>
      <c r="E5" s="7" t="s">
        <v>59</v>
      </c>
      <c r="F5" s="7" t="s">
        <v>60</v>
      </c>
      <c r="G5" s="7" t="s">
        <v>61</v>
      </c>
      <c r="H5" s="4" t="s">
        <v>62</v>
      </c>
      <c r="I5" s="4" t="s">
        <v>63</v>
      </c>
      <c r="J5" s="4" t="s">
        <v>64</v>
      </c>
      <c r="K5" s="4" t="s">
        <v>50</v>
      </c>
      <c r="L5" s="4" t="s">
        <v>26</v>
      </c>
      <c r="M5" s="4" t="s">
        <v>65</v>
      </c>
      <c r="N5" s="4" t="s">
        <v>66</v>
      </c>
      <c r="O5" s="4" t="s">
        <v>67</v>
      </c>
      <c r="P5" s="4" t="s">
        <v>68</v>
      </c>
      <c r="Q5" s="4" t="s">
        <v>69</v>
      </c>
      <c r="R5" s="4" t="s">
        <v>70</v>
      </c>
      <c r="S5" s="14"/>
      <c r="T5" s="15">
        <f>B5*O5</f>
        <v>0.79299999999999993</v>
      </c>
      <c r="U5" s="15">
        <f>B5*P5*10</f>
        <v>3.7569999999999997</v>
      </c>
      <c r="V5" s="15">
        <f>B5*Q5*100</f>
        <v>22.945</v>
      </c>
      <c r="W5" s="15">
        <f t="shared" si="3"/>
        <v>229.45</v>
      </c>
    </row>
    <row r="6" spans="1:23" x14ac:dyDescent="0.25">
      <c r="A6" s="9" t="s">
        <v>71</v>
      </c>
      <c r="B6" s="3">
        <v>4</v>
      </c>
      <c r="C6" s="4" t="s">
        <v>1</v>
      </c>
      <c r="D6" s="7" t="s">
        <v>58</v>
      </c>
      <c r="E6" s="7" t="s">
        <v>72</v>
      </c>
      <c r="F6" s="7" t="s">
        <v>73</v>
      </c>
      <c r="G6" s="7" t="s">
        <v>61</v>
      </c>
      <c r="H6" s="4" t="s">
        <v>74</v>
      </c>
      <c r="I6" s="4" t="s">
        <v>75</v>
      </c>
      <c r="J6" s="4" t="s">
        <v>64</v>
      </c>
      <c r="K6" s="4" t="s">
        <v>25</v>
      </c>
      <c r="L6" s="4" t="s">
        <v>26</v>
      </c>
      <c r="M6" s="4" t="s">
        <v>76</v>
      </c>
      <c r="N6" s="4" t="s">
        <v>66</v>
      </c>
      <c r="O6" s="4" t="s">
        <v>67</v>
      </c>
      <c r="P6" s="4" t="s">
        <v>77</v>
      </c>
      <c r="Q6" s="4" t="s">
        <v>78</v>
      </c>
      <c r="R6" s="4" t="s">
        <v>79</v>
      </c>
      <c r="S6" s="14"/>
      <c r="T6" s="15">
        <f t="shared" si="0"/>
        <v>0.36</v>
      </c>
      <c r="U6" s="15">
        <f t="shared" si="1"/>
        <v>2.44</v>
      </c>
      <c r="V6" s="15">
        <f t="shared" si="2"/>
        <v>11.48</v>
      </c>
      <c r="W6" s="15">
        <f t="shared" si="3"/>
        <v>70.12</v>
      </c>
    </row>
    <row r="7" spans="1:23" x14ac:dyDescent="0.25">
      <c r="A7" s="9" t="s">
        <v>80</v>
      </c>
      <c r="B7" s="3">
        <v>4</v>
      </c>
      <c r="C7" s="4" t="s">
        <v>1</v>
      </c>
      <c r="D7" s="7" t="s">
        <v>58</v>
      </c>
      <c r="E7" s="7" t="s">
        <v>81</v>
      </c>
      <c r="F7" s="7" t="s">
        <v>82</v>
      </c>
      <c r="G7" s="7" t="s">
        <v>61</v>
      </c>
      <c r="H7" s="4" t="s">
        <v>83</v>
      </c>
      <c r="I7" s="4" t="s">
        <v>84</v>
      </c>
      <c r="J7" s="4" t="s">
        <v>64</v>
      </c>
      <c r="K7" s="4" t="s">
        <v>25</v>
      </c>
      <c r="L7" s="4" t="s">
        <v>26</v>
      </c>
      <c r="M7" s="4" t="s">
        <v>85</v>
      </c>
      <c r="N7" s="4" t="s">
        <v>66</v>
      </c>
      <c r="O7" s="4" t="s">
        <v>86</v>
      </c>
      <c r="P7" s="4" t="s">
        <v>87</v>
      </c>
      <c r="Q7" s="4" t="s">
        <v>88</v>
      </c>
      <c r="R7" s="4" t="s">
        <v>79</v>
      </c>
      <c r="S7" s="14"/>
      <c r="T7" s="15">
        <f t="shared" si="0"/>
        <v>0.36</v>
      </c>
      <c r="U7" s="15">
        <f t="shared" si="1"/>
        <v>1.7999999999999998</v>
      </c>
      <c r="V7" s="15">
        <f t="shared" si="2"/>
        <v>7.9200000000000008</v>
      </c>
      <c r="W7" s="15">
        <f t="shared" si="3"/>
        <v>46.800000000000004</v>
      </c>
    </row>
    <row r="8" spans="1:23" x14ac:dyDescent="0.25">
      <c r="A8" s="9" t="s">
        <v>89</v>
      </c>
      <c r="B8" s="3">
        <v>3</v>
      </c>
      <c r="C8" s="4" t="s">
        <v>1</v>
      </c>
      <c r="D8" s="7" t="s">
        <v>58</v>
      </c>
      <c r="E8" s="7" t="s">
        <v>90</v>
      </c>
      <c r="F8" s="7" t="s">
        <v>91</v>
      </c>
      <c r="G8" s="7" t="s">
        <v>61</v>
      </c>
      <c r="H8" s="4" t="s">
        <v>92</v>
      </c>
      <c r="I8" s="4" t="s">
        <v>93</v>
      </c>
      <c r="J8" s="4" t="s">
        <v>64</v>
      </c>
      <c r="K8" s="4" t="s">
        <v>50</v>
      </c>
      <c r="L8" s="4" t="s">
        <v>26</v>
      </c>
      <c r="M8" s="4" t="s">
        <v>94</v>
      </c>
      <c r="N8" s="4" t="s">
        <v>95</v>
      </c>
      <c r="O8" s="4" t="s">
        <v>96</v>
      </c>
      <c r="P8" s="4" t="s">
        <v>97</v>
      </c>
      <c r="Q8" s="4" t="s">
        <v>98</v>
      </c>
      <c r="R8" s="4" t="s">
        <v>99</v>
      </c>
      <c r="S8" s="14"/>
      <c r="T8" s="15">
        <f t="shared" si="0"/>
        <v>0.60000000000000009</v>
      </c>
      <c r="U8" s="15">
        <f t="shared" si="1"/>
        <v>4.0500000000000007</v>
      </c>
      <c r="V8" s="15">
        <f t="shared" si="2"/>
        <v>22.98</v>
      </c>
      <c r="W8" s="15">
        <f t="shared" si="3"/>
        <v>149.43</v>
      </c>
    </row>
    <row r="9" spans="1:23" ht="37" x14ac:dyDescent="0.25">
      <c r="A9" s="9" t="s">
        <v>100</v>
      </c>
      <c r="B9" s="3">
        <v>2</v>
      </c>
      <c r="C9" s="4" t="s">
        <v>1</v>
      </c>
      <c r="D9" s="7" t="s">
        <v>58</v>
      </c>
      <c r="E9" s="7" t="s">
        <v>101</v>
      </c>
      <c r="F9" s="7" t="s">
        <v>102</v>
      </c>
      <c r="G9" s="7" t="s">
        <v>22</v>
      </c>
      <c r="H9" s="4" t="s">
        <v>103</v>
      </c>
      <c r="I9" s="4" t="s">
        <v>104</v>
      </c>
      <c r="J9" s="4" t="s">
        <v>64</v>
      </c>
      <c r="K9" s="4" t="s">
        <v>25</v>
      </c>
      <c r="L9" s="4" t="s">
        <v>26</v>
      </c>
      <c r="M9" s="4" t="s">
        <v>105</v>
      </c>
      <c r="N9" s="4" t="s">
        <v>95</v>
      </c>
      <c r="O9" s="4" t="s">
        <v>96</v>
      </c>
      <c r="P9" s="4" t="s">
        <v>106</v>
      </c>
      <c r="Q9" s="4" t="s">
        <v>107</v>
      </c>
      <c r="R9" s="4" t="s">
        <v>32</v>
      </c>
      <c r="S9" s="14"/>
      <c r="T9" s="15">
        <f t="shared" si="0"/>
        <v>0.4</v>
      </c>
      <c r="U9" s="15">
        <f t="shared" si="1"/>
        <v>2.7</v>
      </c>
      <c r="V9" s="15">
        <f t="shared" si="2"/>
        <v>15.18</v>
      </c>
      <c r="W9" s="15">
        <f t="shared" si="3"/>
        <v>98.72</v>
      </c>
    </row>
    <row r="10" spans="1:23" ht="37" x14ac:dyDescent="0.25">
      <c r="A10" s="9" t="s">
        <v>108</v>
      </c>
      <c r="B10" s="3">
        <v>1</v>
      </c>
      <c r="C10" s="3"/>
      <c r="D10" s="7" t="s">
        <v>58</v>
      </c>
      <c r="E10" s="7" t="s">
        <v>109</v>
      </c>
      <c r="F10" s="7" t="s">
        <v>110</v>
      </c>
      <c r="G10" s="7" t="s">
        <v>22</v>
      </c>
      <c r="H10" s="4" t="s">
        <v>111</v>
      </c>
      <c r="I10" s="4" t="s">
        <v>112</v>
      </c>
      <c r="J10" s="4" t="s">
        <v>64</v>
      </c>
      <c r="K10" s="4" t="s">
        <v>25</v>
      </c>
      <c r="L10" s="4" t="s">
        <v>26</v>
      </c>
      <c r="M10" s="4" t="s">
        <v>113</v>
      </c>
      <c r="N10" s="4" t="s">
        <v>95</v>
      </c>
      <c r="O10" s="4" t="s">
        <v>114</v>
      </c>
      <c r="P10" s="4" t="s">
        <v>106</v>
      </c>
      <c r="Q10" s="4" t="s">
        <v>107</v>
      </c>
      <c r="R10" s="4" t="s">
        <v>32</v>
      </c>
      <c r="S10" s="14"/>
      <c r="T10" s="15">
        <f t="shared" si="0"/>
        <v>0.2</v>
      </c>
      <c r="U10" s="15">
        <f t="shared" si="1"/>
        <v>1.34</v>
      </c>
      <c r="V10" s="15">
        <f t="shared" si="2"/>
        <v>7.59</v>
      </c>
      <c r="W10" s="15">
        <f t="shared" si="3"/>
        <v>49.36</v>
      </c>
    </row>
    <row r="11" spans="1:23" x14ac:dyDescent="0.25">
      <c r="A11" s="9" t="s">
        <v>115</v>
      </c>
      <c r="B11" s="3">
        <v>2</v>
      </c>
      <c r="C11" s="4" t="s">
        <v>116</v>
      </c>
      <c r="D11" s="7" t="s">
        <v>58</v>
      </c>
      <c r="E11" s="7" t="s">
        <v>1</v>
      </c>
      <c r="F11" s="7" t="s">
        <v>1</v>
      </c>
      <c r="G11" s="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4"/>
      <c r="T11" s="15">
        <f t="shared" si="0"/>
        <v>0</v>
      </c>
      <c r="U11" s="15">
        <f t="shared" si="1"/>
        <v>0</v>
      </c>
      <c r="V11" s="15">
        <f t="shared" si="2"/>
        <v>0</v>
      </c>
      <c r="W11" s="15">
        <f t="shared" si="3"/>
        <v>0</v>
      </c>
    </row>
    <row r="12" spans="1:23" ht="55.5" x14ac:dyDescent="0.25">
      <c r="A12" s="9" t="s">
        <v>117</v>
      </c>
      <c r="B12" s="3">
        <v>1</v>
      </c>
      <c r="C12" s="3"/>
      <c r="D12" s="7" t="s">
        <v>118</v>
      </c>
      <c r="E12" s="7" t="s">
        <v>119</v>
      </c>
      <c r="F12" s="7" t="s">
        <v>120</v>
      </c>
      <c r="G12" s="7" t="s">
        <v>121</v>
      </c>
      <c r="H12" s="4" t="s">
        <v>119</v>
      </c>
      <c r="I12" s="4" t="s">
        <v>122</v>
      </c>
      <c r="J12" s="4" t="s">
        <v>24</v>
      </c>
      <c r="K12" s="4" t="s">
        <v>50</v>
      </c>
      <c r="L12" s="4" t="s">
        <v>26</v>
      </c>
      <c r="M12" s="4" t="s">
        <v>123</v>
      </c>
      <c r="N12" s="4" t="s">
        <v>124</v>
      </c>
      <c r="O12" s="4" t="s">
        <v>125</v>
      </c>
      <c r="P12" s="4" t="s">
        <v>126</v>
      </c>
      <c r="Q12" s="4" t="s">
        <v>127</v>
      </c>
      <c r="R12" s="4" t="s">
        <v>128</v>
      </c>
      <c r="S12" s="14"/>
      <c r="T12" s="15">
        <f t="shared" si="0"/>
        <v>5.98</v>
      </c>
      <c r="U12" s="15">
        <f t="shared" si="1"/>
        <v>54.83</v>
      </c>
      <c r="V12" s="15">
        <f t="shared" si="2"/>
        <v>448.65000000000003</v>
      </c>
      <c r="W12" s="15">
        <f t="shared" si="3"/>
        <v>3364.85</v>
      </c>
    </row>
    <row r="13" spans="1:23" ht="37" x14ac:dyDescent="0.25">
      <c r="A13" s="9" t="s">
        <v>129</v>
      </c>
      <c r="B13" s="3">
        <v>1</v>
      </c>
      <c r="C13" s="3"/>
      <c r="D13" s="7" t="s">
        <v>130</v>
      </c>
      <c r="E13" s="7" t="s">
        <v>131</v>
      </c>
      <c r="F13" s="7" t="s">
        <v>132</v>
      </c>
      <c r="G13" s="7" t="s">
        <v>133</v>
      </c>
      <c r="H13" s="4" t="s">
        <v>134</v>
      </c>
      <c r="I13" s="4" t="s">
        <v>135</v>
      </c>
      <c r="J13" s="4" t="s">
        <v>24</v>
      </c>
      <c r="K13" s="4" t="s">
        <v>50</v>
      </c>
      <c r="L13" s="4" t="s">
        <v>26</v>
      </c>
      <c r="M13" s="4" t="s">
        <v>136</v>
      </c>
      <c r="N13" s="4" t="s">
        <v>137</v>
      </c>
      <c r="O13" s="4" t="s">
        <v>138</v>
      </c>
      <c r="P13" s="4" t="s">
        <v>139</v>
      </c>
      <c r="Q13" s="4" t="s">
        <v>140</v>
      </c>
      <c r="R13" s="4" t="s">
        <v>141</v>
      </c>
      <c r="S13" s="14"/>
      <c r="T13" s="15">
        <f t="shared" si="0"/>
        <v>1.72</v>
      </c>
      <c r="U13" s="15">
        <f t="shared" si="1"/>
        <v>15.67</v>
      </c>
      <c r="V13" s="15">
        <f t="shared" si="2"/>
        <v>135.51300000000001</v>
      </c>
      <c r="W13" s="15">
        <f t="shared" si="3"/>
        <v>1330.81</v>
      </c>
    </row>
    <row r="14" spans="1:23" ht="37" x14ac:dyDescent="0.25">
      <c r="A14" s="9" t="s">
        <v>142</v>
      </c>
      <c r="B14" s="3">
        <v>1</v>
      </c>
      <c r="C14" s="3"/>
      <c r="D14" s="7" t="s">
        <v>143</v>
      </c>
      <c r="E14" s="7" t="s">
        <v>144</v>
      </c>
      <c r="F14" s="7" t="s">
        <v>145</v>
      </c>
      <c r="G14" s="7" t="s">
        <v>146</v>
      </c>
      <c r="H14" s="4" t="s">
        <v>144</v>
      </c>
      <c r="I14" s="4" t="s">
        <v>147</v>
      </c>
      <c r="J14" s="4" t="s">
        <v>24</v>
      </c>
      <c r="K14" s="4" t="s">
        <v>50</v>
      </c>
      <c r="L14" s="4" t="s">
        <v>26</v>
      </c>
      <c r="M14" s="4" t="s">
        <v>148</v>
      </c>
      <c r="N14" s="4" t="s">
        <v>149</v>
      </c>
      <c r="O14" s="4" t="s">
        <v>150</v>
      </c>
      <c r="P14" s="4" t="s">
        <v>151</v>
      </c>
      <c r="Q14" s="4" t="s">
        <v>152</v>
      </c>
      <c r="R14" s="4" t="s">
        <v>153</v>
      </c>
      <c r="S14" s="14"/>
      <c r="T14" s="15">
        <f t="shared" si="0"/>
        <v>5.87</v>
      </c>
      <c r="U14" s="15">
        <f t="shared" si="1"/>
        <v>44.04</v>
      </c>
      <c r="V14" s="15">
        <f t="shared" si="2"/>
        <v>362.04999999999995</v>
      </c>
      <c r="W14" s="15">
        <f t="shared" si="3"/>
        <v>2837.73</v>
      </c>
    </row>
    <row r="15" spans="1:23" ht="37" x14ac:dyDescent="0.25">
      <c r="A15" s="9" t="s">
        <v>154</v>
      </c>
      <c r="B15" s="3">
        <v>1</v>
      </c>
      <c r="C15" s="3"/>
      <c r="D15" s="7" t="s">
        <v>155</v>
      </c>
      <c r="E15" s="7" t="s">
        <v>156</v>
      </c>
      <c r="F15" s="7" t="s">
        <v>157</v>
      </c>
      <c r="G15" s="7" t="s">
        <v>158</v>
      </c>
      <c r="H15" s="4" t="s">
        <v>156</v>
      </c>
      <c r="I15" s="4" t="s">
        <v>159</v>
      </c>
      <c r="J15" s="4" t="s">
        <v>24</v>
      </c>
      <c r="K15" s="4" t="s">
        <v>25</v>
      </c>
      <c r="L15" s="4" t="s">
        <v>26</v>
      </c>
      <c r="M15" s="4" t="s">
        <v>160</v>
      </c>
      <c r="N15" s="4" t="s">
        <v>161</v>
      </c>
      <c r="O15" s="4" t="s">
        <v>162</v>
      </c>
      <c r="P15" s="4" t="s">
        <v>163</v>
      </c>
      <c r="Q15" s="4" t="s">
        <v>164</v>
      </c>
      <c r="R15" s="4" t="s">
        <v>99</v>
      </c>
      <c r="S15" s="14"/>
      <c r="T15" s="15">
        <f t="shared" si="0"/>
        <v>0.93</v>
      </c>
      <c r="U15" s="15">
        <f t="shared" si="1"/>
        <v>7.65</v>
      </c>
      <c r="V15" s="15">
        <f t="shared" si="2"/>
        <v>59.56</v>
      </c>
      <c r="W15" s="15">
        <f t="shared" si="3"/>
        <v>411.21999999999997</v>
      </c>
    </row>
    <row r="16" spans="1:23" ht="37" x14ac:dyDescent="0.25">
      <c r="A16" s="9" t="s">
        <v>165</v>
      </c>
      <c r="B16" s="3">
        <v>1</v>
      </c>
      <c r="C16" s="3"/>
      <c r="D16" s="7" t="s">
        <v>166</v>
      </c>
      <c r="E16" s="7" t="s">
        <v>167</v>
      </c>
      <c r="F16" s="7" t="s">
        <v>168</v>
      </c>
      <c r="G16" s="7" t="s">
        <v>169</v>
      </c>
      <c r="H16" s="4" t="s">
        <v>167</v>
      </c>
      <c r="I16" s="4" t="s">
        <v>170</v>
      </c>
      <c r="J16" s="4" t="s">
        <v>24</v>
      </c>
      <c r="K16" s="4" t="s">
        <v>50</v>
      </c>
      <c r="L16" s="4" t="s">
        <v>26</v>
      </c>
      <c r="M16" s="4" t="s">
        <v>171</v>
      </c>
      <c r="N16" s="4" t="s">
        <v>172</v>
      </c>
      <c r="O16" s="4" t="s">
        <v>173</v>
      </c>
      <c r="P16" s="4" t="s">
        <v>174</v>
      </c>
      <c r="Q16" s="4" t="s">
        <v>175</v>
      </c>
      <c r="R16" s="4" t="s">
        <v>99</v>
      </c>
      <c r="S16" s="14"/>
      <c r="T16" s="15">
        <f t="shared" si="0"/>
        <v>1.8</v>
      </c>
      <c r="U16" s="15">
        <f t="shared" si="1"/>
        <v>16.14</v>
      </c>
      <c r="V16" s="15">
        <f t="shared" si="2"/>
        <v>129.72</v>
      </c>
      <c r="W16" s="15">
        <f t="shared" si="3"/>
        <v>1065.76</v>
      </c>
    </row>
    <row r="17" spans="1:23" ht="37" x14ac:dyDescent="0.25">
      <c r="A17" s="9" t="s">
        <v>176</v>
      </c>
      <c r="B17" s="3">
        <v>1</v>
      </c>
      <c r="C17" s="3"/>
      <c r="D17" s="7" t="s">
        <v>58</v>
      </c>
      <c r="E17" s="7" t="s">
        <v>177</v>
      </c>
      <c r="F17" s="7" t="s">
        <v>178</v>
      </c>
      <c r="G17" s="7" t="s">
        <v>179</v>
      </c>
      <c r="H17" s="4" t="s">
        <v>180</v>
      </c>
      <c r="I17" s="4" t="s">
        <v>181</v>
      </c>
      <c r="J17" s="4" t="s">
        <v>64</v>
      </c>
      <c r="K17" s="4" t="s">
        <v>25</v>
      </c>
      <c r="L17" s="4" t="s">
        <v>26</v>
      </c>
      <c r="M17" s="4" t="s">
        <v>182</v>
      </c>
      <c r="N17" s="4" t="s">
        <v>183</v>
      </c>
      <c r="O17" s="4" t="s">
        <v>184</v>
      </c>
      <c r="P17" s="4" t="s">
        <v>185</v>
      </c>
      <c r="Q17" s="4" t="s">
        <v>186</v>
      </c>
      <c r="R17" s="4" t="s">
        <v>141</v>
      </c>
      <c r="S17" s="14"/>
      <c r="T17" s="15">
        <f t="shared" si="0"/>
        <v>0.16</v>
      </c>
      <c r="U17" s="15">
        <f t="shared" si="1"/>
        <v>1.36</v>
      </c>
      <c r="V17" s="15">
        <f t="shared" si="2"/>
        <v>9.629999999999999</v>
      </c>
      <c r="W17" s="15">
        <f t="shared" si="3"/>
        <v>66.089999999999989</v>
      </c>
    </row>
    <row r="18" spans="1:23" ht="37" x14ac:dyDescent="0.25">
      <c r="A18" s="9" t="s">
        <v>187</v>
      </c>
      <c r="B18" s="3">
        <v>1</v>
      </c>
      <c r="C18" s="3"/>
      <c r="D18" s="7" t="s">
        <v>188</v>
      </c>
      <c r="E18" s="7" t="s">
        <v>189</v>
      </c>
      <c r="F18" s="7" t="s">
        <v>190</v>
      </c>
      <c r="G18" s="7" t="s">
        <v>179</v>
      </c>
      <c r="H18" s="4" t="s">
        <v>191</v>
      </c>
      <c r="I18" s="4" t="s">
        <v>192</v>
      </c>
      <c r="J18" s="4" t="s">
        <v>24</v>
      </c>
      <c r="K18" s="4" t="s">
        <v>193</v>
      </c>
      <c r="L18" s="4" t="s">
        <v>26</v>
      </c>
      <c r="M18" s="4" t="s">
        <v>194</v>
      </c>
      <c r="N18" s="4" t="s">
        <v>195</v>
      </c>
      <c r="O18" s="4" t="s">
        <v>196</v>
      </c>
      <c r="P18" s="4" t="s">
        <v>197</v>
      </c>
      <c r="Q18" s="4" t="s">
        <v>198</v>
      </c>
      <c r="R18" s="4" t="s">
        <v>99</v>
      </c>
      <c r="S18" s="14"/>
      <c r="T18" s="15">
        <f t="shared" si="0"/>
        <v>0.35</v>
      </c>
      <c r="U18" s="15">
        <f t="shared" si="1"/>
        <v>2.9899999999999998</v>
      </c>
      <c r="V18" s="15">
        <f t="shared" si="2"/>
        <v>22.220000000000002</v>
      </c>
      <c r="W18" s="15">
        <f t="shared" si="3"/>
        <v>159.79</v>
      </c>
    </row>
    <row r="19" spans="1:23" ht="37" x14ac:dyDescent="0.25">
      <c r="A19" s="9" t="s">
        <v>199</v>
      </c>
      <c r="B19" s="3">
        <v>1</v>
      </c>
      <c r="C19" s="3"/>
      <c r="D19" s="7" t="s">
        <v>58</v>
      </c>
      <c r="E19" s="7" t="s">
        <v>200</v>
      </c>
      <c r="F19" s="7" t="s">
        <v>201</v>
      </c>
      <c r="G19" s="7" t="s">
        <v>22</v>
      </c>
      <c r="H19" s="4" t="s">
        <v>202</v>
      </c>
      <c r="I19" s="4" t="s">
        <v>203</v>
      </c>
      <c r="J19" s="4" t="s">
        <v>64</v>
      </c>
      <c r="K19" s="4" t="s">
        <v>204</v>
      </c>
      <c r="L19" s="4" t="s">
        <v>26</v>
      </c>
      <c r="M19" s="4" t="s">
        <v>205</v>
      </c>
      <c r="N19" s="4" t="s">
        <v>66</v>
      </c>
      <c r="O19" s="4" t="s">
        <v>206</v>
      </c>
      <c r="P19" s="4" t="s">
        <v>207</v>
      </c>
      <c r="Q19" s="4" t="s">
        <v>208</v>
      </c>
      <c r="R19" s="4" t="s">
        <v>209</v>
      </c>
      <c r="S19" s="14"/>
      <c r="T19" s="15">
        <f t="shared" si="0"/>
        <v>0.09</v>
      </c>
      <c r="U19" s="15">
        <f t="shared" si="1"/>
        <v>0.42999999999999994</v>
      </c>
      <c r="V19" s="15">
        <f t="shared" si="2"/>
        <v>3.06</v>
      </c>
      <c r="W19" s="15">
        <f t="shared" si="3"/>
        <v>20.979999999999997</v>
      </c>
    </row>
    <row r="20" spans="1:23" ht="37" x14ac:dyDescent="0.25">
      <c r="A20" s="9" t="s">
        <v>210</v>
      </c>
      <c r="B20" s="3">
        <v>1</v>
      </c>
      <c r="C20" s="3"/>
      <c r="D20" s="7" t="s">
        <v>58</v>
      </c>
      <c r="E20" s="7" t="s">
        <v>211</v>
      </c>
      <c r="F20" s="7" t="s">
        <v>212</v>
      </c>
      <c r="G20" s="7" t="s">
        <v>22</v>
      </c>
      <c r="H20" s="4" t="s">
        <v>213</v>
      </c>
      <c r="I20" s="4" t="s">
        <v>214</v>
      </c>
      <c r="J20" s="4" t="s">
        <v>64</v>
      </c>
      <c r="K20" s="4" t="s">
        <v>204</v>
      </c>
      <c r="L20" s="4" t="s">
        <v>26</v>
      </c>
      <c r="M20" s="4" t="s">
        <v>215</v>
      </c>
      <c r="N20" s="4" t="s">
        <v>66</v>
      </c>
      <c r="O20" s="4" t="s">
        <v>206</v>
      </c>
      <c r="P20" s="4" t="s">
        <v>207</v>
      </c>
      <c r="Q20" s="4" t="s">
        <v>208</v>
      </c>
      <c r="R20" s="4" t="s">
        <v>209</v>
      </c>
      <c r="S20" s="14"/>
      <c r="T20" s="15">
        <f t="shared" si="0"/>
        <v>0.09</v>
      </c>
      <c r="U20" s="15">
        <f t="shared" si="1"/>
        <v>0.42999999999999994</v>
      </c>
      <c r="V20" s="15">
        <f t="shared" si="2"/>
        <v>3.06</v>
      </c>
      <c r="W20" s="15">
        <f t="shared" si="3"/>
        <v>20.979999999999997</v>
      </c>
    </row>
    <row r="21" spans="1:23" ht="37" x14ac:dyDescent="0.25">
      <c r="A21" s="9" t="s">
        <v>216</v>
      </c>
      <c r="B21" s="3">
        <v>1</v>
      </c>
      <c r="C21" s="3"/>
      <c r="D21" s="7" t="s">
        <v>58</v>
      </c>
      <c r="E21" s="7" t="s">
        <v>217</v>
      </c>
      <c r="F21" s="7" t="s">
        <v>218</v>
      </c>
      <c r="G21" s="7" t="s">
        <v>22</v>
      </c>
      <c r="H21" s="4" t="s">
        <v>219</v>
      </c>
      <c r="I21" s="4" t="s">
        <v>220</v>
      </c>
      <c r="J21" s="4" t="s">
        <v>64</v>
      </c>
      <c r="K21" s="4" t="s">
        <v>204</v>
      </c>
      <c r="L21" s="4" t="s">
        <v>26</v>
      </c>
      <c r="M21" s="4" t="s">
        <v>221</v>
      </c>
      <c r="N21" s="4" t="s">
        <v>66</v>
      </c>
      <c r="O21" s="4" t="s">
        <v>206</v>
      </c>
      <c r="P21" s="4" t="s">
        <v>207</v>
      </c>
      <c r="Q21" s="4" t="s">
        <v>208</v>
      </c>
      <c r="R21" s="4" t="s">
        <v>209</v>
      </c>
      <c r="S21" s="14"/>
      <c r="T21" s="15">
        <f t="shared" si="0"/>
        <v>0.09</v>
      </c>
      <c r="U21" s="15">
        <f t="shared" si="1"/>
        <v>0.42999999999999994</v>
      </c>
      <c r="V21" s="15">
        <f t="shared" si="2"/>
        <v>3.06</v>
      </c>
      <c r="W21" s="15">
        <f t="shared" si="3"/>
        <v>20.979999999999997</v>
      </c>
    </row>
    <row r="22" spans="1:23" ht="37" x14ac:dyDescent="0.25">
      <c r="A22" s="9" t="s">
        <v>222</v>
      </c>
      <c r="B22" s="3">
        <v>1</v>
      </c>
      <c r="C22" s="3"/>
      <c r="D22" s="7" t="s">
        <v>58</v>
      </c>
      <c r="E22" s="7" t="s">
        <v>223</v>
      </c>
      <c r="F22" s="7" t="s">
        <v>224</v>
      </c>
      <c r="G22" s="7" t="s">
        <v>22</v>
      </c>
      <c r="H22" s="4" t="s">
        <v>225</v>
      </c>
      <c r="I22" s="4" t="s">
        <v>226</v>
      </c>
      <c r="J22" s="4" t="s">
        <v>64</v>
      </c>
      <c r="K22" s="4" t="s">
        <v>204</v>
      </c>
      <c r="L22" s="4" t="s">
        <v>26</v>
      </c>
      <c r="M22" s="4" t="s">
        <v>227</v>
      </c>
      <c r="N22" s="4" t="s">
        <v>66</v>
      </c>
      <c r="O22" s="4" t="s">
        <v>206</v>
      </c>
      <c r="P22" s="4" t="s">
        <v>207</v>
      </c>
      <c r="Q22" s="4" t="s">
        <v>208</v>
      </c>
      <c r="R22" s="4" t="s">
        <v>209</v>
      </c>
      <c r="S22" s="14"/>
      <c r="T22" s="15">
        <f t="shared" si="0"/>
        <v>0.09</v>
      </c>
      <c r="U22" s="15">
        <f t="shared" si="1"/>
        <v>0.42999999999999994</v>
      </c>
      <c r="V22" s="15">
        <f t="shared" si="2"/>
        <v>3.06</v>
      </c>
      <c r="W22" s="15">
        <f t="shared" si="3"/>
        <v>20.979999999999997</v>
      </c>
    </row>
    <row r="23" spans="1:23" ht="55.5" x14ac:dyDescent="0.25">
      <c r="A23" s="9" t="s">
        <v>228</v>
      </c>
      <c r="B23" s="3">
        <v>1</v>
      </c>
      <c r="C23" s="3"/>
      <c r="D23" s="7" t="s">
        <v>229</v>
      </c>
      <c r="E23" s="7" t="s">
        <v>230</v>
      </c>
      <c r="F23" s="7" t="s">
        <v>231</v>
      </c>
      <c r="G23" s="7" t="s">
        <v>232</v>
      </c>
      <c r="H23" s="4" t="s">
        <v>230</v>
      </c>
      <c r="I23" s="4" t="s">
        <v>233</v>
      </c>
      <c r="J23" s="4" t="s">
        <v>24</v>
      </c>
      <c r="K23" s="4" t="s">
        <v>50</v>
      </c>
      <c r="L23" s="4" t="s">
        <v>26</v>
      </c>
      <c r="M23" s="4" t="s">
        <v>234</v>
      </c>
      <c r="N23" s="4" t="s">
        <v>235</v>
      </c>
      <c r="O23" s="4" t="s">
        <v>236</v>
      </c>
      <c r="P23" s="4" t="s">
        <v>237</v>
      </c>
      <c r="Q23" s="4" t="s">
        <v>238</v>
      </c>
      <c r="R23" s="4" t="s">
        <v>239</v>
      </c>
      <c r="S23" s="14"/>
      <c r="T23" s="15">
        <f t="shared" si="0"/>
        <v>0.48</v>
      </c>
      <c r="U23" s="15">
        <f t="shared" si="1"/>
        <v>2.9499999999999997</v>
      </c>
      <c r="V23" s="15">
        <f t="shared" si="2"/>
        <v>16.98</v>
      </c>
      <c r="W23" s="15">
        <f t="shared" si="3"/>
        <v>132.93</v>
      </c>
    </row>
    <row r="24" spans="1:23" ht="37" x14ac:dyDescent="0.25">
      <c r="A24" s="9" t="s">
        <v>240</v>
      </c>
      <c r="B24" s="3">
        <v>4</v>
      </c>
      <c r="C24" s="4" t="s">
        <v>1</v>
      </c>
      <c r="D24" s="7" t="s">
        <v>58</v>
      </c>
      <c r="E24" s="7" t="s">
        <v>241</v>
      </c>
      <c r="F24" s="7" t="s">
        <v>242</v>
      </c>
      <c r="G24" s="7" t="s">
        <v>61</v>
      </c>
      <c r="H24" s="4" t="s">
        <v>243</v>
      </c>
      <c r="I24" s="4" t="s">
        <v>244</v>
      </c>
      <c r="J24" s="4" t="s">
        <v>64</v>
      </c>
      <c r="K24" s="4" t="s">
        <v>245</v>
      </c>
      <c r="L24" s="4" t="s">
        <v>26</v>
      </c>
      <c r="M24" s="4" t="s">
        <v>246</v>
      </c>
      <c r="N24" s="4" t="s">
        <v>66</v>
      </c>
      <c r="O24" s="4" t="s">
        <v>247</v>
      </c>
      <c r="P24" s="4" t="s">
        <v>248</v>
      </c>
      <c r="Q24" s="4" t="s">
        <v>249</v>
      </c>
      <c r="R24" s="4" t="s">
        <v>56</v>
      </c>
      <c r="S24" s="14"/>
      <c r="T24" s="15">
        <f t="shared" si="0"/>
        <v>0.36</v>
      </c>
      <c r="U24" s="15">
        <f t="shared" si="1"/>
        <v>0.56000000000000005</v>
      </c>
      <c r="V24" s="15">
        <f t="shared" si="2"/>
        <v>2.76</v>
      </c>
      <c r="W24" s="15">
        <f t="shared" si="3"/>
        <v>15.959999999999999</v>
      </c>
    </row>
    <row r="25" spans="1:23" ht="37" x14ac:dyDescent="0.25">
      <c r="A25" s="9" t="s">
        <v>250</v>
      </c>
      <c r="B25" s="3">
        <v>1</v>
      </c>
      <c r="C25" s="3"/>
      <c r="D25" s="7" t="s">
        <v>58</v>
      </c>
      <c r="E25" s="7" t="s">
        <v>251</v>
      </c>
      <c r="F25" s="7" t="s">
        <v>252</v>
      </c>
      <c r="G25" s="7" t="s">
        <v>61</v>
      </c>
      <c r="H25" s="4" t="s">
        <v>253</v>
      </c>
      <c r="I25" s="4" t="s">
        <v>254</v>
      </c>
      <c r="J25" s="4" t="s">
        <v>64</v>
      </c>
      <c r="K25" s="4" t="s">
        <v>245</v>
      </c>
      <c r="L25" s="4" t="s">
        <v>26</v>
      </c>
      <c r="M25" s="4" t="s">
        <v>255</v>
      </c>
      <c r="N25" s="4" t="s">
        <v>66</v>
      </c>
      <c r="O25" s="4" t="s">
        <v>256</v>
      </c>
      <c r="P25" s="4" t="s">
        <v>257</v>
      </c>
      <c r="Q25" s="4" t="s">
        <v>258</v>
      </c>
      <c r="R25" s="4" t="s">
        <v>239</v>
      </c>
      <c r="S25" s="14"/>
      <c r="T25" s="15">
        <f t="shared" si="0"/>
        <v>0.09</v>
      </c>
      <c r="U25" s="15">
        <f t="shared" si="1"/>
        <v>0.17</v>
      </c>
      <c r="V25" s="15">
        <f t="shared" si="2"/>
        <v>0.85000000000000009</v>
      </c>
      <c r="W25" s="15">
        <f t="shared" si="3"/>
        <v>4.8599999999999994</v>
      </c>
    </row>
    <row r="26" spans="1:23" ht="37" x14ac:dyDescent="0.25">
      <c r="A26" s="9" t="s">
        <v>259</v>
      </c>
      <c r="B26" s="3">
        <v>2</v>
      </c>
      <c r="C26" s="4" t="s">
        <v>1</v>
      </c>
      <c r="D26" s="7" t="s">
        <v>58</v>
      </c>
      <c r="E26" s="7" t="s">
        <v>260</v>
      </c>
      <c r="F26" s="7" t="s">
        <v>261</v>
      </c>
      <c r="G26" s="7" t="s">
        <v>61</v>
      </c>
      <c r="H26" s="4" t="s">
        <v>262</v>
      </c>
      <c r="I26" s="4" t="s">
        <v>263</v>
      </c>
      <c r="J26" s="4" t="s">
        <v>64</v>
      </c>
      <c r="K26" s="4" t="s">
        <v>245</v>
      </c>
      <c r="L26" s="4" t="s">
        <v>26</v>
      </c>
      <c r="M26" s="4" t="s">
        <v>264</v>
      </c>
      <c r="N26" s="4" t="s">
        <v>66</v>
      </c>
      <c r="O26" s="4" t="s">
        <v>265</v>
      </c>
      <c r="P26" s="4" t="s">
        <v>266</v>
      </c>
      <c r="Q26" s="4" t="s">
        <v>267</v>
      </c>
      <c r="R26" s="4" t="s">
        <v>239</v>
      </c>
      <c r="S26" s="14"/>
      <c r="T26" s="15">
        <f t="shared" si="0"/>
        <v>0.18</v>
      </c>
      <c r="U26" s="15">
        <f t="shared" si="1"/>
        <v>0.48</v>
      </c>
      <c r="V26" s="15">
        <f t="shared" si="2"/>
        <v>2.5</v>
      </c>
      <c r="W26" s="15">
        <f t="shared" si="3"/>
        <v>14.86</v>
      </c>
    </row>
    <row r="27" spans="1:23" ht="37" x14ac:dyDescent="0.25">
      <c r="A27" s="9" t="s">
        <v>268</v>
      </c>
      <c r="B27" s="3">
        <v>3</v>
      </c>
      <c r="C27" s="4" t="s">
        <v>1</v>
      </c>
      <c r="D27" s="7" t="s">
        <v>58</v>
      </c>
      <c r="E27" s="7" t="s">
        <v>269</v>
      </c>
      <c r="F27" s="7" t="s">
        <v>270</v>
      </c>
      <c r="G27" s="7" t="s">
        <v>61</v>
      </c>
      <c r="H27" s="4" t="s">
        <v>271</v>
      </c>
      <c r="I27" s="4" t="s">
        <v>272</v>
      </c>
      <c r="J27" s="4" t="s">
        <v>64</v>
      </c>
      <c r="K27" s="4" t="s">
        <v>245</v>
      </c>
      <c r="L27" s="4" t="s">
        <v>26</v>
      </c>
      <c r="M27" s="4" t="s">
        <v>273</v>
      </c>
      <c r="N27" s="4" t="s">
        <v>66</v>
      </c>
      <c r="O27" s="4" t="s">
        <v>256</v>
      </c>
      <c r="P27" s="4" t="s">
        <v>257</v>
      </c>
      <c r="Q27" s="4" t="s">
        <v>258</v>
      </c>
      <c r="R27" s="4" t="s">
        <v>239</v>
      </c>
      <c r="S27" s="14"/>
      <c r="T27" s="15">
        <f t="shared" si="0"/>
        <v>0.27</v>
      </c>
      <c r="U27" s="15">
        <f t="shared" si="1"/>
        <v>0.51</v>
      </c>
      <c r="V27" s="15">
        <f t="shared" si="2"/>
        <v>2.5500000000000003</v>
      </c>
      <c r="W27" s="15">
        <f t="shared" si="3"/>
        <v>14.58</v>
      </c>
    </row>
    <row r="28" spans="1:23" ht="37" x14ac:dyDescent="0.25">
      <c r="A28" s="9" t="s">
        <v>274</v>
      </c>
      <c r="B28" s="3">
        <v>3</v>
      </c>
      <c r="C28" s="4" t="s">
        <v>1</v>
      </c>
      <c r="D28" s="7" t="s">
        <v>275</v>
      </c>
      <c r="E28" s="7" t="s">
        <v>276</v>
      </c>
      <c r="F28" s="7" t="s">
        <v>277</v>
      </c>
      <c r="G28" s="7" t="s">
        <v>278</v>
      </c>
      <c r="H28" s="4" t="s">
        <v>276</v>
      </c>
      <c r="I28" s="4" t="s">
        <v>279</v>
      </c>
      <c r="J28" s="4" t="s">
        <v>64</v>
      </c>
      <c r="K28" s="4" t="s">
        <v>280</v>
      </c>
      <c r="L28" s="4" t="s">
        <v>26</v>
      </c>
      <c r="M28" s="4" t="s">
        <v>281</v>
      </c>
      <c r="N28" s="4" t="s">
        <v>282</v>
      </c>
      <c r="O28" s="4" t="s">
        <v>283</v>
      </c>
      <c r="P28" s="4" t="s">
        <v>284</v>
      </c>
      <c r="Q28" s="4" t="s">
        <v>285</v>
      </c>
      <c r="R28" s="4" t="s">
        <v>239</v>
      </c>
      <c r="S28" s="14"/>
      <c r="T28" s="15">
        <f t="shared" si="0"/>
        <v>0.33</v>
      </c>
      <c r="U28" s="15">
        <f t="shared" si="1"/>
        <v>2.37</v>
      </c>
      <c r="V28" s="15">
        <f t="shared" si="2"/>
        <v>12.809999999999999</v>
      </c>
      <c r="W28" s="15">
        <f t="shared" si="3"/>
        <v>69.78</v>
      </c>
    </row>
    <row r="29" spans="1:23" x14ac:dyDescent="0.25">
      <c r="A29" s="9" t="s">
        <v>286</v>
      </c>
      <c r="B29" s="3">
        <v>1</v>
      </c>
      <c r="C29" s="3"/>
      <c r="D29" s="7" t="s">
        <v>287</v>
      </c>
      <c r="E29" s="7" t="s">
        <v>288</v>
      </c>
      <c r="F29" s="7" t="s">
        <v>289</v>
      </c>
      <c r="G29" s="7" t="s">
        <v>290</v>
      </c>
      <c r="H29" s="4" t="s">
        <v>291</v>
      </c>
      <c r="I29" s="4" t="s">
        <v>292</v>
      </c>
      <c r="J29" s="4" t="s">
        <v>24</v>
      </c>
      <c r="K29" s="4" t="s">
        <v>50</v>
      </c>
      <c r="L29" s="4" t="s">
        <v>26</v>
      </c>
      <c r="M29" s="4" t="s">
        <v>293</v>
      </c>
      <c r="N29" s="4" t="s">
        <v>294</v>
      </c>
      <c r="O29" s="4" t="s">
        <v>295</v>
      </c>
      <c r="P29" s="4" t="s">
        <v>296</v>
      </c>
      <c r="Q29" s="4" t="s">
        <v>297</v>
      </c>
      <c r="R29" s="4" t="s">
        <v>141</v>
      </c>
      <c r="S29" s="14"/>
      <c r="T29" s="15">
        <f t="shared" si="0"/>
        <v>0.6</v>
      </c>
      <c r="U29" s="15">
        <f t="shared" si="1"/>
        <v>5.3100000000000005</v>
      </c>
      <c r="V29" s="15">
        <f t="shared" si="2"/>
        <v>43.85</v>
      </c>
      <c r="W29" s="15">
        <f t="shared" si="3"/>
        <v>346.18</v>
      </c>
    </row>
    <row r="30" spans="1:23" ht="19" thickBot="1" x14ac:dyDescent="0.3">
      <c r="A30" s="9" t="s">
        <v>298</v>
      </c>
      <c r="B30" s="3">
        <v>1</v>
      </c>
      <c r="C30" s="3"/>
      <c r="D30" s="7" t="s">
        <v>299</v>
      </c>
      <c r="E30" s="7" t="s">
        <v>300</v>
      </c>
      <c r="F30" s="7" t="s">
        <v>301</v>
      </c>
      <c r="G30" s="7" t="s">
        <v>302</v>
      </c>
      <c r="H30" s="4" t="s">
        <v>303</v>
      </c>
      <c r="I30" s="4" t="s">
        <v>304</v>
      </c>
      <c r="J30" s="4" t="s">
        <v>305</v>
      </c>
      <c r="K30" s="4" t="s">
        <v>50</v>
      </c>
      <c r="L30" s="4" t="s">
        <v>26</v>
      </c>
      <c r="M30" s="4" t="s">
        <v>306</v>
      </c>
      <c r="N30" s="4" t="s">
        <v>95</v>
      </c>
      <c r="O30" s="4" t="s">
        <v>307</v>
      </c>
      <c r="P30" s="4" t="s">
        <v>308</v>
      </c>
      <c r="Q30" s="4" t="s">
        <v>309</v>
      </c>
      <c r="R30" s="4" t="s">
        <v>79</v>
      </c>
      <c r="S30" s="14"/>
      <c r="T30" s="16">
        <f t="shared" si="0"/>
        <v>0.2</v>
      </c>
      <c r="U30" s="16">
        <f t="shared" si="1"/>
        <v>1.6700000000000002</v>
      </c>
      <c r="V30" s="16">
        <f t="shared" si="2"/>
        <v>13.389999999999999</v>
      </c>
      <c r="W30" s="16">
        <f t="shared" si="3"/>
        <v>117.91</v>
      </c>
    </row>
    <row r="31" spans="1:23" ht="19" thickTop="1" x14ac:dyDescent="0.25">
      <c r="S31" s="12" t="s">
        <v>310</v>
      </c>
      <c r="T31" s="17">
        <f>SUM(T2:T30)</f>
        <v>25.132999999999999</v>
      </c>
      <c r="U31" s="17">
        <f>SUM(U2:U30)</f>
        <v>198.52700000000002</v>
      </c>
      <c r="V31" s="17">
        <f>SUM(V2:V30)</f>
        <v>1558.6979999999996</v>
      </c>
      <c r="W31" s="17">
        <f>SUM(W2:W30)</f>
        <v>12231.07</v>
      </c>
    </row>
    <row r="32" spans="1:23" x14ac:dyDescent="0.25">
      <c r="S32" s="13"/>
    </row>
  </sheetData>
  <pageMargins left="0.25" right="0.25" top="0.75" bottom="0.75" header="0.3" footer="0.3"/>
  <pageSetup paperSize="9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265625" defaultRowHeight="12.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265625" defaultRowHeight="12.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Bill of Materials-PCB</vt:lpstr>
      <vt:lpstr>Sheet2</vt:lpstr>
      <vt:lpstr>Sheet3</vt:lpstr>
      <vt:lpstr>'Bill of Materials-PCB'!Print_Titles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Дмитрий</cp:lastModifiedBy>
  <cp:lastPrinted>2024-04-05T12:19:00Z</cp:lastPrinted>
  <dcterms:modified xsi:type="dcterms:W3CDTF">2024-04-05T12:20:11Z</dcterms:modified>
</cp:coreProperties>
</file>