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ogdan\source\repos\Численные методы\Project5\Project5\"/>
    </mc:Choice>
  </mc:AlternateContent>
  <xr:revisionPtr revIDLastSave="0" documentId="13_ncr:1_{C870D757-FBF2-4DB5-A94F-4BC00FE32E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3" l="1"/>
  <c r="N32" i="3"/>
  <c r="P32" i="3"/>
  <c r="D6" i="3"/>
  <c r="D7" i="3"/>
  <c r="D8" i="3"/>
  <c r="D9" i="3"/>
  <c r="D10" i="3"/>
  <c r="E10" i="3" s="1"/>
  <c r="D11" i="3"/>
  <c r="E11" i="3" s="1"/>
  <c r="D12" i="3"/>
  <c r="E12" i="3" s="1"/>
  <c r="D13" i="3"/>
  <c r="D14" i="3"/>
  <c r="D15" i="3"/>
  <c r="E15" i="3" s="1"/>
  <c r="D16" i="3"/>
  <c r="E16" i="3" s="1"/>
  <c r="D17" i="3"/>
  <c r="E17" i="3" s="1"/>
  <c r="D18" i="3"/>
  <c r="D19" i="3"/>
  <c r="D20" i="3"/>
  <c r="D21" i="3"/>
  <c r="E21" i="3" s="1"/>
  <c r="D5" i="3"/>
  <c r="I6" i="3"/>
  <c r="I7" i="3"/>
  <c r="I8" i="3"/>
  <c r="J8" i="3" s="1"/>
  <c r="I9" i="3"/>
  <c r="J9" i="3" s="1"/>
  <c r="I10" i="3"/>
  <c r="J10" i="3" s="1"/>
  <c r="I11" i="3"/>
  <c r="J11" i="3" s="1"/>
  <c r="I12" i="3"/>
  <c r="I13" i="3"/>
  <c r="J13" i="3" s="1"/>
  <c r="I5" i="3"/>
  <c r="J5" i="3" s="1"/>
  <c r="E20" i="3"/>
  <c r="E19" i="3"/>
  <c r="E18" i="3"/>
  <c r="E14" i="3"/>
  <c r="E13" i="3"/>
  <c r="J12" i="3"/>
  <c r="E9" i="3"/>
  <c r="E8" i="3"/>
  <c r="J7" i="3"/>
  <c r="E7" i="3"/>
  <c r="J6" i="3"/>
  <c r="E6" i="3"/>
  <c r="E5" i="3"/>
  <c r="P35" i="2"/>
  <c r="P32" i="2"/>
  <c r="N35" i="2"/>
  <c r="N32" i="2"/>
  <c r="I6" i="2"/>
  <c r="I7" i="2"/>
  <c r="I8" i="2"/>
  <c r="I9" i="2"/>
  <c r="I10" i="2"/>
  <c r="I11" i="2"/>
  <c r="I12" i="2"/>
  <c r="J12" i="2" s="1"/>
  <c r="I13" i="2"/>
  <c r="J13" i="2" s="1"/>
  <c r="I14" i="2"/>
  <c r="J14" i="2" s="1"/>
  <c r="I15" i="2"/>
  <c r="J15" i="2" s="1"/>
  <c r="I16" i="2"/>
  <c r="I17" i="2"/>
  <c r="J17" i="2" s="1"/>
  <c r="I18" i="2"/>
  <c r="I19" i="2"/>
  <c r="I20" i="2"/>
  <c r="I21" i="2"/>
  <c r="I22" i="2"/>
  <c r="J22" i="2" s="1"/>
  <c r="I23" i="2"/>
  <c r="J23" i="2" s="1"/>
  <c r="I24" i="2"/>
  <c r="J24" i="2" s="1"/>
  <c r="I25" i="2"/>
  <c r="I5" i="2"/>
  <c r="J5" i="2" s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6" i="2"/>
  <c r="E6" i="2" s="1"/>
  <c r="D7" i="2"/>
  <c r="D8" i="2"/>
  <c r="E8" i="2" s="1"/>
  <c r="D9" i="2"/>
  <c r="D10" i="2"/>
  <c r="D11" i="2"/>
  <c r="E11" i="2" s="1"/>
  <c r="D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D22" i="2"/>
  <c r="E22" i="2" s="1"/>
  <c r="D23" i="2"/>
  <c r="E23" i="2" s="1"/>
  <c r="D24" i="2"/>
  <c r="E24" i="2" s="1"/>
  <c r="D25" i="2"/>
  <c r="D5" i="2"/>
  <c r="E5" i="2" s="1"/>
  <c r="J25" i="2"/>
  <c r="E25" i="2"/>
  <c r="J21" i="2"/>
  <c r="E21" i="2"/>
  <c r="J20" i="2"/>
  <c r="E20" i="2"/>
  <c r="J19" i="2"/>
  <c r="E19" i="2"/>
  <c r="J18" i="2"/>
  <c r="J16" i="2"/>
  <c r="E12" i="2"/>
  <c r="J11" i="2"/>
  <c r="J10" i="2"/>
  <c r="E10" i="2"/>
  <c r="J9" i="2"/>
  <c r="E9" i="2"/>
  <c r="J8" i="2"/>
  <c r="J7" i="2"/>
  <c r="E7" i="2"/>
  <c r="J6" i="2"/>
  <c r="N35" i="3" l="1"/>
  <c r="D6" i="1"/>
  <c r="E6" i="1" s="1"/>
  <c r="D7" i="1"/>
  <c r="D8" i="1"/>
  <c r="D9" i="1"/>
  <c r="E9" i="1" s="1"/>
  <c r="D10" i="1"/>
  <c r="E10" i="1" s="1"/>
  <c r="D11" i="1"/>
  <c r="E11" i="1" s="1"/>
  <c r="D1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E21" i="1" s="1"/>
  <c r="D22" i="1"/>
  <c r="E22" i="1" s="1"/>
  <c r="D23" i="1"/>
  <c r="D5" i="1"/>
  <c r="E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5" i="1"/>
  <c r="J5" i="1" s="1"/>
  <c r="E23" i="1"/>
  <c r="E20" i="1"/>
  <c r="E19" i="1"/>
  <c r="J14" i="1"/>
  <c r="E13" i="1"/>
  <c r="E12" i="1"/>
  <c r="E8" i="1"/>
  <c r="E7" i="1"/>
  <c r="N35" i="1" l="1"/>
  <c r="N32" i="1"/>
  <c r="P35" i="1"/>
  <c r="P32" i="1"/>
  <c r="R32" i="3"/>
  <c r="R35" i="3"/>
  <c r="R32" i="2"/>
  <c r="R35" i="2"/>
  <c r="R32" i="1" l="1"/>
  <c r="R35" i="1"/>
</calcChain>
</file>

<file path=xl/sharedStrings.xml><?xml version="1.0" encoding="utf-8"?>
<sst xmlns="http://schemas.openxmlformats.org/spreadsheetml/2006/main" count="66" uniqueCount="23">
  <si>
    <t>Программа (h = 0,1)</t>
  </si>
  <si>
    <t>По формуле точного решения</t>
  </si>
  <si>
    <t>x</t>
  </si>
  <si>
    <t>y</t>
  </si>
  <si>
    <t>delta</t>
  </si>
  <si>
    <t>Точное решение:</t>
  </si>
  <si>
    <t>max delta (h = 0,1)</t>
  </si>
  <si>
    <t>Отношение погрешностей</t>
  </si>
  <si>
    <t>Средн. delta (h = 0,1)</t>
  </si>
  <si>
    <t>Программа (h = 1)</t>
  </si>
  <si>
    <t>Программа (h = 0,5)</t>
  </si>
  <si>
    <t>C1</t>
  </si>
  <si>
    <t>C2</t>
  </si>
  <si>
    <t>max delta (h = 0,5)</t>
  </si>
  <si>
    <t>max delta (h = 1)</t>
  </si>
  <si>
    <t>Средн. delta (h = 0,5)</t>
  </si>
  <si>
    <t>Средн. delta (h = 1)</t>
  </si>
  <si>
    <t>Уравнение второго порядка:</t>
  </si>
  <si>
    <t>Программа (h = 0,05)</t>
  </si>
  <si>
    <t>max delta (h = 0,05)</t>
  </si>
  <si>
    <t>Средн. delta (h = 0,05)</t>
  </si>
  <si>
    <t>Программа (h = 0,25)</t>
  </si>
  <si>
    <t>max delta (h = 0,25)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</si>
</sst>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изображение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258220730108446E-2"/>
          <c:y val="8.6993076162215632E-2"/>
          <c:w val="0.81427326396519983"/>
          <c:h val="0.81855027765446231"/>
        </c:manualLayout>
      </c:layout>
      <c:scatterChart>
        <c:scatterStyle val="smoothMarker"/>
        <c:varyColors val="0"/>
        <c:ser>
          <c:idx val="0"/>
          <c:order val="0"/>
          <c:tx>
            <c:v>y (h = 1)</c:v>
          </c:tx>
          <c:spPr>
            <a:ln w="762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Лист1!$H$5:$H$14</c:f>
              <c:numCache>
                <c:formatCode>General</c:formatCode>
                <c:ptCount val="10"/>
                <c:pt idx="0">
                  <c:v>1</c:v>
                </c:pt>
                <c:pt idx="1">
                  <c:v>6.0145600000000004</c:v>
                </c:pt>
                <c:pt idx="2">
                  <c:v>13.293900000000001</c:v>
                </c:pt>
                <c:pt idx="3">
                  <c:v>21.591999999999999</c:v>
                </c:pt>
                <c:pt idx="4">
                  <c:v>30.4648</c:v>
                </c:pt>
                <c:pt idx="5">
                  <c:v>39.706000000000003</c:v>
                </c:pt>
                <c:pt idx="6">
                  <c:v>49.203099999999999</c:v>
                </c:pt>
                <c:pt idx="7">
                  <c:v>58.888300000000001</c:v>
                </c:pt>
                <c:pt idx="8">
                  <c:v>68.717600000000004</c:v>
                </c:pt>
                <c:pt idx="9">
                  <c:v>78.660700000000006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D-4161-A44F-46FCFAA30B82}"/>
            </c:ext>
          </c:extLst>
        </c:ser>
        <c:ser>
          <c:idx val="1"/>
          <c:order val="1"/>
          <c:tx>
            <c:v>y (h = 0.5)</c:v>
          </c:tx>
          <c:spPr>
            <a:ln w="762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Лист1!$B$5:$B$23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Лист1!$C$5:$C$23</c:f>
              <c:numCache>
                <c:formatCode>General</c:formatCode>
                <c:ptCount val="19"/>
                <c:pt idx="0">
                  <c:v>1</c:v>
                </c:pt>
                <c:pt idx="1">
                  <c:v>2.6512099999999998</c:v>
                </c:pt>
                <c:pt idx="2">
                  <c:v>5.3737300000000001</c:v>
                </c:pt>
                <c:pt idx="3">
                  <c:v>8.7030700000000003</c:v>
                </c:pt>
                <c:pt idx="4">
                  <c:v>12.4217</c:v>
                </c:pt>
                <c:pt idx="5">
                  <c:v>16.410900000000002</c:v>
                </c:pt>
                <c:pt idx="6">
                  <c:v>20.599</c:v>
                </c:pt>
                <c:pt idx="7">
                  <c:v>24.939399999999999</c:v>
                </c:pt>
                <c:pt idx="8">
                  <c:v>29.400200000000002</c:v>
                </c:pt>
                <c:pt idx="9">
                  <c:v>33.958500000000001</c:v>
                </c:pt>
                <c:pt idx="10">
                  <c:v>38.5974</c:v>
                </c:pt>
                <c:pt idx="11">
                  <c:v>43.304099999999998</c:v>
                </c:pt>
                <c:pt idx="12">
                  <c:v>48.0685</c:v>
                </c:pt>
                <c:pt idx="13">
                  <c:v>52.882599999999996</c:v>
                </c:pt>
                <c:pt idx="14">
                  <c:v>57.740099999999998</c:v>
                </c:pt>
                <c:pt idx="15">
                  <c:v>62.6357</c:v>
                </c:pt>
                <c:pt idx="16">
                  <c:v>67.565100000000001</c:v>
                </c:pt>
                <c:pt idx="17">
                  <c:v>72.524500000000003</c:v>
                </c:pt>
                <c:pt idx="18">
                  <c:v>77.510999999999996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D-4161-A44F-46FCFAA30B82}"/>
            </c:ext>
          </c:extLst>
        </c:ser>
        <c:ser>
          <c:idx val="2"/>
          <c:order val="2"/>
          <c:tx>
            <c:v>y (точн)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Лист1!$B$5:$B$23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Лист1!$D$5:$D$23</c:f>
              <c:numCache>
                <c:formatCode>General</c:formatCode>
                <c:ptCount val="19"/>
                <c:pt idx="0">
                  <c:v>1</c:v>
                </c:pt>
                <c:pt idx="1">
                  <c:v>2.4453489189183557</c:v>
                </c:pt>
                <c:pt idx="2">
                  <c:v>5.068528194400546</c:v>
                </c:pt>
                <c:pt idx="3">
                  <c:v>8.3370926812584472</c:v>
                </c:pt>
                <c:pt idx="4">
                  <c:v>12.013877113318902</c:v>
                </c:pt>
                <c:pt idx="5">
                  <c:v>15.972370315046319</c:v>
                </c:pt>
                <c:pt idx="6">
                  <c:v>20.137056388801092</c:v>
                </c:pt>
                <c:pt idx="7">
                  <c:v>24.459226032237254</c:v>
                </c:pt>
                <c:pt idx="8">
                  <c:v>28.905620875658997</c:v>
                </c:pt>
                <c:pt idx="9">
                  <c:v>33.452519077615747</c:v>
                </c:pt>
                <c:pt idx="10">
                  <c:v>38.082405307719455</c:v>
                </c:pt>
                <c:pt idx="11">
                  <c:v>42.781978230984087</c:v>
                </c:pt>
                <c:pt idx="12">
                  <c:v>47.540898509446869</c:v>
                </c:pt>
                <c:pt idx="13">
                  <c:v>52.350969794577352</c:v>
                </c:pt>
                <c:pt idx="14">
                  <c:v>57.205584583201642</c:v>
                </c:pt>
                <c:pt idx="15">
                  <c:v>62.099338365037283</c:v>
                </c:pt>
                <c:pt idx="16">
                  <c:v>67.027754226637796</c:v>
                </c:pt>
                <c:pt idx="17">
                  <c:v>71.987082013935051</c:v>
                </c:pt>
                <c:pt idx="18">
                  <c:v>76.974149070059539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0D-4161-A44F-46FCFAA3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49272"/>
        <c:axId val="878838832"/>
      </c:scatterChart>
      <c:valAx>
        <c:axId val="8788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838832"/>
        <c:crosses val="autoZero"/>
        <c:crossBetween val="midCat"/>
      </c:valAx>
      <c:valAx>
        <c:axId val="878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8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61270553404115"/>
          <c:y val="0.49543135743046957"/>
          <c:w val="9.4762655389924191E-2"/>
          <c:h val="0.16784153835369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изображение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04027861901878E-2"/>
          <c:y val="9.1716122650840753E-2"/>
          <c:w val="0.77780183727034125"/>
          <c:h val="0.83608242404417543"/>
        </c:manualLayout>
      </c:layout>
      <c:scatterChart>
        <c:scatterStyle val="smoothMarker"/>
        <c:varyColors val="0"/>
        <c:ser>
          <c:idx val="0"/>
          <c:order val="0"/>
          <c:tx>
            <c:v>y (h = 0.05)</c:v>
          </c:tx>
          <c:spPr>
            <a:ln w="762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Лист2!$B$5:$B$45</c:f>
              <c:numCache>
                <c:formatCode>General</c:formatCode>
                <c:ptCount val="4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2.2999999999999998</c:v>
                </c:pt>
                <c:pt idx="7">
                  <c:v>2.35</c:v>
                </c:pt>
                <c:pt idx="8">
                  <c:v>2.4</c:v>
                </c:pt>
                <c:pt idx="9">
                  <c:v>2.4500000000000002</c:v>
                </c:pt>
                <c:pt idx="10">
                  <c:v>2.5</c:v>
                </c:pt>
                <c:pt idx="11">
                  <c:v>2.5499999999999998</c:v>
                </c:pt>
                <c:pt idx="12">
                  <c:v>2.6</c:v>
                </c:pt>
                <c:pt idx="13">
                  <c:v>2.65</c:v>
                </c:pt>
                <c:pt idx="14">
                  <c:v>2.7</c:v>
                </c:pt>
                <c:pt idx="15">
                  <c:v>2.75</c:v>
                </c:pt>
                <c:pt idx="16">
                  <c:v>2.8</c:v>
                </c:pt>
                <c:pt idx="17">
                  <c:v>2.85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  <c:pt idx="21">
                  <c:v>3.05</c:v>
                </c:pt>
                <c:pt idx="22">
                  <c:v>3.1</c:v>
                </c:pt>
                <c:pt idx="23">
                  <c:v>3.15</c:v>
                </c:pt>
                <c:pt idx="24">
                  <c:v>3.2</c:v>
                </c:pt>
                <c:pt idx="25">
                  <c:v>3.25</c:v>
                </c:pt>
                <c:pt idx="26">
                  <c:v>3.3</c:v>
                </c:pt>
                <c:pt idx="27">
                  <c:v>3.35</c:v>
                </c:pt>
                <c:pt idx="28">
                  <c:v>3.4</c:v>
                </c:pt>
                <c:pt idx="29">
                  <c:v>3.45</c:v>
                </c:pt>
                <c:pt idx="30">
                  <c:v>3.5</c:v>
                </c:pt>
                <c:pt idx="31">
                  <c:v>3.55</c:v>
                </c:pt>
                <c:pt idx="32">
                  <c:v>3.6</c:v>
                </c:pt>
                <c:pt idx="33">
                  <c:v>3.65</c:v>
                </c:pt>
                <c:pt idx="34">
                  <c:v>3.7</c:v>
                </c:pt>
                <c:pt idx="35">
                  <c:v>3.75</c:v>
                </c:pt>
                <c:pt idx="36">
                  <c:v>3.8</c:v>
                </c:pt>
                <c:pt idx="37">
                  <c:v>3.85</c:v>
                </c:pt>
                <c:pt idx="38">
                  <c:v>3.9</c:v>
                </c:pt>
                <c:pt idx="39">
                  <c:v>3.95</c:v>
                </c:pt>
                <c:pt idx="40">
                  <c:v>4</c:v>
                </c:pt>
              </c:numCache>
            </c:numRef>
          </c:xVal>
          <c:yVal>
            <c:numRef>
              <c:f>Лист2!$C$5:$C$45</c:f>
              <c:numCache>
                <c:formatCode>General</c:formatCode>
                <c:ptCount val="41"/>
                <c:pt idx="0">
                  <c:v>45</c:v>
                </c:pt>
                <c:pt idx="1">
                  <c:v>43.792200000000001</c:v>
                </c:pt>
                <c:pt idx="2">
                  <c:v>42.674500000000002</c:v>
                </c:pt>
                <c:pt idx="3">
                  <c:v>41.636200000000002</c:v>
                </c:pt>
                <c:pt idx="4">
                  <c:v>40.668399999999998</c:v>
                </c:pt>
                <c:pt idx="5">
                  <c:v>39.763599999999997</c:v>
                </c:pt>
                <c:pt idx="6">
                  <c:v>38.915199999999999</c:v>
                </c:pt>
                <c:pt idx="7">
                  <c:v>38.117699999999999</c:v>
                </c:pt>
                <c:pt idx="8">
                  <c:v>37.366399999999999</c:v>
                </c:pt>
                <c:pt idx="9">
                  <c:v>36.656999999999996</c:v>
                </c:pt>
                <c:pt idx="10">
                  <c:v>35.985999999999997</c:v>
                </c:pt>
                <c:pt idx="11">
                  <c:v>35.35</c:v>
                </c:pt>
                <c:pt idx="12">
                  <c:v>34.746299999999998</c:v>
                </c:pt>
                <c:pt idx="13">
                  <c:v>34.172400000000003</c:v>
                </c:pt>
                <c:pt idx="14">
                  <c:v>33.626100000000001</c:v>
                </c:pt>
                <c:pt idx="15">
                  <c:v>33.105200000000004</c:v>
                </c:pt>
                <c:pt idx="16">
                  <c:v>32.6081</c:v>
                </c:pt>
                <c:pt idx="17">
                  <c:v>32.133000000000003</c:v>
                </c:pt>
                <c:pt idx="18">
                  <c:v>31.678599999999999</c:v>
                </c:pt>
                <c:pt idx="19">
                  <c:v>31.243500000000001</c:v>
                </c:pt>
                <c:pt idx="20">
                  <c:v>30.826499999999999</c:v>
                </c:pt>
                <c:pt idx="21">
                  <c:v>30.426500000000001</c:v>
                </c:pt>
                <c:pt idx="22">
                  <c:v>30.0425</c:v>
                </c:pt>
                <c:pt idx="23">
                  <c:v>29.673500000000001</c:v>
                </c:pt>
                <c:pt idx="24">
                  <c:v>29.3188</c:v>
                </c:pt>
                <c:pt idx="25">
                  <c:v>28.977499999999999</c:v>
                </c:pt>
                <c:pt idx="26">
                  <c:v>28.648900000000001</c:v>
                </c:pt>
                <c:pt idx="27">
                  <c:v>28.3324</c:v>
                </c:pt>
                <c:pt idx="28">
                  <c:v>28.0273</c:v>
                </c:pt>
                <c:pt idx="29">
                  <c:v>27.733000000000001</c:v>
                </c:pt>
                <c:pt idx="30">
                  <c:v>27.449100000000001</c:v>
                </c:pt>
                <c:pt idx="31">
                  <c:v>27.175000000000001</c:v>
                </c:pt>
                <c:pt idx="32">
                  <c:v>26.910299999999999</c:v>
                </c:pt>
                <c:pt idx="33">
                  <c:v>26.654499999999999</c:v>
                </c:pt>
                <c:pt idx="34">
                  <c:v>26.4072</c:v>
                </c:pt>
                <c:pt idx="35">
                  <c:v>26.168099999999999</c:v>
                </c:pt>
                <c:pt idx="36">
                  <c:v>25.936800000000002</c:v>
                </c:pt>
                <c:pt idx="37">
                  <c:v>25.712900000000001</c:v>
                </c:pt>
                <c:pt idx="38">
                  <c:v>25.496200000000002</c:v>
                </c:pt>
                <c:pt idx="39">
                  <c:v>25.286300000000001</c:v>
                </c:pt>
                <c:pt idx="40">
                  <c:v>25.082999999999998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3-4D8D-B541-B8EF6AD250A3}"/>
            </c:ext>
          </c:extLst>
        </c:ser>
        <c:ser>
          <c:idx val="1"/>
          <c:order val="1"/>
          <c:tx>
            <c:v>y (h = 1)</c:v>
          </c:tx>
          <c:spPr>
            <a:ln w="762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Лист2!$G$5:$G$25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</c:numCache>
            </c:numRef>
          </c:xVal>
          <c:yVal>
            <c:numRef>
              <c:f>Лист2!$H$5:$H$25</c:f>
              <c:numCache>
                <c:formatCode>General</c:formatCode>
                <c:ptCount val="21"/>
                <c:pt idx="0">
                  <c:v>45</c:v>
                </c:pt>
                <c:pt idx="1">
                  <c:v>42.726900000000001</c:v>
                </c:pt>
                <c:pt idx="2">
                  <c:v>40.7622</c:v>
                </c:pt>
                <c:pt idx="3">
                  <c:v>39.041699999999999</c:v>
                </c:pt>
                <c:pt idx="4">
                  <c:v>37.519199999999998</c:v>
                </c:pt>
                <c:pt idx="5">
                  <c:v>36.1599</c:v>
                </c:pt>
                <c:pt idx="6">
                  <c:v>34.9373</c:v>
                </c:pt>
                <c:pt idx="7">
                  <c:v>33.8307</c:v>
                </c:pt>
                <c:pt idx="8">
                  <c:v>32.823799999999999</c:v>
                </c:pt>
                <c:pt idx="9">
                  <c:v>31.903199999999998</c:v>
                </c:pt>
                <c:pt idx="10">
                  <c:v>31.058199999999999</c:v>
                </c:pt>
                <c:pt idx="11">
                  <c:v>30.279900000000001</c:v>
                </c:pt>
                <c:pt idx="12">
                  <c:v>29.560600000000001</c:v>
                </c:pt>
                <c:pt idx="13">
                  <c:v>28.894100000000002</c:v>
                </c:pt>
                <c:pt idx="14">
                  <c:v>28.274999999999999</c:v>
                </c:pt>
                <c:pt idx="15">
                  <c:v>27.698699999999999</c:v>
                </c:pt>
                <c:pt idx="16">
                  <c:v>27.161100000000001</c:v>
                </c:pt>
                <c:pt idx="17">
                  <c:v>26.6587</c:v>
                </c:pt>
                <c:pt idx="18">
                  <c:v>26.188500000000001</c:v>
                </c:pt>
                <c:pt idx="19">
                  <c:v>25.747800000000002</c:v>
                </c:pt>
                <c:pt idx="20">
                  <c:v>25.334299999999999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3-4D8D-B541-B8EF6AD250A3}"/>
            </c:ext>
          </c:extLst>
        </c:ser>
        <c:ser>
          <c:idx val="2"/>
          <c:order val="2"/>
          <c:tx>
            <c:v>y (точн)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Лист2!$G$5:$G$25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</c:numCache>
            </c:numRef>
          </c:xVal>
          <c:yVal>
            <c:numRef>
              <c:f>Лист2!$I$5:$I$25</c:f>
              <c:numCache>
                <c:formatCode>General</c:formatCode>
                <c:ptCount val="21"/>
                <c:pt idx="0">
                  <c:v>45</c:v>
                </c:pt>
                <c:pt idx="1">
                  <c:v>42.657184750733137</c:v>
                </c:pt>
                <c:pt idx="2">
                  <c:v>40.637500000000003</c:v>
                </c:pt>
                <c:pt idx="3">
                  <c:v>38.873426573426578</c:v>
                </c:pt>
                <c:pt idx="4">
                  <c:v>37.315966386554621</c:v>
                </c:pt>
                <c:pt idx="5">
                  <c:v>35.928571428571431</c:v>
                </c:pt>
                <c:pt idx="6">
                  <c:v>34.68333333333333</c:v>
                </c:pt>
                <c:pt idx="7">
                  <c:v>33.558505564387922</c:v>
                </c:pt>
                <c:pt idx="8">
                  <c:v>32.536842105263155</c:v>
                </c:pt>
                <c:pt idx="9">
                  <c:v>31.604453441295547</c:v>
                </c:pt>
                <c:pt idx="10">
                  <c:v>30.75</c:v>
                </c:pt>
                <c:pt idx="11">
                  <c:v>29.964111498257843</c:v>
                </c:pt>
                <c:pt idx="12">
                  <c:v>29.23896103896104</c:v>
                </c:pt>
                <c:pt idx="13">
                  <c:v>28.567947421638021</c:v>
                </c:pt>
                <c:pt idx="14">
                  <c:v>27.945454545454542</c:v>
                </c:pt>
                <c:pt idx="15">
                  <c:v>27.366666666666667</c:v>
                </c:pt>
                <c:pt idx="16">
                  <c:v>26.827424749163882</c:v>
                </c:pt>
                <c:pt idx="17">
                  <c:v>26.324113475177302</c:v>
                </c:pt>
                <c:pt idx="18">
                  <c:v>25.853571428571431</c:v>
                </c:pt>
                <c:pt idx="19">
                  <c:v>25.413019000703727</c:v>
                </c:pt>
                <c:pt idx="2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3-4D8D-B541-B8EF6AD2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13872"/>
        <c:axId val="980805592"/>
      </c:scatterChart>
      <c:valAx>
        <c:axId val="9808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05592"/>
        <c:crosses val="autoZero"/>
        <c:crossBetween val="midCat"/>
      </c:valAx>
      <c:valAx>
        <c:axId val="9808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8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66179588128422"/>
          <c:y val="0.41989960824629857"/>
          <c:w val="0.12351769129820311"/>
          <c:h val="0.153004743101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изображение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546431696037993E-2"/>
          <c:y val="9.1989087301587308E-2"/>
          <c:w val="0.81280664916885403"/>
          <c:h val="0.84301825553055865"/>
        </c:manualLayout>
      </c:layout>
      <c:scatterChart>
        <c:scatterStyle val="smoothMarker"/>
        <c:varyColors val="0"/>
        <c:ser>
          <c:idx val="0"/>
          <c:order val="0"/>
          <c:tx>
            <c:v>y (h = 0.25)</c:v>
          </c:tx>
          <c:spPr>
            <a:ln w="762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Лист3!$B$5:$B$21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Лист3!$C$5:$C$21</c:f>
              <c:numCache>
                <c:formatCode>General</c:formatCode>
                <c:ptCount val="17"/>
                <c:pt idx="0">
                  <c:v>2</c:v>
                </c:pt>
                <c:pt idx="1">
                  <c:v>1.9769699999999999</c:v>
                </c:pt>
                <c:pt idx="2">
                  <c:v>1.8928700000000001</c:v>
                </c:pt>
                <c:pt idx="3">
                  <c:v>1.7529699999999999</c:v>
                </c:pt>
                <c:pt idx="4">
                  <c:v>1.5660099999999999</c:v>
                </c:pt>
                <c:pt idx="5">
                  <c:v>1.34368</c:v>
                </c:pt>
                <c:pt idx="6">
                  <c:v>1.0998600000000001</c:v>
                </c:pt>
                <c:pt idx="7">
                  <c:v>0.849804</c:v>
                </c:pt>
                <c:pt idx="8">
                  <c:v>0.60913399999999995</c:v>
                </c:pt>
                <c:pt idx="9">
                  <c:v>0.39289400000000002</c:v>
                </c:pt>
                <c:pt idx="10">
                  <c:v>0.21459800000000001</c:v>
                </c:pt>
                <c:pt idx="11">
                  <c:v>8.5389199999999998E-2</c:v>
                </c:pt>
                <c:pt idx="12">
                  <c:v>1.3343799999999999E-2</c:v>
                </c:pt>
                <c:pt idx="13">
                  <c:v>2.9644900000000002E-3</c:v>
                </c:pt>
                <c:pt idx="14">
                  <c:v>5.4899900000000001E-2</c:v>
                </c:pt>
                <c:pt idx="15">
                  <c:v>0.165904</c:v>
                </c:pt>
                <c:pt idx="16">
                  <c:v>0.32903900000000003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0-4D7F-A0B1-9B8CEB4E7726}"/>
            </c:ext>
          </c:extLst>
        </c:ser>
        <c:ser>
          <c:idx val="1"/>
          <c:order val="1"/>
          <c:tx>
            <c:v>y (h = 0.5)</c:v>
          </c:tx>
          <c:spPr>
            <a:ln w="762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Лист3!$G$5:$G$13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Лист3!$H$5:$H$13</c:f>
              <c:numCache>
                <c:formatCode>General</c:formatCode>
                <c:ptCount val="9"/>
                <c:pt idx="0">
                  <c:v>2</c:v>
                </c:pt>
                <c:pt idx="1">
                  <c:v>1.92886</c:v>
                </c:pt>
                <c:pt idx="2">
                  <c:v>1.62551</c:v>
                </c:pt>
                <c:pt idx="3">
                  <c:v>1.16578</c:v>
                </c:pt>
                <c:pt idx="4">
                  <c:v>0.66460399999999997</c:v>
                </c:pt>
                <c:pt idx="5">
                  <c:v>0.247278</c:v>
                </c:pt>
                <c:pt idx="6">
                  <c:v>1.8132100000000002E-2</c:v>
                </c:pt>
                <c:pt idx="7">
                  <c:v>3.4453400000000002E-2</c:v>
                </c:pt>
                <c:pt idx="8">
                  <c:v>0.292161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0-4D7F-A0B1-9B8CEB4E7726}"/>
            </c:ext>
          </c:extLst>
        </c:ser>
        <c:ser>
          <c:idx val="2"/>
          <c:order val="2"/>
          <c:tx>
            <c:v>y (точн)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Лист3!$G$5:$G$13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Лист3!$I$5:$I$13</c:f>
              <c:numCache>
                <c:formatCode>General</c:formatCode>
                <c:ptCount val="9"/>
                <c:pt idx="0">
                  <c:v>2</c:v>
                </c:pt>
                <c:pt idx="1">
                  <c:v>1.8775825618903728</c:v>
                </c:pt>
                <c:pt idx="2">
                  <c:v>1.5403023058681398</c:v>
                </c:pt>
                <c:pt idx="3">
                  <c:v>1.0707372016677028</c:v>
                </c:pt>
                <c:pt idx="4">
                  <c:v>0.58385316345285765</c:v>
                </c:pt>
                <c:pt idx="5">
                  <c:v>0.1988563844530663</c:v>
                </c:pt>
                <c:pt idx="6">
                  <c:v>1.0007503399554585E-2</c:v>
                </c:pt>
                <c:pt idx="7">
                  <c:v>6.3543312709203659E-2</c:v>
                </c:pt>
                <c:pt idx="8">
                  <c:v>0.34635637913638806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0-4D7F-A0B1-9B8CEB4E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56464"/>
        <c:axId val="975852864"/>
      </c:scatterChart>
      <c:valAx>
        <c:axId val="9758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852864"/>
        <c:crosses val="autoZero"/>
        <c:crossBetween val="midCat"/>
      </c:valAx>
      <c:valAx>
        <c:axId val="975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8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6025496812912"/>
          <c:y val="0.42710169041369828"/>
          <c:w val="0.12075403074615675"/>
          <c:h val="0.18074186039245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19</xdr:row>
      <xdr:rowOff>30480</xdr:rowOff>
    </xdr:from>
    <xdr:to>
      <xdr:col>7</xdr:col>
      <xdr:colOff>152471</xdr:colOff>
      <xdr:row>20</xdr:row>
      <xdr:rowOff>76220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B289572-BC0E-6532-B2B9-28DE24AD4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0" y="5570220"/>
          <a:ext cx="815411" cy="22862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19</xdr:row>
      <xdr:rowOff>7620</xdr:rowOff>
    </xdr:from>
    <xdr:to>
      <xdr:col>9</xdr:col>
      <xdr:colOff>137281</xdr:colOff>
      <xdr:row>20</xdr:row>
      <xdr:rowOff>91463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5EEF60E-F8B0-99ED-B1A2-64EA90573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5547360"/>
          <a:ext cx="1394581" cy="2667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16</xdr:row>
      <xdr:rowOff>7620</xdr:rowOff>
    </xdr:from>
    <xdr:to>
      <xdr:col>9</xdr:col>
      <xdr:colOff>510762</xdr:colOff>
      <xdr:row>18</xdr:row>
      <xdr:rowOff>31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6BABE71-B508-67B3-6843-ABFBF874F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" y="4991100"/>
          <a:ext cx="2560542" cy="35817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15240</xdr:rowOff>
    </xdr:from>
    <xdr:to>
      <xdr:col>23</xdr:col>
      <xdr:colOff>601980</xdr:colOff>
      <xdr:row>28</xdr:row>
      <xdr:rowOff>175260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2918B88-078C-2A71-838E-37166AB79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7620</xdr:rowOff>
    </xdr:from>
    <xdr:to>
      <xdr:col>10</xdr:col>
      <xdr:colOff>251720</xdr:colOff>
      <xdr:row>29</xdr:row>
      <xdr:rowOff>7652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EC824DC-385A-CD4F-F715-457B66C87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1440" y="4975860"/>
          <a:ext cx="2994920" cy="365792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30</xdr:row>
      <xdr:rowOff>38100</xdr:rowOff>
    </xdr:from>
    <xdr:to>
      <xdr:col>8</xdr:col>
      <xdr:colOff>228736</xdr:colOff>
      <xdr:row>31</xdr:row>
      <xdr:rowOff>99081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722F98B-96C8-6AEC-7029-D19D9C0F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5562600"/>
          <a:ext cx="1569856" cy="243861"/>
        </a:xfrm>
        <a:prstGeom prst="rect">
          <a:avLst/>
        </a:prstGeom>
      </xdr:spPr>
    </xdr:pic>
    <xdr:clientData/>
  </xdr:twoCellAnchor>
  <xdr:twoCellAnchor>
    <xdr:from>
      <xdr:col>10</xdr:col>
      <xdr:colOff>601980</xdr:colOff>
      <xdr:row>1</xdr:row>
      <xdr:rowOff>0</xdr:rowOff>
    </xdr:from>
    <xdr:to>
      <xdr:col>23</xdr:col>
      <xdr:colOff>601980</xdr:colOff>
      <xdr:row>28</xdr:row>
      <xdr:rowOff>175260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C6A21FD-73F5-5431-39FC-272E291B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14</xdr:row>
      <xdr:rowOff>175260</xdr:rowOff>
    </xdr:from>
    <xdr:to>
      <xdr:col>8</xdr:col>
      <xdr:colOff>175393</xdr:colOff>
      <xdr:row>16</xdr:row>
      <xdr:rowOff>160050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68C67EA-8A5C-6885-75B9-44811F11B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" y="2766060"/>
          <a:ext cx="1539373" cy="35055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18</xdr:row>
      <xdr:rowOff>53340</xdr:rowOff>
    </xdr:from>
    <xdr:to>
      <xdr:col>7</xdr:col>
      <xdr:colOff>541124</xdr:colOff>
      <xdr:row>19</xdr:row>
      <xdr:rowOff>60977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1809116-7B11-1E2A-0112-548BAC466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0" y="3375660"/>
          <a:ext cx="1204064" cy="190517"/>
        </a:xfrm>
        <a:prstGeom prst="rect">
          <a:avLst/>
        </a:prstGeom>
      </xdr:spPr>
    </xdr:pic>
    <xdr:clientData/>
  </xdr:twoCellAnchor>
  <xdr:twoCellAnchor editAs="oneCell">
    <xdr:from>
      <xdr:col>7</xdr:col>
      <xdr:colOff>518160</xdr:colOff>
      <xdr:row>18</xdr:row>
      <xdr:rowOff>60960</xdr:rowOff>
    </xdr:from>
    <xdr:to>
      <xdr:col>8</xdr:col>
      <xdr:colOff>335324</xdr:colOff>
      <xdr:row>19</xdr:row>
      <xdr:rowOff>76217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D8C3078-8BA8-326B-DA5E-41EAF8DE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3383280"/>
          <a:ext cx="502964" cy="198137"/>
        </a:xfrm>
        <a:prstGeom prst="rect">
          <a:avLst/>
        </a:prstGeom>
      </xdr:spPr>
    </xdr:pic>
    <xdr:clientData/>
  </xdr:twoCellAnchor>
  <xdr:twoCellAnchor>
    <xdr:from>
      <xdr:col>11</xdr:col>
      <xdr:colOff>7620</xdr:colOff>
      <xdr:row>1</xdr:row>
      <xdr:rowOff>15240</xdr:rowOff>
    </xdr:from>
    <xdr:to>
      <xdr:col>24</xdr:col>
      <xdr:colOff>15240</xdr:colOff>
      <xdr:row>28</xdr:row>
      <xdr:rowOff>167640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25B2D99-04E4-3C6A-08FC-2353CC7A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gdan\source\repos\&#1063;&#1080;&#1089;&#1083;&#1077;&#1085;&#1085;&#1099;&#1077;%20&#1084;&#1077;&#1090;&#1086;&#1076;&#1099;\Project3\Project3\4%20&#1087;&#1088;&#1080;&#1084;&#1077;&#1088;&#1072;.xlsx" TargetMode="External"/><Relationship Id="rId1" Type="http://schemas.openxmlformats.org/officeDocument/2006/relationships/externalLinkPath" Target="/Users/Bogdan/source/repos/&#1063;&#1080;&#1089;&#1083;&#1077;&#1085;&#1085;&#1099;&#1077;%20&#1084;&#1077;&#1090;&#1086;&#1076;&#1099;/Project3/Project3/4%20&#1087;&#1088;&#1080;&#1084;&#1077;&#1088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  <sheetName val="Лист2"/>
      <sheetName val="Лист3"/>
      <sheetName val="Лист4"/>
    </sheetNames>
    <sheetDataSet>
      <sheetData sheetId="0">
        <row r="5">
          <cell r="B5">
            <v>1</v>
          </cell>
          <cell r="C5">
            <v>0.5</v>
          </cell>
          <cell r="G5">
            <v>1</v>
          </cell>
          <cell r="H5">
            <v>0.5</v>
          </cell>
          <cell r="I5">
            <v>0.5</v>
          </cell>
        </row>
        <row r="6">
          <cell r="B6">
            <v>1.1000000000000001</v>
          </cell>
          <cell r="C6">
            <v>0.47619</v>
          </cell>
          <cell r="G6">
            <v>1.2</v>
          </cell>
          <cell r="H6">
            <v>0.45454099999999997</v>
          </cell>
          <cell r="I6">
            <v>0.45454545454545453</v>
          </cell>
        </row>
        <row r="7">
          <cell r="B7">
            <v>1.2</v>
          </cell>
          <cell r="C7">
            <v>0.45454499999999998</v>
          </cell>
          <cell r="G7">
            <v>1.4</v>
          </cell>
          <cell r="H7">
            <v>0.416659</v>
          </cell>
          <cell r="I7">
            <v>0.41666666666666669</v>
          </cell>
        </row>
        <row r="8">
          <cell r="B8">
            <v>1.3</v>
          </cell>
          <cell r="C8">
            <v>0.43476199999999998</v>
          </cell>
          <cell r="G8">
            <v>1.6</v>
          </cell>
          <cell r="H8">
            <v>0.38437100000000002</v>
          </cell>
          <cell r="I8">
            <v>0.38461538461538458</v>
          </cell>
        </row>
        <row r="9">
          <cell r="B9">
            <v>1.4</v>
          </cell>
          <cell r="C9">
            <v>0.41663</v>
          </cell>
          <cell r="G9">
            <v>1.8</v>
          </cell>
          <cell r="H9">
            <v>0.35675699999999999</v>
          </cell>
          <cell r="I9">
            <v>0.35714285714285715</v>
          </cell>
        </row>
        <row r="10">
          <cell r="B10">
            <v>1.5</v>
          </cell>
          <cell r="C10">
            <v>0.39995199999999997</v>
          </cell>
          <cell r="G10">
            <v>2</v>
          </cell>
          <cell r="H10">
            <v>0.33285700000000001</v>
          </cell>
          <cell r="I10">
            <v>0.33333333333333331</v>
          </cell>
        </row>
        <row r="11">
          <cell r="B11">
            <v>1.6</v>
          </cell>
          <cell r="C11">
            <v>0.38455699999999998</v>
          </cell>
          <cell r="G11">
            <v>2.2000000000000002</v>
          </cell>
          <cell r="H11">
            <v>0.31196699999999999</v>
          </cell>
          <cell r="I11">
            <v>0.3125</v>
          </cell>
        </row>
        <row r="12">
          <cell r="B12">
            <v>1.7</v>
          </cell>
          <cell r="C12">
            <v>0.370305</v>
          </cell>
          <cell r="G12">
            <v>2.4</v>
          </cell>
          <cell r="H12">
            <v>0.29355199999999998</v>
          </cell>
          <cell r="I12">
            <v>0.29411764705882354</v>
          </cell>
        </row>
        <row r="13">
          <cell r="B13">
            <v>1.8</v>
          </cell>
          <cell r="C13">
            <v>0.35707100000000003</v>
          </cell>
          <cell r="G13">
            <v>2.6</v>
          </cell>
          <cell r="H13">
            <v>0.27719300000000002</v>
          </cell>
          <cell r="I13">
            <v>0.27777777777777779</v>
          </cell>
        </row>
        <row r="14">
          <cell r="B14">
            <v>1.9</v>
          </cell>
          <cell r="C14">
            <v>0.34475099999999997</v>
          </cell>
          <cell r="G14">
            <v>2.8</v>
          </cell>
          <cell r="H14">
            <v>0.26256499999999999</v>
          </cell>
          <cell r="I14">
            <v>0.26315789473684209</v>
          </cell>
        </row>
        <row r="15">
          <cell r="B15">
            <v>2</v>
          </cell>
          <cell r="C15">
            <v>0.33325300000000002</v>
          </cell>
          <cell r="G15">
            <v>3</v>
          </cell>
          <cell r="H15">
            <v>0.24940599999999999</v>
          </cell>
          <cell r="I15">
            <v>0.25</v>
          </cell>
        </row>
        <row r="16">
          <cell r="B16">
            <v>2.1</v>
          </cell>
          <cell r="C16">
            <v>0.32249800000000001</v>
          </cell>
          <cell r="G16">
            <v>3.2</v>
          </cell>
          <cell r="H16">
            <v>0.23750399999999999</v>
          </cell>
          <cell r="I16">
            <v>0.23809523809523808</v>
          </cell>
        </row>
        <row r="17">
          <cell r="B17">
            <v>2.2000000000000002</v>
          </cell>
          <cell r="C17">
            <v>0.312415</v>
          </cell>
          <cell r="G17">
            <v>3.4</v>
          </cell>
          <cell r="H17">
            <v>0.226688</v>
          </cell>
          <cell r="I17">
            <v>0.22727272727272727</v>
          </cell>
        </row>
        <row r="18">
          <cell r="B18">
            <v>2.2999999999999998</v>
          </cell>
          <cell r="C18">
            <v>0.30294399999999999</v>
          </cell>
          <cell r="G18">
            <v>3.6</v>
          </cell>
          <cell r="H18">
            <v>0.21681500000000001</v>
          </cell>
          <cell r="I18">
            <v>0.21739130434782611</v>
          </cell>
        </row>
        <row r="19">
          <cell r="B19">
            <v>2.4</v>
          </cell>
          <cell r="C19">
            <v>0.29403099999999999</v>
          </cell>
          <cell r="G19">
            <v>3.8</v>
          </cell>
          <cell r="H19">
            <v>0.20776700000000001</v>
          </cell>
          <cell r="I19">
            <v>0.20833333333333334</v>
          </cell>
        </row>
        <row r="20">
          <cell r="B20">
            <v>2.5</v>
          </cell>
          <cell r="C20">
            <v>0.28562599999999999</v>
          </cell>
          <cell r="G20">
            <v>4</v>
          </cell>
          <cell r="H20">
            <v>0.19944400000000001</v>
          </cell>
          <cell r="I20">
            <v>0.2</v>
          </cell>
        </row>
        <row r="21">
          <cell r="B21">
            <v>2.6</v>
          </cell>
          <cell r="C21">
            <v>0.27768999999999999</v>
          </cell>
          <cell r="G21">
            <v>4.2</v>
          </cell>
          <cell r="H21">
            <v>0.19176299999999999</v>
          </cell>
          <cell r="I21">
            <v>0.19230769230769229</v>
          </cell>
        </row>
        <row r="22">
          <cell r="B22">
            <v>2.7</v>
          </cell>
          <cell r="C22">
            <v>0.27018199999999998</v>
          </cell>
          <cell r="G22">
            <v>4.4000000000000004</v>
          </cell>
          <cell r="H22">
            <v>0.18465200000000001</v>
          </cell>
          <cell r="I22">
            <v>0.18518518518518517</v>
          </cell>
        </row>
        <row r="23">
          <cell r="B23">
            <v>2.8</v>
          </cell>
          <cell r="C23">
            <v>0.26307000000000003</v>
          </cell>
          <cell r="G23">
            <v>4.5999999999999996</v>
          </cell>
          <cell r="H23">
            <v>0.17805000000000001</v>
          </cell>
          <cell r="I23">
            <v>0.17857142857142858</v>
          </cell>
        </row>
        <row r="24">
          <cell r="B24">
            <v>2.9</v>
          </cell>
          <cell r="C24">
            <v>0.25632199999999999</v>
          </cell>
          <cell r="G24">
            <v>4.8</v>
          </cell>
          <cell r="H24">
            <v>0.171903</v>
          </cell>
          <cell r="I24">
            <v>0.17241379310344829</v>
          </cell>
        </row>
        <row r="25">
          <cell r="B25">
            <v>3</v>
          </cell>
          <cell r="C25">
            <v>0.249912</v>
          </cell>
          <cell r="G25">
            <v>5</v>
          </cell>
          <cell r="H25">
            <v>0.16616700000000001</v>
          </cell>
          <cell r="I25">
            <v>0.16666666666666666</v>
          </cell>
        </row>
        <row r="26">
          <cell r="B26">
            <v>3.1</v>
          </cell>
          <cell r="C26">
            <v>0.243815</v>
          </cell>
        </row>
        <row r="27">
          <cell r="B27">
            <v>3.2</v>
          </cell>
          <cell r="C27">
            <v>0.238009</v>
          </cell>
        </row>
        <row r="28">
          <cell r="B28">
            <v>3.3</v>
          </cell>
          <cell r="C28">
            <v>0.23247200000000001</v>
          </cell>
        </row>
        <row r="29">
          <cell r="B29">
            <v>3.4</v>
          </cell>
          <cell r="C29">
            <v>0.227188</v>
          </cell>
        </row>
        <row r="30">
          <cell r="B30">
            <v>3.5</v>
          </cell>
          <cell r="C30">
            <v>0.222138</v>
          </cell>
        </row>
        <row r="31">
          <cell r="B31">
            <v>3.6</v>
          </cell>
          <cell r="C31">
            <v>0.217308</v>
          </cell>
        </row>
        <row r="32">
          <cell r="B32">
            <v>3.7</v>
          </cell>
          <cell r="C32">
            <v>0.21268300000000001</v>
          </cell>
        </row>
        <row r="33">
          <cell r="B33">
            <v>3.8</v>
          </cell>
          <cell r="C33">
            <v>0.20825199999999999</v>
          </cell>
        </row>
        <row r="34">
          <cell r="B34">
            <v>3.9</v>
          </cell>
          <cell r="C34">
            <v>0.20400099999999999</v>
          </cell>
        </row>
        <row r="35">
          <cell r="B35">
            <v>4</v>
          </cell>
          <cell r="C35">
            <v>0.19991999999999999</v>
          </cell>
        </row>
        <row r="36">
          <cell r="B36">
            <v>4.0999999999999996</v>
          </cell>
          <cell r="C36">
            <v>0.19599900000000001</v>
          </cell>
        </row>
        <row r="37">
          <cell r="B37">
            <v>4.2</v>
          </cell>
          <cell r="C37">
            <v>0.19222900000000001</v>
          </cell>
        </row>
        <row r="38">
          <cell r="B38">
            <v>4.3</v>
          </cell>
          <cell r="C38">
            <v>0.18860199999999999</v>
          </cell>
        </row>
        <row r="39">
          <cell r="B39">
            <v>4.4000000000000004</v>
          </cell>
          <cell r="C39">
            <v>0.185109</v>
          </cell>
        </row>
        <row r="40">
          <cell r="B40">
            <v>4.5</v>
          </cell>
          <cell r="C40">
            <v>0.18174299999999999</v>
          </cell>
        </row>
        <row r="41">
          <cell r="B41">
            <v>4.5999999999999996</v>
          </cell>
          <cell r="C41">
            <v>0.17849699999999999</v>
          </cell>
        </row>
        <row r="42">
          <cell r="B42">
            <v>4.7</v>
          </cell>
          <cell r="C42">
            <v>0.17536499999999999</v>
          </cell>
        </row>
        <row r="43">
          <cell r="B43">
            <v>4.8</v>
          </cell>
          <cell r="C43">
            <v>0.17234099999999999</v>
          </cell>
        </row>
        <row r="44">
          <cell r="B44">
            <v>4.9000000000000004</v>
          </cell>
          <cell r="C44">
            <v>0.16941899999999999</v>
          </cell>
        </row>
        <row r="45">
          <cell r="B45">
            <v>5</v>
          </cell>
          <cell r="C45">
            <v>0.16659499999999999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workbookViewId="0"/>
  </sheetViews>
  <sheetFormatPr defaultRowHeight="14.4" x14ac:dyDescent="0.3"/>
  <cols>
    <col min="2" max="5" width="9.77734375" customWidth="1"/>
    <col min="7" max="10" width="10" customWidth="1"/>
  </cols>
  <sheetData>
    <row r="1" spans="2:10" ht="15" thickBot="1" x14ac:dyDescent="0.35"/>
    <row r="2" spans="2:10" x14ac:dyDescent="0.3">
      <c r="B2" s="1" t="s">
        <v>10</v>
      </c>
      <c r="C2" s="2"/>
      <c r="D2" s="3" t="s">
        <v>1</v>
      </c>
      <c r="E2" s="4"/>
      <c r="G2" s="1" t="s">
        <v>9</v>
      </c>
      <c r="H2" s="2"/>
      <c r="I2" s="3" t="s">
        <v>1</v>
      </c>
      <c r="J2" s="4"/>
    </row>
    <row r="3" spans="2:10" ht="15" thickBot="1" x14ac:dyDescent="0.35">
      <c r="B3" s="5"/>
      <c r="C3" s="6"/>
      <c r="D3" s="7"/>
      <c r="E3" s="8"/>
      <c r="G3" s="5"/>
      <c r="H3" s="6"/>
      <c r="I3" s="7"/>
      <c r="J3" s="8"/>
    </row>
    <row r="4" spans="2:10" ht="15" thickBot="1" x14ac:dyDescent="0.35">
      <c r="B4" s="11" t="s">
        <v>2</v>
      </c>
      <c r="C4" s="13" t="s">
        <v>3</v>
      </c>
      <c r="D4" s="11" t="s">
        <v>3</v>
      </c>
      <c r="E4" s="13" t="s">
        <v>4</v>
      </c>
      <c r="G4" s="9" t="s">
        <v>2</v>
      </c>
      <c r="H4" s="10" t="s">
        <v>3</v>
      </c>
      <c r="I4" s="41" t="s">
        <v>3</v>
      </c>
      <c r="J4" s="12" t="s">
        <v>4</v>
      </c>
    </row>
    <row r="5" spans="2:10" x14ac:dyDescent="0.3">
      <c r="B5" s="17">
        <v>1</v>
      </c>
      <c r="C5" s="18">
        <v>1</v>
      </c>
      <c r="D5" s="17">
        <f>11*B5 - 10*LN(B5) - 10</f>
        <v>1</v>
      </c>
      <c r="E5" s="18">
        <f>ABS(C5-D5)</f>
        <v>0</v>
      </c>
      <c r="G5" s="14">
        <v>1</v>
      </c>
      <c r="H5" s="15">
        <v>1</v>
      </c>
      <c r="I5" s="14">
        <f>11*G5-10*LN(G5)-10</f>
        <v>1</v>
      </c>
      <c r="J5" s="16">
        <f>ABS(I5-H5)</f>
        <v>0</v>
      </c>
    </row>
    <row r="6" spans="2:10" x14ac:dyDescent="0.3">
      <c r="B6" s="19">
        <v>1.5</v>
      </c>
      <c r="C6" s="22">
        <v>2.6512099999999998</v>
      </c>
      <c r="D6" s="17">
        <f t="shared" ref="D6:D23" si="0">11*B6 - 10*LN(B6) - 10</f>
        <v>2.4453489189183557</v>
      </c>
      <c r="E6" s="23">
        <f>ABS(C6-D6)</f>
        <v>0.20586108108164414</v>
      </c>
      <c r="G6" s="19">
        <v>2</v>
      </c>
      <c r="H6" s="20">
        <v>6.0145600000000004</v>
      </c>
      <c r="I6" s="17">
        <f t="shared" ref="I6:I14" si="1">11*G6-10*LN(G6)-10</f>
        <v>5.068528194400546</v>
      </c>
      <c r="J6" s="21">
        <f>ABS(I6-H6)</f>
        <v>0.94603180559945432</v>
      </c>
    </row>
    <row r="7" spans="2:10" x14ac:dyDescent="0.3">
      <c r="B7" s="19">
        <v>2</v>
      </c>
      <c r="C7" s="22">
        <v>5.3737300000000001</v>
      </c>
      <c r="D7" s="17">
        <f t="shared" si="0"/>
        <v>5.068528194400546</v>
      </c>
      <c r="E7" s="23">
        <f>ABS(C7-D7)</f>
        <v>0.30520180559945409</v>
      </c>
      <c r="G7" s="19">
        <v>3</v>
      </c>
      <c r="H7" s="20">
        <v>13.293900000000001</v>
      </c>
      <c r="I7" s="19">
        <f t="shared" si="1"/>
        <v>12.013877113318902</v>
      </c>
      <c r="J7" s="21">
        <f>ABS(I7-H7)</f>
        <v>1.280022886681099</v>
      </c>
    </row>
    <row r="8" spans="2:10" x14ac:dyDescent="0.3">
      <c r="B8" s="19">
        <v>2.5</v>
      </c>
      <c r="C8" s="22">
        <v>8.7030700000000003</v>
      </c>
      <c r="D8" s="17">
        <f t="shared" si="0"/>
        <v>8.3370926812584472</v>
      </c>
      <c r="E8" s="22">
        <f>ABS(C8-D8)</f>
        <v>0.36597731874155315</v>
      </c>
      <c r="G8" s="19">
        <v>4</v>
      </c>
      <c r="H8" s="20">
        <v>21.591999999999999</v>
      </c>
      <c r="I8" s="19">
        <f t="shared" si="1"/>
        <v>20.137056388801092</v>
      </c>
      <c r="J8" s="21">
        <f>ABS(I8-H8)</f>
        <v>1.4549436111989067</v>
      </c>
    </row>
    <row r="9" spans="2:10" x14ac:dyDescent="0.3">
      <c r="B9" s="19">
        <v>3</v>
      </c>
      <c r="C9" s="22">
        <v>12.4217</v>
      </c>
      <c r="D9" s="17">
        <f t="shared" si="0"/>
        <v>12.013877113318902</v>
      </c>
      <c r="E9" s="22">
        <f>ABS(C9-D9)</f>
        <v>0.40782288668109778</v>
      </c>
      <c r="G9" s="19">
        <v>5</v>
      </c>
      <c r="H9" s="20">
        <v>30.4648</v>
      </c>
      <c r="I9" s="19">
        <f t="shared" si="1"/>
        <v>28.905620875658997</v>
      </c>
      <c r="J9" s="21">
        <f>ABS(I9-H9)</f>
        <v>1.5591791243410036</v>
      </c>
    </row>
    <row r="10" spans="2:10" x14ac:dyDescent="0.3">
      <c r="B10" s="19">
        <v>3.5</v>
      </c>
      <c r="C10" s="22">
        <v>16.410900000000002</v>
      </c>
      <c r="D10" s="17">
        <f t="shared" si="0"/>
        <v>15.972370315046319</v>
      </c>
      <c r="E10" s="22">
        <f>ABS(C10-D10)</f>
        <v>0.43852968495368216</v>
      </c>
      <c r="G10" s="19">
        <v>6</v>
      </c>
      <c r="H10" s="20">
        <v>39.706000000000003</v>
      </c>
      <c r="I10" s="19">
        <f t="shared" si="1"/>
        <v>38.082405307719455</v>
      </c>
      <c r="J10" s="21">
        <f>ABS(I10-H10)</f>
        <v>1.6235946922805482</v>
      </c>
    </row>
    <row r="11" spans="2:10" x14ac:dyDescent="0.3">
      <c r="B11" s="19">
        <v>4</v>
      </c>
      <c r="C11" s="22">
        <v>20.599</v>
      </c>
      <c r="D11" s="17">
        <f t="shared" si="0"/>
        <v>20.137056388801092</v>
      </c>
      <c r="E11" s="22">
        <f>ABS(C11-D11)</f>
        <v>0.46194361119890814</v>
      </c>
      <c r="G11" s="19">
        <v>7</v>
      </c>
      <c r="H11" s="20">
        <v>49.203099999999999</v>
      </c>
      <c r="I11" s="19">
        <f t="shared" si="1"/>
        <v>47.540898509446869</v>
      </c>
      <c r="J11" s="21">
        <f>ABS(I11-H11)</f>
        <v>1.6622014905531302</v>
      </c>
    </row>
    <row r="12" spans="2:10" x14ac:dyDescent="0.3">
      <c r="B12" s="19">
        <v>4.5</v>
      </c>
      <c r="C12" s="22">
        <v>24.939399999999999</v>
      </c>
      <c r="D12" s="17">
        <f t="shared" si="0"/>
        <v>24.459226032237254</v>
      </c>
      <c r="E12" s="22">
        <f>ABS(C12-D12)</f>
        <v>0.48017396776274524</v>
      </c>
      <c r="G12" s="19">
        <v>8</v>
      </c>
      <c r="H12" s="20">
        <v>58.888300000000001</v>
      </c>
      <c r="I12" s="19">
        <f t="shared" si="1"/>
        <v>57.205584583201642</v>
      </c>
      <c r="J12" s="21">
        <f>ABS(I12-H12)</f>
        <v>1.6827154167983593</v>
      </c>
    </row>
    <row r="13" spans="2:10" x14ac:dyDescent="0.3">
      <c r="B13" s="19">
        <v>5</v>
      </c>
      <c r="C13" s="22">
        <v>29.400200000000002</v>
      </c>
      <c r="D13" s="17">
        <f t="shared" si="0"/>
        <v>28.905620875658997</v>
      </c>
      <c r="E13" s="22">
        <f>ABS(C13-D13)</f>
        <v>0.49457912434100493</v>
      </c>
      <c r="G13" s="19">
        <v>9</v>
      </c>
      <c r="H13" s="20">
        <v>68.717600000000004</v>
      </c>
      <c r="I13" s="19">
        <f t="shared" si="1"/>
        <v>67.027754226637796</v>
      </c>
      <c r="J13" s="21">
        <f>ABS(I13-H13)</f>
        <v>1.6898457733622081</v>
      </c>
    </row>
    <row r="14" spans="2:10" ht="15" thickBot="1" x14ac:dyDescent="0.35">
      <c r="B14" s="19">
        <v>5.5</v>
      </c>
      <c r="C14" s="22">
        <v>33.958500000000001</v>
      </c>
      <c r="D14" s="17">
        <f t="shared" si="0"/>
        <v>33.452519077615747</v>
      </c>
      <c r="E14" s="22">
        <f>ABS(C14-D14)</f>
        <v>0.50598092238425352</v>
      </c>
      <c r="G14" s="24">
        <v>10</v>
      </c>
      <c r="H14" s="34">
        <v>78.660700000000006</v>
      </c>
      <c r="I14" s="24">
        <f t="shared" si="1"/>
        <v>76.974149070059539</v>
      </c>
      <c r="J14" s="35">
        <f>ABS(I14-H14)</f>
        <v>1.6865509299404664</v>
      </c>
    </row>
    <row r="15" spans="2:10" x14ac:dyDescent="0.3">
      <c r="B15" s="19">
        <v>6</v>
      </c>
      <c r="C15" s="22">
        <v>38.5974</v>
      </c>
      <c r="D15" s="17">
        <f t="shared" si="0"/>
        <v>38.082405307719455</v>
      </c>
      <c r="E15" s="22">
        <f>ABS(C15-D15)</f>
        <v>0.51499469228054551</v>
      </c>
    </row>
    <row r="16" spans="2:10" x14ac:dyDescent="0.3">
      <c r="B16" s="19">
        <v>6.5</v>
      </c>
      <c r="C16" s="22">
        <v>43.304099999999998</v>
      </c>
      <c r="D16" s="17">
        <f t="shared" si="0"/>
        <v>42.781978230984087</v>
      </c>
      <c r="E16" s="22">
        <f>ABS(C16-D16)</f>
        <v>0.52212176901591079</v>
      </c>
      <c r="G16" s="26" t="s">
        <v>17</v>
      </c>
      <c r="H16" s="26"/>
      <c r="I16" s="26"/>
      <c r="J16" s="26"/>
    </row>
    <row r="17" spans="2:20" x14ac:dyDescent="0.3">
      <c r="B17" s="19">
        <v>7</v>
      </c>
      <c r="C17" s="22">
        <v>48.0685</v>
      </c>
      <c r="D17" s="17">
        <f t="shared" si="0"/>
        <v>47.540898509446869</v>
      </c>
      <c r="E17" s="22">
        <f>ABS(C17-D17)</f>
        <v>0.52760149055313121</v>
      </c>
    </row>
    <row r="18" spans="2:20" x14ac:dyDescent="0.3">
      <c r="B18" s="19">
        <v>7.5</v>
      </c>
      <c r="C18" s="22">
        <v>52.882599999999996</v>
      </c>
      <c r="D18" s="17">
        <f t="shared" si="0"/>
        <v>52.350969794577352</v>
      </c>
      <c r="E18" s="22">
        <f>ABS(C18-D18)</f>
        <v>0.53163020542264405</v>
      </c>
    </row>
    <row r="19" spans="2:20" x14ac:dyDescent="0.3">
      <c r="B19" s="19">
        <v>8</v>
      </c>
      <c r="C19" s="22">
        <v>57.740099999999998</v>
      </c>
      <c r="D19" s="17">
        <f t="shared" si="0"/>
        <v>57.205584583201642</v>
      </c>
      <c r="E19" s="22">
        <f>ABS(C19-D19)</f>
        <v>0.53451541679835657</v>
      </c>
      <c r="G19" s="26" t="s">
        <v>5</v>
      </c>
      <c r="H19" s="26"/>
    </row>
    <row r="20" spans="2:20" x14ac:dyDescent="0.3">
      <c r="B20" s="19">
        <v>8.5</v>
      </c>
      <c r="C20" s="22">
        <v>62.6357</v>
      </c>
      <c r="D20" s="17">
        <f t="shared" si="0"/>
        <v>62.099338365037283</v>
      </c>
      <c r="E20" s="22">
        <f>ABS(C20-D20)</f>
        <v>0.53636163496271649</v>
      </c>
    </row>
    <row r="21" spans="2:20" x14ac:dyDescent="0.3">
      <c r="B21" s="19">
        <v>9</v>
      </c>
      <c r="C21" s="22">
        <v>67.565100000000001</v>
      </c>
      <c r="D21" s="17">
        <f t="shared" si="0"/>
        <v>67.027754226637796</v>
      </c>
      <c r="E21" s="22">
        <f>ABS(C21-D21)</f>
        <v>0.53734577336220468</v>
      </c>
    </row>
    <row r="22" spans="2:20" x14ac:dyDescent="0.3">
      <c r="B22" s="19">
        <v>9.5</v>
      </c>
      <c r="C22" s="22">
        <v>72.524500000000003</v>
      </c>
      <c r="D22" s="17">
        <f t="shared" si="0"/>
        <v>71.987082013935051</v>
      </c>
      <c r="E22" s="22">
        <f>ABS(C22-D22)</f>
        <v>0.53741798606495195</v>
      </c>
      <c r="G22" s="42" t="s">
        <v>11</v>
      </c>
      <c r="H22" s="42" t="s">
        <v>12</v>
      </c>
    </row>
    <row r="23" spans="2:20" ht="15" thickBot="1" x14ac:dyDescent="0.35">
      <c r="B23" s="24">
        <v>10</v>
      </c>
      <c r="C23" s="25">
        <v>77.510999999999996</v>
      </c>
      <c r="D23" s="24">
        <f t="shared" si="0"/>
        <v>76.974149070059539</v>
      </c>
      <c r="E23" s="25">
        <f>ABS(C23-D23)</f>
        <v>0.53685092994045647</v>
      </c>
      <c r="G23" s="42">
        <v>11</v>
      </c>
      <c r="H23" s="42">
        <v>-10</v>
      </c>
    </row>
    <row r="24" spans="2:20" x14ac:dyDescent="0.3">
      <c r="B24" s="45"/>
      <c r="C24" s="45"/>
      <c r="D24" s="45"/>
      <c r="E24" s="46"/>
    </row>
    <row r="30" spans="2:20" ht="15" thickBot="1" x14ac:dyDescent="0.35"/>
    <row r="31" spans="2:20" x14ac:dyDescent="0.3">
      <c r="N31" s="27" t="s">
        <v>13</v>
      </c>
      <c r="O31" s="28"/>
      <c r="P31" s="28" t="s">
        <v>14</v>
      </c>
      <c r="Q31" s="28"/>
      <c r="R31" s="28" t="s">
        <v>7</v>
      </c>
      <c r="S31" s="28"/>
      <c r="T31" s="29"/>
    </row>
    <row r="32" spans="2:20" ht="15" thickBot="1" x14ac:dyDescent="0.35">
      <c r="N32" s="30">
        <f>MAX(E5:E23)</f>
        <v>0.53741798606495195</v>
      </c>
      <c r="O32" s="31"/>
      <c r="P32" s="32">
        <f>MAX(J5:J14)</f>
        <v>1.6898457733622081</v>
      </c>
      <c r="Q32" s="32"/>
      <c r="R32" s="32">
        <f>P32/N32</f>
        <v>3.144378895346414</v>
      </c>
      <c r="S32" s="32"/>
      <c r="T32" s="33"/>
    </row>
    <row r="33" spans="14:20" ht="15" thickBot="1" x14ac:dyDescent="0.35"/>
    <row r="34" spans="14:20" x14ac:dyDescent="0.3">
      <c r="N34" s="27" t="s">
        <v>15</v>
      </c>
      <c r="O34" s="28"/>
      <c r="P34" s="28" t="s">
        <v>16</v>
      </c>
      <c r="Q34" s="28"/>
      <c r="R34" s="28" t="s">
        <v>7</v>
      </c>
      <c r="S34" s="28"/>
      <c r="T34" s="29"/>
    </row>
    <row r="35" spans="14:20" ht="15" thickBot="1" x14ac:dyDescent="0.35">
      <c r="N35" s="30">
        <f>AVERAGE(E5:E23)</f>
        <v>0.44446896321817159</v>
      </c>
      <c r="O35" s="31"/>
      <c r="P35" s="31">
        <f>AVERAGE(J5:J14)</f>
        <v>1.3585085730755175</v>
      </c>
      <c r="Q35" s="31"/>
      <c r="R35" s="32">
        <f>P35/N35</f>
        <v>3.05647567209025</v>
      </c>
      <c r="S35" s="32"/>
      <c r="T35" s="33"/>
    </row>
  </sheetData>
  <mergeCells count="18">
    <mergeCell ref="N34:O34"/>
    <mergeCell ref="P34:Q34"/>
    <mergeCell ref="R34:T34"/>
    <mergeCell ref="N35:O35"/>
    <mergeCell ref="P35:Q35"/>
    <mergeCell ref="R35:T35"/>
    <mergeCell ref="N31:O31"/>
    <mergeCell ref="P31:Q31"/>
    <mergeCell ref="R31:T31"/>
    <mergeCell ref="N32:O32"/>
    <mergeCell ref="P32:Q32"/>
    <mergeCell ref="R32:T32"/>
    <mergeCell ref="G2:H3"/>
    <mergeCell ref="I2:J3"/>
    <mergeCell ref="B2:C3"/>
    <mergeCell ref="D2:E3"/>
    <mergeCell ref="G16:J16"/>
    <mergeCell ref="G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77A-6E71-45D9-BDD7-BCE206DA2582}">
  <dimension ref="B1:T45"/>
  <sheetViews>
    <sheetView workbookViewId="0"/>
  </sheetViews>
  <sheetFormatPr defaultRowHeight="14.4" x14ac:dyDescent="0.3"/>
  <cols>
    <col min="2" max="5" width="9.77734375" customWidth="1"/>
    <col min="7" max="10" width="10" customWidth="1"/>
    <col min="15" max="15" width="9.88671875" customWidth="1"/>
  </cols>
  <sheetData>
    <row r="1" spans="2:10" ht="15" thickBot="1" x14ac:dyDescent="0.35"/>
    <row r="2" spans="2:10" x14ac:dyDescent="0.3">
      <c r="B2" s="1" t="s">
        <v>18</v>
      </c>
      <c r="C2" s="2"/>
      <c r="D2" s="3" t="s">
        <v>1</v>
      </c>
      <c r="E2" s="4"/>
      <c r="G2" s="1" t="s">
        <v>0</v>
      </c>
      <c r="H2" s="2"/>
      <c r="I2" s="3" t="s">
        <v>1</v>
      </c>
      <c r="J2" s="4"/>
    </row>
    <row r="3" spans="2:10" ht="15" thickBot="1" x14ac:dyDescent="0.35">
      <c r="B3" s="5"/>
      <c r="C3" s="6"/>
      <c r="D3" s="7"/>
      <c r="E3" s="8"/>
      <c r="G3" s="5"/>
      <c r="H3" s="6"/>
      <c r="I3" s="7"/>
      <c r="J3" s="8"/>
    </row>
    <row r="4" spans="2:10" ht="15" thickBot="1" x14ac:dyDescent="0.35">
      <c r="B4" s="9" t="s">
        <v>2</v>
      </c>
      <c r="C4" s="10" t="s">
        <v>3</v>
      </c>
      <c r="D4" s="41" t="s">
        <v>3</v>
      </c>
      <c r="E4" s="12" t="s">
        <v>4</v>
      </c>
      <c r="G4" s="11" t="s">
        <v>2</v>
      </c>
      <c r="H4" s="13" t="s">
        <v>3</v>
      </c>
      <c r="I4" s="11" t="s">
        <v>3</v>
      </c>
      <c r="J4" s="13" t="s">
        <v>4</v>
      </c>
    </row>
    <row r="5" spans="2:10" x14ac:dyDescent="0.3">
      <c r="B5" s="14">
        <v>2</v>
      </c>
      <c r="C5" s="15">
        <v>45</v>
      </c>
      <c r="D5" s="38">
        <f>75/(B5+1) + 18/(B5-1) + B5</f>
        <v>45</v>
      </c>
      <c r="E5" s="16">
        <f t="shared" ref="E5:E45" si="0">ABS(D5-C5)</f>
        <v>0</v>
      </c>
      <c r="G5" s="17">
        <v>2</v>
      </c>
      <c r="H5" s="18">
        <v>45</v>
      </c>
      <c r="I5" s="17">
        <f>75/(G5+1) + 18/(G5-1) + G5</f>
        <v>45</v>
      </c>
      <c r="J5" s="18">
        <f>ABS(H5-I5)</f>
        <v>0</v>
      </c>
    </row>
    <row r="6" spans="2:10" x14ac:dyDescent="0.3">
      <c r="B6" s="19">
        <v>2.0499999999999998</v>
      </c>
      <c r="C6" s="20">
        <v>43.792200000000001</v>
      </c>
      <c r="D6" s="19">
        <f t="shared" ref="D6:D45" si="1">75/(B6+1) + 18/(B6-1) + B6</f>
        <v>43.783021077283372</v>
      </c>
      <c r="E6" s="21">
        <f t="shared" si="0"/>
        <v>9.1789227166287901E-3</v>
      </c>
      <c r="G6" s="19">
        <v>2.1</v>
      </c>
      <c r="H6" s="22">
        <v>42.726900000000001</v>
      </c>
      <c r="I6" s="17">
        <f t="shared" ref="I6:I25" si="2">75/(G6+1) + 18/(G6-1) + G6</f>
        <v>42.657184750733137</v>
      </c>
      <c r="J6" s="23">
        <f t="shared" ref="J6:J25" si="3">ABS(H6-I6)</f>
        <v>6.9715249266863566E-2</v>
      </c>
    </row>
    <row r="7" spans="2:10" x14ac:dyDescent="0.3">
      <c r="B7" s="19">
        <v>2.1</v>
      </c>
      <c r="C7" s="20">
        <v>42.674500000000002</v>
      </c>
      <c r="D7" s="39">
        <f t="shared" si="1"/>
        <v>42.657184750733137</v>
      </c>
      <c r="E7" s="21">
        <f t="shared" si="0"/>
        <v>1.7315249266864896E-2</v>
      </c>
      <c r="G7" s="19">
        <v>2.2000000000000002</v>
      </c>
      <c r="H7" s="22">
        <v>40.7622</v>
      </c>
      <c r="I7" s="17">
        <f t="shared" si="2"/>
        <v>40.637500000000003</v>
      </c>
      <c r="J7" s="23">
        <f t="shared" si="3"/>
        <v>0.12469999999999715</v>
      </c>
    </row>
    <row r="8" spans="2:10" x14ac:dyDescent="0.3">
      <c r="B8" s="19">
        <v>2.15</v>
      </c>
      <c r="C8" s="20">
        <v>41.636200000000002</v>
      </c>
      <c r="D8" s="19">
        <f t="shared" si="1"/>
        <v>41.611697722567293</v>
      </c>
      <c r="E8" s="21">
        <f t="shared" si="0"/>
        <v>2.4502277432709718E-2</v>
      </c>
      <c r="G8" s="19">
        <v>2.2999999999999998</v>
      </c>
      <c r="H8" s="22">
        <v>39.041699999999999</v>
      </c>
      <c r="I8" s="17">
        <f t="shared" si="2"/>
        <v>38.873426573426578</v>
      </c>
      <c r="J8" s="22">
        <f t="shared" si="3"/>
        <v>0.16827342657342115</v>
      </c>
    </row>
    <row r="9" spans="2:10" x14ac:dyDescent="0.3">
      <c r="B9" s="19">
        <v>2.2000000000000002</v>
      </c>
      <c r="C9" s="20">
        <v>40.668399999999998</v>
      </c>
      <c r="D9" s="19">
        <f t="shared" si="1"/>
        <v>40.637500000000003</v>
      </c>
      <c r="E9" s="21">
        <f t="shared" si="0"/>
        <v>3.0899999999995487E-2</v>
      </c>
      <c r="G9" s="19">
        <v>2.4</v>
      </c>
      <c r="H9" s="22">
        <v>37.519199999999998</v>
      </c>
      <c r="I9" s="17">
        <f t="shared" si="2"/>
        <v>37.315966386554621</v>
      </c>
      <c r="J9" s="22">
        <f t="shared" si="3"/>
        <v>0.20323361344537716</v>
      </c>
    </row>
    <row r="10" spans="2:10" x14ac:dyDescent="0.3">
      <c r="B10" s="19">
        <v>2.25</v>
      </c>
      <c r="C10" s="20">
        <v>39.763599999999997</v>
      </c>
      <c r="D10" s="19">
        <f t="shared" si="1"/>
        <v>39.726923076923079</v>
      </c>
      <c r="E10" s="21">
        <f t="shared" si="0"/>
        <v>3.6676923076917944E-2</v>
      </c>
      <c r="G10" s="19">
        <v>2.5</v>
      </c>
      <c r="H10" s="22">
        <v>36.1599</v>
      </c>
      <c r="I10" s="17">
        <f t="shared" si="2"/>
        <v>35.928571428571431</v>
      </c>
      <c r="J10" s="22">
        <f t="shared" si="3"/>
        <v>0.23132857142856977</v>
      </c>
    </row>
    <row r="11" spans="2:10" x14ac:dyDescent="0.3">
      <c r="B11" s="19">
        <v>2.2999999999999998</v>
      </c>
      <c r="C11" s="20">
        <v>38.915199999999999</v>
      </c>
      <c r="D11" s="19">
        <f t="shared" si="1"/>
        <v>38.873426573426578</v>
      </c>
      <c r="E11" s="21">
        <f t="shared" si="0"/>
        <v>4.1773426573421091E-2</v>
      </c>
      <c r="G11" s="19">
        <v>2.6</v>
      </c>
      <c r="H11" s="22">
        <v>34.9373</v>
      </c>
      <c r="I11" s="17">
        <f t="shared" si="2"/>
        <v>34.68333333333333</v>
      </c>
      <c r="J11" s="22">
        <f t="shared" si="3"/>
        <v>0.25396666666667045</v>
      </c>
    </row>
    <row r="12" spans="2:10" x14ac:dyDescent="0.3">
      <c r="B12" s="19">
        <v>2.35</v>
      </c>
      <c r="C12" s="20">
        <v>38.117699999999999</v>
      </c>
      <c r="D12" s="19">
        <f t="shared" si="1"/>
        <v>38.071393034825867</v>
      </c>
      <c r="E12" s="21">
        <f t="shared" si="0"/>
        <v>4.6306965174132131E-2</v>
      </c>
      <c r="G12" s="19">
        <v>2.7</v>
      </c>
      <c r="H12" s="22">
        <v>33.8307</v>
      </c>
      <c r="I12" s="17">
        <f t="shared" si="2"/>
        <v>33.558505564387922</v>
      </c>
      <c r="J12" s="22">
        <f t="shared" si="3"/>
        <v>0.27219443561207868</v>
      </c>
    </row>
    <row r="13" spans="2:10" x14ac:dyDescent="0.3">
      <c r="B13" s="19">
        <v>2.4</v>
      </c>
      <c r="C13" s="20">
        <v>37.366399999999999</v>
      </c>
      <c r="D13" s="19">
        <f t="shared" si="1"/>
        <v>37.315966386554621</v>
      </c>
      <c r="E13" s="21">
        <f t="shared" si="0"/>
        <v>5.0433613445378001E-2</v>
      </c>
      <c r="G13" s="19">
        <v>2.8</v>
      </c>
      <c r="H13" s="22">
        <v>32.823799999999999</v>
      </c>
      <c r="I13" s="17">
        <f t="shared" si="2"/>
        <v>32.536842105263155</v>
      </c>
      <c r="J13" s="22">
        <f t="shared" si="3"/>
        <v>0.28695789473684385</v>
      </c>
    </row>
    <row r="14" spans="2:10" x14ac:dyDescent="0.3">
      <c r="B14" s="19">
        <v>2.4500000000000002</v>
      </c>
      <c r="C14" s="22">
        <v>36.656999999999996</v>
      </c>
      <c r="D14" s="19">
        <f t="shared" si="1"/>
        <v>36.602923538230883</v>
      </c>
      <c r="E14" s="23">
        <f t="shared" si="0"/>
        <v>5.4076461769113848E-2</v>
      </c>
      <c r="G14" s="19">
        <v>2.9</v>
      </c>
      <c r="H14" s="22">
        <v>31.903199999999998</v>
      </c>
      <c r="I14" s="17">
        <f t="shared" si="2"/>
        <v>31.604453441295547</v>
      </c>
      <c r="J14" s="22">
        <f t="shared" si="3"/>
        <v>0.2987465587044511</v>
      </c>
    </row>
    <row r="15" spans="2:10" x14ac:dyDescent="0.3">
      <c r="B15" s="17">
        <v>2.5</v>
      </c>
      <c r="C15" s="36">
        <v>35.985999999999997</v>
      </c>
      <c r="D15" s="39">
        <f t="shared" si="1"/>
        <v>35.928571428571431</v>
      </c>
      <c r="E15" s="37">
        <f t="shared" si="0"/>
        <v>5.7428571428566499E-2</v>
      </c>
      <c r="G15" s="19">
        <v>3</v>
      </c>
      <c r="H15" s="22">
        <v>31.058199999999999</v>
      </c>
      <c r="I15" s="17">
        <f t="shared" si="2"/>
        <v>30.75</v>
      </c>
      <c r="J15" s="22">
        <f t="shared" si="3"/>
        <v>0.30819999999999936</v>
      </c>
    </row>
    <row r="16" spans="2:10" x14ac:dyDescent="0.3">
      <c r="B16" s="19">
        <v>2.5499999999999998</v>
      </c>
      <c r="C16" s="20">
        <v>35.35</v>
      </c>
      <c r="D16" s="19">
        <f t="shared" si="1"/>
        <v>35.289663789186733</v>
      </c>
      <c r="E16" s="21">
        <f t="shared" si="0"/>
        <v>6.0336210813268565E-2</v>
      </c>
      <c r="G16" s="19">
        <v>3.1</v>
      </c>
      <c r="H16" s="22">
        <v>30.279900000000001</v>
      </c>
      <c r="I16" s="17">
        <f t="shared" si="2"/>
        <v>29.964111498257843</v>
      </c>
      <c r="J16" s="22">
        <f t="shared" si="3"/>
        <v>0.31578850174215845</v>
      </c>
    </row>
    <row r="17" spans="2:20" x14ac:dyDescent="0.3">
      <c r="B17" s="19">
        <v>2.6</v>
      </c>
      <c r="C17" s="20">
        <v>34.746299999999998</v>
      </c>
      <c r="D17" s="39">
        <f t="shared" si="1"/>
        <v>34.68333333333333</v>
      </c>
      <c r="E17" s="21">
        <f t="shared" si="0"/>
        <v>6.2966666666667948E-2</v>
      </c>
      <c r="G17" s="19">
        <v>3.2</v>
      </c>
      <c r="H17" s="22">
        <v>29.560600000000001</v>
      </c>
      <c r="I17" s="17">
        <f t="shared" si="2"/>
        <v>29.23896103896104</v>
      </c>
      <c r="J17" s="22">
        <f t="shared" si="3"/>
        <v>0.3216389610389605</v>
      </c>
    </row>
    <row r="18" spans="2:20" x14ac:dyDescent="0.3">
      <c r="B18" s="19">
        <v>2.65</v>
      </c>
      <c r="C18" s="20">
        <v>34.172400000000003</v>
      </c>
      <c r="D18" s="19">
        <f t="shared" si="1"/>
        <v>34.107036114570363</v>
      </c>
      <c r="E18" s="21">
        <f t="shared" si="0"/>
        <v>6.5363885429640334E-2</v>
      </c>
      <c r="G18" s="19">
        <v>3.3</v>
      </c>
      <c r="H18" s="22">
        <v>28.894100000000002</v>
      </c>
      <c r="I18" s="17">
        <f t="shared" si="2"/>
        <v>28.567947421638021</v>
      </c>
      <c r="J18" s="22">
        <f t="shared" si="3"/>
        <v>0.32615257836198097</v>
      </c>
    </row>
    <row r="19" spans="2:20" x14ac:dyDescent="0.3">
      <c r="B19" s="19">
        <v>2.7</v>
      </c>
      <c r="C19" s="20">
        <v>33.626100000000001</v>
      </c>
      <c r="D19" s="19">
        <f t="shared" si="1"/>
        <v>33.558505564387922</v>
      </c>
      <c r="E19" s="21">
        <f t="shared" si="0"/>
        <v>6.7594435612079451E-2</v>
      </c>
      <c r="G19" s="19">
        <v>3.4</v>
      </c>
      <c r="H19" s="22">
        <v>28.274999999999999</v>
      </c>
      <c r="I19" s="17">
        <f t="shared" si="2"/>
        <v>27.945454545454542</v>
      </c>
      <c r="J19" s="22">
        <f t="shared" si="3"/>
        <v>0.32954545454545681</v>
      </c>
    </row>
    <row r="20" spans="2:20" x14ac:dyDescent="0.3">
      <c r="B20" s="19">
        <v>2.75</v>
      </c>
      <c r="C20" s="20">
        <v>33.105200000000004</v>
      </c>
      <c r="D20" s="19">
        <f t="shared" si="1"/>
        <v>33.035714285714285</v>
      </c>
      <c r="E20" s="21">
        <f t="shared" si="0"/>
        <v>6.9485714285718814E-2</v>
      </c>
      <c r="G20" s="19">
        <v>3.5</v>
      </c>
      <c r="H20" s="22">
        <v>27.698699999999999</v>
      </c>
      <c r="I20" s="17">
        <f t="shared" si="2"/>
        <v>27.366666666666667</v>
      </c>
      <c r="J20" s="22">
        <f t="shared" si="3"/>
        <v>0.33203333333333163</v>
      </c>
    </row>
    <row r="21" spans="2:20" x14ac:dyDescent="0.3">
      <c r="B21" s="19">
        <v>2.8</v>
      </c>
      <c r="C21" s="20">
        <v>32.6081</v>
      </c>
      <c r="D21" s="19">
        <f t="shared" si="1"/>
        <v>32.536842105263155</v>
      </c>
      <c r="E21" s="21">
        <f t="shared" si="0"/>
        <v>7.1257894736845628E-2</v>
      </c>
      <c r="G21" s="19">
        <v>3.6</v>
      </c>
      <c r="H21" s="22">
        <v>27.161100000000001</v>
      </c>
      <c r="I21" s="17">
        <f t="shared" si="2"/>
        <v>26.827424749163882</v>
      </c>
      <c r="J21" s="22">
        <f t="shared" si="3"/>
        <v>0.33367525083611937</v>
      </c>
    </row>
    <row r="22" spans="2:20" x14ac:dyDescent="0.3">
      <c r="B22" s="19">
        <v>2.85</v>
      </c>
      <c r="C22" s="20">
        <v>32.133000000000003</v>
      </c>
      <c r="D22" s="19">
        <f t="shared" si="1"/>
        <v>32.060249210249211</v>
      </c>
      <c r="E22" s="21">
        <f t="shared" si="0"/>
        <v>7.2750789750791967E-2</v>
      </c>
      <c r="G22" s="19">
        <v>3.7</v>
      </c>
      <c r="H22" s="22">
        <v>26.6587</v>
      </c>
      <c r="I22" s="17">
        <f t="shared" si="2"/>
        <v>26.324113475177302</v>
      </c>
      <c r="J22" s="22">
        <f t="shared" si="3"/>
        <v>0.33458652482269713</v>
      </c>
    </row>
    <row r="23" spans="2:20" x14ac:dyDescent="0.3">
      <c r="B23" s="19">
        <v>2.9</v>
      </c>
      <c r="C23" s="20">
        <v>31.678599999999999</v>
      </c>
      <c r="D23" s="19">
        <f t="shared" si="1"/>
        <v>31.604453441295547</v>
      </c>
      <c r="E23" s="21">
        <f t="shared" si="0"/>
        <v>7.4146558704452303E-2</v>
      </c>
      <c r="G23" s="19">
        <v>3.8</v>
      </c>
      <c r="H23" s="22">
        <v>26.188500000000001</v>
      </c>
      <c r="I23" s="17">
        <f t="shared" si="2"/>
        <v>25.853571428571431</v>
      </c>
      <c r="J23" s="22">
        <f t="shared" si="3"/>
        <v>0.33492857142856991</v>
      </c>
    </row>
    <row r="24" spans="2:20" x14ac:dyDescent="0.3">
      <c r="B24" s="19">
        <v>2.95</v>
      </c>
      <c r="C24" s="20">
        <v>31.243500000000001</v>
      </c>
      <c r="D24" s="19">
        <f t="shared" si="1"/>
        <v>31.168111002921126</v>
      </c>
      <c r="E24" s="21">
        <f t="shared" si="0"/>
        <v>7.5388997078874809E-2</v>
      </c>
      <c r="G24" s="17">
        <v>3.9</v>
      </c>
      <c r="H24" s="18">
        <v>25.747800000000002</v>
      </c>
      <c r="I24" s="17">
        <f t="shared" si="2"/>
        <v>25.413019000703727</v>
      </c>
      <c r="J24" s="18">
        <f t="shared" si="3"/>
        <v>0.33478099929627447</v>
      </c>
    </row>
    <row r="25" spans="2:20" ht="15" thickBot="1" x14ac:dyDescent="0.35">
      <c r="B25" s="40">
        <v>3</v>
      </c>
      <c r="C25" s="43">
        <v>30.826499999999999</v>
      </c>
      <c r="D25" s="40">
        <f t="shared" si="1"/>
        <v>30.75</v>
      </c>
      <c r="E25" s="44">
        <f t="shared" si="0"/>
        <v>7.6499999999999346E-2</v>
      </c>
      <c r="G25" s="24">
        <v>4</v>
      </c>
      <c r="H25" s="25">
        <v>25.334299999999999</v>
      </c>
      <c r="I25" s="24">
        <f t="shared" si="2"/>
        <v>25</v>
      </c>
      <c r="J25" s="25">
        <f t="shared" si="3"/>
        <v>0.33429999999999893</v>
      </c>
    </row>
    <row r="26" spans="2:20" x14ac:dyDescent="0.3">
      <c r="B26" s="19">
        <v>3.05</v>
      </c>
      <c r="C26" s="20">
        <v>30.426500000000001</v>
      </c>
      <c r="D26" s="19">
        <f t="shared" si="1"/>
        <v>30.349006323396569</v>
      </c>
      <c r="E26" s="23">
        <f t="shared" si="0"/>
        <v>7.7493676603431538E-2</v>
      </c>
    </row>
    <row r="27" spans="2:20" x14ac:dyDescent="0.3">
      <c r="B27" s="19">
        <v>3.1</v>
      </c>
      <c r="C27" s="20">
        <v>30.0425</v>
      </c>
      <c r="D27" s="19">
        <f t="shared" si="1"/>
        <v>29.964111498257843</v>
      </c>
      <c r="E27" s="23">
        <f t="shared" si="0"/>
        <v>7.8388501742157501E-2</v>
      </c>
      <c r="G27" s="26" t="s">
        <v>17</v>
      </c>
      <c r="H27" s="26"/>
      <c r="I27" s="26"/>
      <c r="J27" s="26"/>
    </row>
    <row r="28" spans="2:20" x14ac:dyDescent="0.3">
      <c r="B28" s="19">
        <v>3.15</v>
      </c>
      <c r="C28" s="20">
        <v>29.673500000000001</v>
      </c>
      <c r="D28" s="19">
        <f t="shared" si="1"/>
        <v>29.594382179882317</v>
      </c>
      <c r="E28" s="23">
        <f t="shared" si="0"/>
        <v>7.911782011768409E-2</v>
      </c>
    </row>
    <row r="29" spans="2:20" x14ac:dyDescent="0.3">
      <c r="B29" s="19">
        <v>3.2</v>
      </c>
      <c r="C29" s="20">
        <v>29.3188</v>
      </c>
      <c r="D29" s="19">
        <f t="shared" si="1"/>
        <v>29.23896103896104</v>
      </c>
      <c r="E29" s="23">
        <f t="shared" si="0"/>
        <v>7.9838961038959155E-2</v>
      </c>
    </row>
    <row r="30" spans="2:20" ht="15" thickBot="1" x14ac:dyDescent="0.35">
      <c r="B30" s="19">
        <v>3.25</v>
      </c>
      <c r="C30" s="20">
        <v>28.977499999999999</v>
      </c>
      <c r="D30" s="19">
        <f t="shared" si="1"/>
        <v>28.897058823529413</v>
      </c>
      <c r="E30" s="23">
        <f t="shared" si="0"/>
        <v>8.0441176470586129E-2</v>
      </c>
      <c r="G30" s="26" t="s">
        <v>5</v>
      </c>
      <c r="H30" s="26"/>
    </row>
    <row r="31" spans="2:20" x14ac:dyDescent="0.3">
      <c r="B31" s="19">
        <v>3.3</v>
      </c>
      <c r="C31" s="20">
        <v>28.648900000000001</v>
      </c>
      <c r="D31" s="19">
        <f t="shared" si="1"/>
        <v>28.567947421638021</v>
      </c>
      <c r="E31" s="23">
        <f t="shared" si="0"/>
        <v>8.0952578361980443E-2</v>
      </c>
      <c r="N31" s="27" t="s">
        <v>19</v>
      </c>
      <c r="O31" s="28"/>
      <c r="P31" s="28" t="s">
        <v>6</v>
      </c>
      <c r="Q31" s="28"/>
      <c r="R31" s="28" t="s">
        <v>7</v>
      </c>
      <c r="S31" s="28"/>
      <c r="T31" s="29"/>
    </row>
    <row r="32" spans="2:20" ht="15" thickBot="1" x14ac:dyDescent="0.35">
      <c r="B32" s="19">
        <v>3.35</v>
      </c>
      <c r="C32" s="20">
        <v>28.3324</v>
      </c>
      <c r="D32" s="19">
        <f t="shared" si="1"/>
        <v>28.250953778429938</v>
      </c>
      <c r="E32" s="23">
        <f t="shared" si="0"/>
        <v>8.1446221570061539E-2</v>
      </c>
      <c r="N32" s="30">
        <f>MAX(E5:E45)</f>
        <v>8.3228571428570319E-2</v>
      </c>
      <c r="O32" s="31"/>
      <c r="P32" s="32">
        <f>MAX(J5:J25)</f>
        <v>0.33492857142856991</v>
      </c>
      <c r="Q32" s="32"/>
      <c r="R32" s="32">
        <f>P32/N32</f>
        <v>4.0242018537590472</v>
      </c>
      <c r="S32" s="32"/>
      <c r="T32" s="33"/>
    </row>
    <row r="33" spans="2:20" ht="15" thickBot="1" x14ac:dyDescent="0.35">
      <c r="B33" s="19">
        <v>3.4</v>
      </c>
      <c r="C33" s="20">
        <v>28.0273</v>
      </c>
      <c r="D33" s="19">
        <f t="shared" si="1"/>
        <v>27.945454545454542</v>
      </c>
      <c r="E33" s="23">
        <f t="shared" si="0"/>
        <v>8.1845454545458551E-2</v>
      </c>
      <c r="G33" s="42" t="s">
        <v>11</v>
      </c>
      <c r="H33" s="42" t="s">
        <v>12</v>
      </c>
    </row>
    <row r="34" spans="2:20" x14ac:dyDescent="0.3">
      <c r="B34" s="19">
        <v>3.45</v>
      </c>
      <c r="C34" s="20">
        <v>27.733000000000001</v>
      </c>
      <c r="D34" s="19">
        <f t="shared" si="1"/>
        <v>27.650871359779863</v>
      </c>
      <c r="E34" s="23">
        <f t="shared" si="0"/>
        <v>8.2128640220137328E-2</v>
      </c>
      <c r="G34" s="42">
        <v>75</v>
      </c>
      <c r="H34" s="42">
        <v>18</v>
      </c>
      <c r="N34" s="27" t="s">
        <v>20</v>
      </c>
      <c r="O34" s="28"/>
      <c r="P34" s="28" t="s">
        <v>8</v>
      </c>
      <c r="Q34" s="28"/>
      <c r="R34" s="28" t="s">
        <v>7</v>
      </c>
      <c r="S34" s="28"/>
      <c r="T34" s="29"/>
    </row>
    <row r="35" spans="2:20" ht="15" thickBot="1" x14ac:dyDescent="0.35">
      <c r="B35" s="19">
        <v>3.5</v>
      </c>
      <c r="C35" s="20">
        <v>27.449100000000001</v>
      </c>
      <c r="D35" s="19">
        <f t="shared" si="1"/>
        <v>27.366666666666667</v>
      </c>
      <c r="E35" s="23">
        <f t="shared" si="0"/>
        <v>8.2433333333334247E-2</v>
      </c>
      <c r="N35" s="30">
        <f>AVERAGE(E5:E45)</f>
        <v>6.5828557982346408E-2</v>
      </c>
      <c r="O35" s="31"/>
      <c r="P35" s="31">
        <f>AVERAGE(J5:J25)</f>
        <v>0.262606980563801</v>
      </c>
      <c r="Q35" s="31"/>
      <c r="R35" s="32">
        <f>P35/N35</f>
        <v>3.9892561619567255</v>
      </c>
      <c r="S35" s="32"/>
      <c r="T35" s="33"/>
    </row>
    <row r="36" spans="2:20" x14ac:dyDescent="0.3">
      <c r="B36" s="19">
        <v>3.55</v>
      </c>
      <c r="C36" s="20">
        <v>27.175000000000001</v>
      </c>
      <c r="D36" s="19">
        <f t="shared" si="1"/>
        <v>27.092340012928251</v>
      </c>
      <c r="E36" s="23">
        <f t="shared" si="0"/>
        <v>8.2659987071750152E-2</v>
      </c>
    </row>
    <row r="37" spans="2:20" x14ac:dyDescent="0.3">
      <c r="B37" s="19">
        <v>3.6</v>
      </c>
      <c r="C37" s="20">
        <v>26.910299999999999</v>
      </c>
      <c r="D37" s="19">
        <f t="shared" si="1"/>
        <v>26.827424749163882</v>
      </c>
      <c r="E37" s="23">
        <f t="shared" si="0"/>
        <v>8.2875250836117687E-2</v>
      </c>
    </row>
    <row r="38" spans="2:20" x14ac:dyDescent="0.3">
      <c r="B38" s="19">
        <v>3.65</v>
      </c>
      <c r="C38" s="20">
        <v>26.654499999999999</v>
      </c>
      <c r="D38" s="19">
        <f t="shared" si="1"/>
        <v>26.571485088253194</v>
      </c>
      <c r="E38" s="23">
        <f t="shared" si="0"/>
        <v>8.3014911746804643E-2</v>
      </c>
    </row>
    <row r="39" spans="2:20" x14ac:dyDescent="0.3">
      <c r="B39" s="19">
        <v>3.7</v>
      </c>
      <c r="C39" s="20">
        <v>26.4072</v>
      </c>
      <c r="D39" s="19">
        <f t="shared" si="1"/>
        <v>26.324113475177302</v>
      </c>
      <c r="E39" s="23">
        <f t="shared" si="0"/>
        <v>8.3086524822697072E-2</v>
      </c>
    </row>
    <row r="40" spans="2:20" x14ac:dyDescent="0.3">
      <c r="B40" s="19">
        <v>3.75</v>
      </c>
      <c r="C40" s="20">
        <v>26.168099999999999</v>
      </c>
      <c r="D40" s="19">
        <f t="shared" si="1"/>
        <v>26.084928229665071</v>
      </c>
      <c r="E40" s="23">
        <f t="shared" si="0"/>
        <v>8.3171770334928397E-2</v>
      </c>
    </row>
    <row r="41" spans="2:20" x14ac:dyDescent="0.3">
      <c r="B41" s="19">
        <v>3.8</v>
      </c>
      <c r="C41" s="20">
        <v>25.936800000000002</v>
      </c>
      <c r="D41" s="19">
        <f t="shared" si="1"/>
        <v>25.853571428571431</v>
      </c>
      <c r="E41" s="23">
        <f t="shared" si="0"/>
        <v>8.3228571428570319E-2</v>
      </c>
    </row>
    <row r="42" spans="2:20" x14ac:dyDescent="0.3">
      <c r="B42" s="19">
        <v>3.85</v>
      </c>
      <c r="C42" s="20">
        <v>25.712900000000001</v>
      </c>
      <c r="D42" s="19">
        <f t="shared" si="1"/>
        <v>25.629706999457412</v>
      </c>
      <c r="E42" s="23">
        <f t="shared" si="0"/>
        <v>8.3193000542589601E-2</v>
      </c>
    </row>
    <row r="43" spans="2:20" x14ac:dyDescent="0.3">
      <c r="B43" s="19">
        <v>3.9</v>
      </c>
      <c r="C43" s="20">
        <v>25.496200000000002</v>
      </c>
      <c r="D43" s="19">
        <f t="shared" si="1"/>
        <v>25.413019000703727</v>
      </c>
      <c r="E43" s="23">
        <f t="shared" si="0"/>
        <v>8.3180999296274649E-2</v>
      </c>
    </row>
    <row r="44" spans="2:20" x14ac:dyDescent="0.3">
      <c r="B44" s="19">
        <v>3.95</v>
      </c>
      <c r="C44" s="20">
        <v>25.286300000000001</v>
      </c>
      <c r="D44" s="19">
        <f t="shared" si="1"/>
        <v>25.203210066769387</v>
      </c>
      <c r="E44" s="23">
        <f t="shared" si="0"/>
        <v>8.3089933230613866E-2</v>
      </c>
    </row>
    <row r="45" spans="2:20" ht="15" thickBot="1" x14ac:dyDescent="0.35">
      <c r="B45" s="24">
        <v>4</v>
      </c>
      <c r="C45" s="34">
        <v>25.082999999999998</v>
      </c>
      <c r="D45" s="24">
        <f t="shared" si="1"/>
        <v>25</v>
      </c>
      <c r="E45" s="47">
        <f t="shared" si="0"/>
        <v>8.2999999999998408E-2</v>
      </c>
    </row>
  </sheetData>
  <mergeCells count="18">
    <mergeCell ref="N34:O34"/>
    <mergeCell ref="P34:Q34"/>
    <mergeCell ref="R34:T34"/>
    <mergeCell ref="N35:O35"/>
    <mergeCell ref="P35:Q35"/>
    <mergeCell ref="R35:T35"/>
    <mergeCell ref="N31:O31"/>
    <mergeCell ref="P31:Q31"/>
    <mergeCell ref="R31:T31"/>
    <mergeCell ref="N32:O32"/>
    <mergeCell ref="P32:Q32"/>
    <mergeCell ref="R32:T32"/>
    <mergeCell ref="B2:C3"/>
    <mergeCell ref="D2:E3"/>
    <mergeCell ref="G2:H3"/>
    <mergeCell ref="I2:J3"/>
    <mergeCell ref="G27:J27"/>
    <mergeCell ref="G30:H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8433-98D1-423B-82B1-2BE3EE762F2F}">
  <dimension ref="B1:T35"/>
  <sheetViews>
    <sheetView tabSelected="1" workbookViewId="0"/>
  </sheetViews>
  <sheetFormatPr defaultRowHeight="14.4" x14ac:dyDescent="0.3"/>
  <cols>
    <col min="2" max="5" width="9.77734375" customWidth="1"/>
    <col min="7" max="10" width="10" customWidth="1"/>
    <col min="15" max="15" width="9.88671875" customWidth="1"/>
  </cols>
  <sheetData>
    <row r="1" spans="2:10" ht="15" thickBot="1" x14ac:dyDescent="0.35"/>
    <row r="2" spans="2:10" x14ac:dyDescent="0.3">
      <c r="B2" s="1" t="s">
        <v>21</v>
      </c>
      <c r="C2" s="2"/>
      <c r="D2" s="3" t="s">
        <v>1</v>
      </c>
      <c r="E2" s="4"/>
      <c r="G2" s="1" t="s">
        <v>10</v>
      </c>
      <c r="H2" s="2"/>
      <c r="I2" s="3" t="s">
        <v>1</v>
      </c>
      <c r="J2" s="4"/>
    </row>
    <row r="3" spans="2:10" ht="15" thickBot="1" x14ac:dyDescent="0.35">
      <c r="B3" s="5"/>
      <c r="C3" s="6"/>
      <c r="D3" s="7"/>
      <c r="E3" s="8"/>
      <c r="G3" s="5"/>
      <c r="H3" s="6"/>
      <c r="I3" s="7"/>
      <c r="J3" s="8"/>
    </row>
    <row r="4" spans="2:10" ht="15" thickBot="1" x14ac:dyDescent="0.35">
      <c r="B4" s="9" t="s">
        <v>2</v>
      </c>
      <c r="C4" s="10" t="s">
        <v>3</v>
      </c>
      <c r="D4" s="41" t="s">
        <v>3</v>
      </c>
      <c r="E4" s="12" t="s">
        <v>4</v>
      </c>
      <c r="G4" s="11" t="s">
        <v>2</v>
      </c>
      <c r="H4" s="13" t="s">
        <v>3</v>
      </c>
      <c r="I4" s="11" t="s">
        <v>3</v>
      </c>
      <c r="J4" s="13" t="s">
        <v>4</v>
      </c>
    </row>
    <row r="5" spans="2:10" x14ac:dyDescent="0.3">
      <c r="B5" s="14">
        <v>0</v>
      </c>
      <c r="C5" s="15">
        <v>2</v>
      </c>
      <c r="D5" s="38">
        <f>COS(B5)+1</f>
        <v>2</v>
      </c>
      <c r="E5" s="16">
        <f t="shared" ref="E5:E21" si="0">ABS(D5-C5)</f>
        <v>0</v>
      </c>
      <c r="G5" s="17">
        <v>0</v>
      </c>
      <c r="H5" s="18">
        <v>2</v>
      </c>
      <c r="I5" s="17">
        <f>COS(G5)+1</f>
        <v>2</v>
      </c>
      <c r="J5" s="18">
        <f>ABS(H5-I5)</f>
        <v>0</v>
      </c>
    </row>
    <row r="6" spans="2:10" x14ac:dyDescent="0.3">
      <c r="B6" s="19">
        <v>0.25</v>
      </c>
      <c r="C6" s="20">
        <v>1.9769699999999999</v>
      </c>
      <c r="D6" s="19">
        <f t="shared" ref="D6:D21" si="1">COS(B6)+1</f>
        <v>1.9689124217106446</v>
      </c>
      <c r="E6" s="21">
        <f t="shared" si="0"/>
        <v>8.0575782893552717E-3</v>
      </c>
      <c r="G6" s="19">
        <v>0.5</v>
      </c>
      <c r="H6" s="22">
        <v>1.92886</v>
      </c>
      <c r="I6" s="17">
        <f t="shared" ref="I6:I13" si="2">COS(G6)+1</f>
        <v>1.8775825618903728</v>
      </c>
      <c r="J6" s="23">
        <f t="shared" ref="J6:J13" si="3">ABS(H6-I6)</f>
        <v>5.127743810962726E-2</v>
      </c>
    </row>
    <row r="7" spans="2:10" x14ac:dyDescent="0.3">
      <c r="B7" s="19">
        <v>0.5</v>
      </c>
      <c r="C7" s="20">
        <v>1.8928700000000001</v>
      </c>
      <c r="D7" s="19">
        <f t="shared" si="1"/>
        <v>1.8775825618903728</v>
      </c>
      <c r="E7" s="21">
        <f t="shared" si="0"/>
        <v>1.5287438109627294E-2</v>
      </c>
      <c r="G7" s="19">
        <v>1</v>
      </c>
      <c r="H7" s="22">
        <v>1.62551</v>
      </c>
      <c r="I7" s="17">
        <f t="shared" si="2"/>
        <v>1.5403023058681398</v>
      </c>
      <c r="J7" s="23">
        <f t="shared" si="3"/>
        <v>8.5207694131860245E-2</v>
      </c>
    </row>
    <row r="8" spans="2:10" x14ac:dyDescent="0.3">
      <c r="B8" s="19">
        <v>0.75</v>
      </c>
      <c r="C8" s="20">
        <v>1.7529699999999999</v>
      </c>
      <c r="D8" s="19">
        <f t="shared" si="1"/>
        <v>1.731688868873821</v>
      </c>
      <c r="E8" s="21">
        <f t="shared" si="0"/>
        <v>2.1281131126178909E-2</v>
      </c>
      <c r="G8" s="19">
        <v>1.5</v>
      </c>
      <c r="H8" s="22">
        <v>1.16578</v>
      </c>
      <c r="I8" s="17">
        <f t="shared" si="2"/>
        <v>1.0707372016677028</v>
      </c>
      <c r="J8" s="22">
        <f t="shared" si="3"/>
        <v>9.5042798332297229E-2</v>
      </c>
    </row>
    <row r="9" spans="2:10" x14ac:dyDescent="0.3">
      <c r="B9" s="19">
        <v>1</v>
      </c>
      <c r="C9" s="20">
        <v>1.5660099999999999</v>
      </c>
      <c r="D9" s="19">
        <f t="shared" si="1"/>
        <v>1.5403023058681398</v>
      </c>
      <c r="E9" s="21">
        <f t="shared" si="0"/>
        <v>2.5707694131860137E-2</v>
      </c>
      <c r="G9" s="19">
        <v>2</v>
      </c>
      <c r="H9" s="22">
        <v>0.66460399999999997</v>
      </c>
      <c r="I9" s="17">
        <f t="shared" si="2"/>
        <v>0.58385316345285765</v>
      </c>
      <c r="J9" s="22">
        <f t="shared" si="3"/>
        <v>8.0750836547142324E-2</v>
      </c>
    </row>
    <row r="10" spans="2:10" x14ac:dyDescent="0.3">
      <c r="B10" s="19">
        <v>1.25</v>
      </c>
      <c r="C10" s="20">
        <v>1.34368</v>
      </c>
      <c r="D10" s="19">
        <f t="shared" si="1"/>
        <v>1.3153223623952686</v>
      </c>
      <c r="E10" s="21">
        <f t="shared" si="0"/>
        <v>2.8357637604731423E-2</v>
      </c>
      <c r="G10" s="19">
        <v>2.5</v>
      </c>
      <c r="H10" s="22">
        <v>0.247278</v>
      </c>
      <c r="I10" s="17">
        <f t="shared" si="2"/>
        <v>0.1988563844530663</v>
      </c>
      <c r="J10" s="22">
        <f t="shared" si="3"/>
        <v>4.8421615546933694E-2</v>
      </c>
    </row>
    <row r="11" spans="2:10" x14ac:dyDescent="0.3">
      <c r="B11" s="19">
        <v>1.5</v>
      </c>
      <c r="C11" s="20">
        <v>1.0998600000000001</v>
      </c>
      <c r="D11" s="19">
        <f t="shared" si="1"/>
        <v>1.0707372016677028</v>
      </c>
      <c r="E11" s="21">
        <f t="shared" si="0"/>
        <v>2.9122798332297251E-2</v>
      </c>
      <c r="G11" s="19">
        <v>3</v>
      </c>
      <c r="H11" s="22">
        <v>1.8132100000000002E-2</v>
      </c>
      <c r="I11" s="17">
        <f t="shared" si="2"/>
        <v>1.0007503399554585E-2</v>
      </c>
      <c r="J11" s="22">
        <f t="shared" si="3"/>
        <v>8.1245966004454169E-3</v>
      </c>
    </row>
    <row r="12" spans="2:10" x14ac:dyDescent="0.3">
      <c r="B12" s="19">
        <v>1.75</v>
      </c>
      <c r="C12" s="20">
        <v>0.849804</v>
      </c>
      <c r="D12" s="19">
        <f t="shared" si="1"/>
        <v>0.82175394435050797</v>
      </c>
      <c r="E12" s="21">
        <f t="shared" si="0"/>
        <v>2.8050055649492034E-2</v>
      </c>
      <c r="G12" s="19">
        <v>3.5</v>
      </c>
      <c r="H12" s="22">
        <v>3.4453400000000002E-2</v>
      </c>
      <c r="I12" s="17">
        <f t="shared" si="2"/>
        <v>6.3543312709203659E-2</v>
      </c>
      <c r="J12" s="22">
        <f t="shared" si="3"/>
        <v>2.9089912709203657E-2</v>
      </c>
    </row>
    <row r="13" spans="2:10" ht="15" thickBot="1" x14ac:dyDescent="0.35">
      <c r="B13" s="19">
        <v>2</v>
      </c>
      <c r="C13" s="20">
        <v>0.60913399999999995</v>
      </c>
      <c r="D13" s="19">
        <f t="shared" si="1"/>
        <v>0.58385316345285765</v>
      </c>
      <c r="E13" s="21">
        <f t="shared" si="0"/>
        <v>2.5280836547142305E-2</v>
      </c>
      <c r="G13" s="24">
        <v>4</v>
      </c>
      <c r="H13" s="25">
        <v>0.292161</v>
      </c>
      <c r="I13" s="24">
        <f t="shared" si="2"/>
        <v>0.34635637913638806</v>
      </c>
      <c r="J13" s="25">
        <f t="shared" si="3"/>
        <v>5.4195379136388055E-2</v>
      </c>
    </row>
    <row r="14" spans="2:10" x14ac:dyDescent="0.3">
      <c r="B14" s="19">
        <v>2.25</v>
      </c>
      <c r="C14" s="22">
        <v>0.39289400000000002</v>
      </c>
      <c r="D14" s="19">
        <f t="shared" si="1"/>
        <v>0.37182637727726087</v>
      </c>
      <c r="E14" s="23">
        <f t="shared" si="0"/>
        <v>2.1067622722739154E-2</v>
      </c>
      <c r="G14" s="45"/>
      <c r="H14" s="45"/>
      <c r="I14" s="45"/>
      <c r="J14" s="45"/>
    </row>
    <row r="15" spans="2:10" x14ac:dyDescent="0.3">
      <c r="B15" s="17">
        <v>2.5</v>
      </c>
      <c r="C15" s="36">
        <v>0.21459800000000001</v>
      </c>
      <c r="D15" s="19">
        <f t="shared" si="1"/>
        <v>0.1988563844530663</v>
      </c>
      <c r="E15" s="37">
        <f t="shared" si="0"/>
        <v>1.5741615546933707E-2</v>
      </c>
      <c r="G15" s="26" t="s">
        <v>17</v>
      </c>
      <c r="H15" s="26"/>
      <c r="I15" s="26"/>
      <c r="J15" s="26"/>
    </row>
    <row r="16" spans="2:10" x14ac:dyDescent="0.3">
      <c r="B16" s="19">
        <v>2.75</v>
      </c>
      <c r="C16" s="20">
        <v>8.5389199999999998E-2</v>
      </c>
      <c r="D16" s="19">
        <f t="shared" si="1"/>
        <v>7.5697621367536438E-2</v>
      </c>
      <c r="E16" s="21">
        <f t="shared" si="0"/>
        <v>9.69157863246356E-3</v>
      </c>
    </row>
    <row r="17" spans="2:20" x14ac:dyDescent="0.3">
      <c r="B17" s="19">
        <v>3</v>
      </c>
      <c r="C17" s="20">
        <v>1.3343799999999999E-2</v>
      </c>
      <c r="D17" s="19">
        <f t="shared" si="1"/>
        <v>1.0007503399554585E-2</v>
      </c>
      <c r="E17" s="21">
        <f t="shared" si="0"/>
        <v>3.3362966004454146E-3</v>
      </c>
    </row>
    <row r="18" spans="2:20" x14ac:dyDescent="0.3">
      <c r="B18" s="19">
        <v>3.25</v>
      </c>
      <c r="C18" s="20">
        <v>2.9644900000000002E-3</v>
      </c>
      <c r="D18" s="19">
        <f t="shared" si="1"/>
        <v>5.870323919453746E-3</v>
      </c>
      <c r="E18" s="21">
        <f t="shared" si="0"/>
        <v>2.9058339194537458E-3</v>
      </c>
      <c r="G18" s="26" t="s">
        <v>5</v>
      </c>
      <c r="H18" s="26"/>
    </row>
    <row r="19" spans="2:20" x14ac:dyDescent="0.3">
      <c r="B19" s="19">
        <v>3.5</v>
      </c>
      <c r="C19" s="20">
        <v>5.4899900000000001E-2</v>
      </c>
      <c r="D19" s="19">
        <f t="shared" si="1"/>
        <v>6.3543312709203659E-2</v>
      </c>
      <c r="E19" s="21">
        <f t="shared" si="0"/>
        <v>8.6434127092036572E-3</v>
      </c>
    </row>
    <row r="20" spans="2:20" x14ac:dyDescent="0.3">
      <c r="B20" s="19">
        <v>3.75</v>
      </c>
      <c r="C20" s="20">
        <v>0.165904</v>
      </c>
      <c r="D20" s="19">
        <f t="shared" si="1"/>
        <v>0.17944064266043924</v>
      </c>
      <c r="E20" s="21">
        <f t="shared" si="0"/>
        <v>1.3536642660439246E-2</v>
      </c>
    </row>
    <row r="21" spans="2:20" ht="15" thickBot="1" x14ac:dyDescent="0.35">
      <c r="B21" s="24">
        <v>4</v>
      </c>
      <c r="C21" s="34">
        <v>0.32903900000000003</v>
      </c>
      <c r="D21" s="24">
        <f t="shared" si="1"/>
        <v>0.34635637913638806</v>
      </c>
      <c r="E21" s="35">
        <f t="shared" si="0"/>
        <v>1.7317379136388034E-2</v>
      </c>
      <c r="G21" s="42" t="s">
        <v>11</v>
      </c>
      <c r="H21" s="42" t="s">
        <v>12</v>
      </c>
    </row>
    <row r="22" spans="2:20" x14ac:dyDescent="0.3">
      <c r="G22" s="42">
        <v>0</v>
      </c>
      <c r="H22" s="42">
        <v>1</v>
      </c>
    </row>
    <row r="23" spans="2:20" x14ac:dyDescent="0.3">
      <c r="G23" s="45"/>
      <c r="H23" s="45"/>
      <c r="I23" s="45"/>
      <c r="J23" s="45"/>
    </row>
    <row r="24" spans="2:20" x14ac:dyDescent="0.3">
      <c r="G24" s="45"/>
      <c r="H24" s="45"/>
      <c r="I24" s="45"/>
      <c r="J24" s="45"/>
    </row>
    <row r="25" spans="2:20" x14ac:dyDescent="0.3">
      <c r="G25" s="45"/>
      <c r="H25" s="45"/>
      <c r="I25" s="45"/>
      <c r="J25" s="45"/>
    </row>
    <row r="30" spans="2:20" ht="15" thickBot="1" x14ac:dyDescent="0.35"/>
    <row r="31" spans="2:20" x14ac:dyDescent="0.3">
      <c r="N31" s="27" t="s">
        <v>22</v>
      </c>
      <c r="O31" s="28"/>
      <c r="P31" s="28" t="s">
        <v>13</v>
      </c>
      <c r="Q31" s="28"/>
      <c r="R31" s="28" t="s">
        <v>7</v>
      </c>
      <c r="S31" s="28"/>
      <c r="T31" s="29"/>
    </row>
    <row r="32" spans="2:20" ht="15" thickBot="1" x14ac:dyDescent="0.35">
      <c r="N32" s="30">
        <f>MAX(E5:E21)</f>
        <v>2.9122798332297251E-2</v>
      </c>
      <c r="O32" s="31"/>
      <c r="P32" s="32">
        <f>MAX(J5:J13)</f>
        <v>9.5042798332297229E-2</v>
      </c>
      <c r="Q32" s="32"/>
      <c r="R32" s="32">
        <f>P32/N32</f>
        <v>3.2635187473346114</v>
      </c>
      <c r="S32" s="32"/>
      <c r="T32" s="33"/>
    </row>
    <row r="33" spans="14:20" ht="15" thickBot="1" x14ac:dyDescent="0.35"/>
    <row r="34" spans="14:20" x14ac:dyDescent="0.3">
      <c r="N34" s="27" t="s">
        <v>20</v>
      </c>
      <c r="O34" s="28"/>
      <c r="P34" s="28" t="s">
        <v>8</v>
      </c>
      <c r="Q34" s="28"/>
      <c r="R34" s="28" t="s">
        <v>7</v>
      </c>
      <c r="S34" s="28"/>
      <c r="T34" s="29"/>
    </row>
    <row r="35" spans="14:20" ht="15" thickBot="1" x14ac:dyDescent="0.35">
      <c r="N35" s="30">
        <f>AVERAGE(E5:E21)</f>
        <v>1.6081503042279479E-2</v>
      </c>
      <c r="O35" s="31"/>
      <c r="P35" s="31">
        <f>AVERAGE(J5:J13)</f>
        <v>5.0234474568210868E-2</v>
      </c>
      <c r="Q35" s="31"/>
      <c r="R35" s="32">
        <f>P35/N35</f>
        <v>3.1237425031814912</v>
      </c>
      <c r="S35" s="32"/>
      <c r="T35" s="33"/>
    </row>
  </sheetData>
  <mergeCells count="18">
    <mergeCell ref="N34:O34"/>
    <mergeCell ref="P34:Q34"/>
    <mergeCell ref="R34:T34"/>
    <mergeCell ref="N35:O35"/>
    <mergeCell ref="P35:Q35"/>
    <mergeCell ref="R35:T35"/>
    <mergeCell ref="N31:O31"/>
    <mergeCell ref="P31:Q31"/>
    <mergeCell ref="R31:T31"/>
    <mergeCell ref="N32:O32"/>
    <mergeCell ref="P32:Q32"/>
    <mergeCell ref="R32:T32"/>
    <mergeCell ref="B2:C3"/>
    <mergeCell ref="D2:E3"/>
    <mergeCell ref="G2:H3"/>
    <mergeCell ref="I2:J3"/>
    <mergeCell ref="G15:J15"/>
    <mergeCell ref="G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2015-06-05T18:19:34Z</dcterms:created>
  <dcterms:modified xsi:type="dcterms:W3CDTF">2024-04-14T16:31:59Z</dcterms:modified>
</cp:coreProperties>
</file>