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hrad\Downloads\Web Analytics\"/>
    </mc:Choice>
  </mc:AlternateContent>
  <xr:revisionPtr revIDLastSave="0" documentId="8_{8207B867-1FDF-4315-AE69-F047C9766C24}" xr6:coauthVersionLast="47" xr6:coauthVersionMax="47" xr10:uidLastSave="{00000000-0000-0000-0000-000000000000}"/>
  <bookViews>
    <workbookView xWindow="-110" yWindow="-110" windowWidth="22780" windowHeight="14540" tabRatio="500" activeTab="3" xr2:uid="{00000000-000D-0000-FFFF-FFFF00000000}"/>
  </bookViews>
  <sheets>
    <sheet name="CaseWorks " sheetId="2" r:id="rId1"/>
    <sheet name="Bazaar data_Tables 1 and 2" sheetId="1" r:id="rId2"/>
    <sheet name="Sheet2" sheetId="4" r:id="rId3"/>
    <sheet name="Sheet4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6" i="4" l="1"/>
  <c r="B25" i="4"/>
  <c r="B24" i="4"/>
  <c r="B23" i="4"/>
  <c r="B22" i="4"/>
  <c r="K18" i="4"/>
  <c r="D18" i="4"/>
  <c r="B21" i="4"/>
  <c r="I20" i="4"/>
  <c r="B20" i="4"/>
  <c r="K14" i="4"/>
  <c r="K15" i="4"/>
  <c r="K16" i="4"/>
  <c r="K17" i="4"/>
  <c r="J17" i="4"/>
  <c r="I17" i="4"/>
  <c r="K5" i="4"/>
  <c r="K6" i="4"/>
  <c r="K7" i="4"/>
  <c r="K8" i="4"/>
  <c r="K9" i="4"/>
  <c r="K10" i="4"/>
  <c r="K11" i="4"/>
  <c r="K12" i="4"/>
  <c r="K13" i="4"/>
  <c r="K4" i="4"/>
  <c r="J13" i="4"/>
  <c r="I13" i="4"/>
  <c r="D15" i="4"/>
  <c r="D16" i="4"/>
  <c r="C17" i="4"/>
  <c r="B17" i="4"/>
  <c r="D17" i="4" s="1"/>
  <c r="D14" i="4"/>
  <c r="D5" i="4"/>
  <c r="D6" i="4"/>
  <c r="D7" i="4"/>
  <c r="D8" i="4"/>
  <c r="D9" i="4"/>
  <c r="D10" i="4"/>
  <c r="D11" i="4"/>
  <c r="D12" i="4"/>
  <c r="D4" i="4"/>
  <c r="C13" i="4"/>
  <c r="B13" i="4"/>
  <c r="D13" i="4" l="1"/>
</calcChain>
</file>

<file path=xl/sharedStrings.xml><?xml version="1.0" encoding="utf-8"?>
<sst xmlns="http://schemas.openxmlformats.org/spreadsheetml/2006/main" count="48" uniqueCount="33">
  <si>
    <t xml:space="preserve">Organic </t>
  </si>
  <si>
    <t>Sponsored</t>
  </si>
  <si>
    <t>Week</t>
  </si>
  <si>
    <t xml:space="preserve">Table 2: Weekly traffic from Bing by origin of click </t>
  </si>
  <si>
    <t xml:space="preserve">Table 1: Weekly traffic from Google by origin of click </t>
  </si>
  <si>
    <t>Copyright Information</t>
  </si>
  <si>
    <t xml:space="preserve">Neither this spreadsheet nor the associated case can be used or reproduced </t>
  </si>
  <si>
    <t>Abstract:</t>
  </si>
  <si>
    <t>without explicit permission from Columbia CaseWorks.</t>
  </si>
  <si>
    <t>To obtain permission, please visit:</t>
  </si>
  <si>
    <t>www.gsb.columbia.edu/CaseWorks</t>
  </si>
  <si>
    <t>or e-mail:</t>
  </si>
  <si>
    <t>ColumbiaCaseWorks@gsb.columbia.edu</t>
  </si>
  <si>
    <t>Measuring ROI on Sponsored Search Ads</t>
  </si>
  <si>
    <t>Author: Kinshuk Jerath</t>
  </si>
  <si>
    <t>Columbia CaseWorks ID: 170508</t>
  </si>
  <si>
    <t>© 2017 by The Trustees of Columbia University in the City of New York. All rights reserved.</t>
  </si>
  <si>
    <t>This spreadsheet accompanies the Measuring ROI on Sponsored Search Ads case</t>
  </si>
  <si>
    <t xml:space="preserve">Total </t>
  </si>
  <si>
    <t>Weekly Average 10-12</t>
  </si>
  <si>
    <t>Weekly Average 1-9</t>
  </si>
  <si>
    <t>Total</t>
  </si>
  <si>
    <t>% change</t>
  </si>
  <si>
    <t>Difference in total average(10-12 &amp;1-9)</t>
  </si>
  <si>
    <t>Difference in total average(10-12 &amp; 1-9)</t>
  </si>
  <si>
    <t>Normalisation/Absolute Normal value</t>
  </si>
  <si>
    <t>Traffic Attributable to ads</t>
  </si>
  <si>
    <t>Weekly average traffic attributable to ads</t>
  </si>
  <si>
    <t>Total spent on ads</t>
  </si>
  <si>
    <t>Revenue from additional traffic</t>
  </si>
  <si>
    <t xml:space="preserve">                        Weekly Traffic from google by the origin of click</t>
  </si>
  <si>
    <t>ROI</t>
  </si>
  <si>
    <t xml:space="preserve">                       Weekly Traffic from bing by the origin of click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</si>
</sst>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5" formatCode="0.000%"/>
    <numFmt numFmtId="166" formatCode="0.0000%"/>
    <numFmt numFmtId="168" formatCode="#,##0.0"/>
    <numFmt numFmtId="170" formatCode="_(&quot;$&quot;* #,##0_);_(&quot;$&quot;* \(#,##0\);_(&quot;$&quot;* &quot;-&quot;??_);_(@_)"/>
  </numFmts>
  <fonts count="16" x14ac:knownFonts="1">
    <font>
      <sz val="12"/>
      <color theme="1"/>
      <name val="Calibri"/>
      <family val="2"/>
      <scheme val="minor"/>
    </font>
    <font>
      <sz val="12"/>
      <color rgb="FF000000"/>
      <name val="Calibri"/>
      <scheme val="minor"/>
    </font>
    <font>
      <b/>
      <sz val="12"/>
      <color theme="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rgb="FF009BDA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b/>
      <u/>
      <sz val="10"/>
      <color rgb="FF0081CC"/>
      <name val="Arial"/>
      <family val="2"/>
    </font>
    <font>
      <b/>
      <sz val="10"/>
      <color rgb="FF0081CC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4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/>
    <xf numFmtId="0" fontId="11" fillId="0" borderId="0" applyNumberFormat="0" applyFill="0" applyBorder="0" applyAlignment="0" applyProtection="0">
      <alignment vertical="top"/>
      <protection locked="0"/>
    </xf>
    <xf numFmtId="44" fontId="14" fillId="0" borderId="0" applyFont="0" applyFill="0" applyBorder="0" applyAlignment="0" applyProtection="0"/>
    <xf numFmtId="9" fontId="14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3" fontId="1" fillId="0" borderId="1" xfId="0" applyNumberFormat="1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 applyAlignment="1">
      <alignment horizontal="left" vertical="center"/>
    </xf>
    <xf numFmtId="3" fontId="0" fillId="0" borderId="4" xfId="0" applyNumberFormat="1" applyBorder="1"/>
    <xf numFmtId="0" fontId="0" fillId="0" borderId="4" xfId="0" applyBorder="1"/>
    <xf numFmtId="3" fontId="0" fillId="0" borderId="0" xfId="0" applyNumberFormat="1"/>
    <xf numFmtId="3" fontId="1" fillId="0" borderId="0" xfId="0" applyNumberFormat="1" applyFont="1"/>
    <xf numFmtId="0" fontId="7" fillId="2" borderId="0" xfId="37" applyFont="1" applyFill="1"/>
    <xf numFmtId="0" fontId="8" fillId="0" borderId="0" xfId="0" applyFont="1"/>
    <xf numFmtId="0" fontId="9" fillId="2" borderId="5" xfId="37" applyFont="1" applyFill="1" applyBorder="1"/>
    <xf numFmtId="0" fontId="6" fillId="2" borderId="6" xfId="37" applyFill="1" applyBorder="1"/>
    <xf numFmtId="0" fontId="6" fillId="2" borderId="7" xfId="37" applyFill="1" applyBorder="1"/>
    <xf numFmtId="0" fontId="10" fillId="2" borderId="8" xfId="37" applyFont="1" applyFill="1" applyBorder="1"/>
    <xf numFmtId="0" fontId="10" fillId="2" borderId="0" xfId="37" applyFont="1" applyFill="1"/>
    <xf numFmtId="0" fontId="6" fillId="2" borderId="9" xfId="37" applyFill="1" applyBorder="1"/>
    <xf numFmtId="0" fontId="6" fillId="0" borderId="0" xfId="0" applyFont="1"/>
    <xf numFmtId="0" fontId="12" fillId="2" borderId="8" xfId="38" applyFont="1" applyFill="1" applyBorder="1" applyAlignment="1" applyProtection="1"/>
    <xf numFmtId="0" fontId="13" fillId="2" borderId="0" xfId="37" applyFont="1" applyFill="1"/>
    <xf numFmtId="0" fontId="6" fillId="2" borderId="10" xfId="37" applyFill="1" applyBorder="1"/>
    <xf numFmtId="0" fontId="6" fillId="2" borderId="11" xfId="37" applyFill="1" applyBorder="1"/>
    <xf numFmtId="0" fontId="6" fillId="2" borderId="12" xfId="37" applyFill="1" applyBorder="1"/>
    <xf numFmtId="0" fontId="5" fillId="0" borderId="0" xfId="0" applyFont="1" applyAlignment="1">
      <alignment vertical="center"/>
    </xf>
    <xf numFmtId="0" fontId="8" fillId="2" borderId="0" xfId="37" applyFont="1" applyFill="1" applyAlignment="1">
      <alignment horizontal="left"/>
    </xf>
    <xf numFmtId="0" fontId="6" fillId="0" borderId="0" xfId="0" applyFont="1"/>
    <xf numFmtId="0" fontId="1" fillId="0" borderId="0" xfId="0" applyFont="1" applyFill="1" applyBorder="1"/>
    <xf numFmtId="9" fontId="0" fillId="0" borderId="0" xfId="40" applyFont="1"/>
    <xf numFmtId="0" fontId="0" fillId="3" borderId="0" xfId="0" applyFill="1"/>
    <xf numFmtId="3" fontId="0" fillId="3" borderId="0" xfId="0" applyNumberFormat="1" applyFill="1"/>
    <xf numFmtId="10" fontId="0" fillId="0" borderId="0" xfId="40" applyNumberFormat="1" applyFont="1"/>
    <xf numFmtId="165" fontId="0" fillId="0" borderId="0" xfId="40" applyNumberFormat="1" applyFont="1"/>
    <xf numFmtId="166" fontId="0" fillId="0" borderId="0" xfId="40" applyNumberFormat="1" applyFont="1"/>
    <xf numFmtId="0" fontId="0" fillId="2" borderId="0" xfId="0" applyFill="1"/>
    <xf numFmtId="0" fontId="0" fillId="4" borderId="0" xfId="0" applyFill="1"/>
    <xf numFmtId="3" fontId="0" fillId="4" borderId="4" xfId="0" applyNumberFormat="1" applyFill="1" applyBorder="1"/>
    <xf numFmtId="0" fontId="0" fillId="5" borderId="0" xfId="0" applyFill="1"/>
    <xf numFmtId="3" fontId="0" fillId="5" borderId="0" xfId="0" applyNumberFormat="1" applyFill="1"/>
    <xf numFmtId="0" fontId="0" fillId="6" borderId="0" xfId="0" applyFill="1"/>
    <xf numFmtId="3" fontId="0" fillId="6" borderId="0" xfId="0" applyNumberFormat="1" applyFill="1"/>
    <xf numFmtId="0" fontId="15" fillId="0" borderId="0" xfId="0" applyFont="1"/>
    <xf numFmtId="168" fontId="0" fillId="0" borderId="0" xfId="0" applyNumberFormat="1"/>
    <xf numFmtId="170" fontId="0" fillId="0" borderId="0" xfId="39" applyNumberFormat="1" applyFont="1"/>
    <xf numFmtId="0" fontId="0" fillId="7" borderId="0" xfId="0" applyFill="1"/>
    <xf numFmtId="9" fontId="0" fillId="7" borderId="0" xfId="40" quotePrefix="1" applyNumberFormat="1" applyFont="1" applyFill="1"/>
  </cellXfs>
  <cellStyles count="41">
    <cellStyle name="Currency" xfId="39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8" builtinId="8"/>
    <cellStyle name="Normal" xfId="0" builtinId="0"/>
    <cellStyle name="Normal 4" xfId="37" xr:uid="{00000000-0005-0000-0000-000026000000}"/>
    <cellStyle name="Percent" xfId="4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ln>
                  <a:noFill/>
                </a:ln>
                <a:solidFill>
                  <a:schemeClr val="dk1"/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ln>
                <a:noFill/>
              </a:ln>
              <a:solidFill>
                <a:schemeClr val="dk1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Sheet4!$B$5</c:f>
              <c:strCache>
                <c:ptCount val="1"/>
                <c:pt idx="0">
                  <c:v>Sponsored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Sheet4!$B$6:$B$17</c:f>
              <c:numCache>
                <c:formatCode>#,##0</c:formatCode>
                <c:ptCount val="12"/>
                <c:pt idx="0">
                  <c:v>32269</c:v>
                </c:pt>
                <c:pt idx="1">
                  <c:v>31951</c:v>
                </c:pt>
                <c:pt idx="2">
                  <c:v>32143</c:v>
                </c:pt>
                <c:pt idx="3">
                  <c:v>31417</c:v>
                </c:pt>
                <c:pt idx="4">
                  <c:v>31194</c:v>
                </c:pt>
                <c:pt idx="5">
                  <c:v>31576</c:v>
                </c:pt>
                <c:pt idx="6">
                  <c:v>30951</c:v>
                </c:pt>
                <c:pt idx="7">
                  <c:v>30611</c:v>
                </c:pt>
                <c:pt idx="8">
                  <c:v>30401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7F-446E-BD1A-DC6E289E5C2C}"/>
            </c:ext>
          </c:extLst>
        </c:ser>
        <c:ser>
          <c:idx val="1"/>
          <c:order val="1"/>
          <c:tx>
            <c:strRef>
              <c:f>Sheet4!$C$5</c:f>
              <c:strCache>
                <c:ptCount val="1"/>
                <c:pt idx="0">
                  <c:v>Organic 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Sheet4!$C$6:$C$17</c:f>
              <c:numCache>
                <c:formatCode>#,##0</c:formatCode>
                <c:ptCount val="12"/>
                <c:pt idx="0">
                  <c:v>127876</c:v>
                </c:pt>
                <c:pt idx="1">
                  <c:v>128169</c:v>
                </c:pt>
                <c:pt idx="2">
                  <c:v>125717</c:v>
                </c:pt>
                <c:pt idx="3">
                  <c:v>126264</c:v>
                </c:pt>
                <c:pt idx="4">
                  <c:v>123871</c:v>
                </c:pt>
                <c:pt idx="5">
                  <c:v>124053</c:v>
                </c:pt>
                <c:pt idx="6">
                  <c:v>126105</c:v>
                </c:pt>
                <c:pt idx="7">
                  <c:v>123064</c:v>
                </c:pt>
                <c:pt idx="8">
                  <c:v>121637</c:v>
                </c:pt>
                <c:pt idx="9">
                  <c:v>150188</c:v>
                </c:pt>
                <c:pt idx="10">
                  <c:v>148658</c:v>
                </c:pt>
                <c:pt idx="11">
                  <c:v>146584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7F-446E-BD1A-DC6E289E5C2C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77904"/>
        <c:axId val="56882064"/>
      </c:lineChart>
      <c:catAx>
        <c:axId val="56877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82064"/>
        <c:crosses val="autoZero"/>
        <c:auto val="1"/>
        <c:lblAlgn val="ctr"/>
        <c:lblOffset val="100"/>
        <c:noMultiLvlLbl val="0"/>
      </c:catAx>
      <c:valAx>
        <c:axId val="5688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WEEKLY</a:t>
                </a:r>
                <a:r>
                  <a:rPr lang="en-US" baseline="0"/>
                  <a:t> TRAFFIC FROM GOOGLE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dk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539750</xdr:colOff>
      <xdr:row>6</xdr:row>
      <xdr:rowOff>88900</xdr:rowOff>
    </xdr:from>
    <xdr:to>
      <xdr:col>14</xdr:col>
      <xdr:colOff>558800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B7992A-5356-AF2B-09A5-5B40D8D7C6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gsb.columbia.edu/CaseWorks" TargetMode="External"/><Relationship Id="rId1" Type="http://schemas.openxmlformats.org/officeDocument/2006/relationships/hyperlink" Target="mailto:ColumbiaCaseWorks@gsb.columbia.edu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"/>
  <sheetViews>
    <sheetView showGridLines="0" workbookViewId="0">
      <selection activeCell="G5" sqref="G5"/>
    </sheetView>
  </sheetViews>
  <sheetFormatPr defaultRowHeight="15.5" x14ac:dyDescent="0.35"/>
  <cols>
    <col min="1" max="1" width="8.4140625" customWidth="1"/>
    <col min="2" max="2" width="16.75" customWidth="1"/>
    <col min="18" max="18" width="17" customWidth="1"/>
  </cols>
  <sheetData>
    <row r="1" spans="1:18" ht="20" x14ac:dyDescent="0.35">
      <c r="A1" s="25" t="s">
        <v>13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8" x14ac:dyDescent="0.35">
      <c r="A2" s="11" t="s">
        <v>14</v>
      </c>
      <c r="B2" s="12"/>
    </row>
    <row r="3" spans="1:18" x14ac:dyDescent="0.35">
      <c r="A3" s="26" t="s">
        <v>15</v>
      </c>
      <c r="B3" s="26"/>
      <c r="C3" s="26"/>
      <c r="D3" s="26"/>
      <c r="E3" s="26"/>
    </row>
    <row r="4" spans="1:18" ht="16" thickBot="1" x14ac:dyDescent="0.4"/>
    <row r="5" spans="1:18" ht="16" thickTop="1" x14ac:dyDescent="0.35">
      <c r="K5" s="13" t="s">
        <v>5</v>
      </c>
      <c r="L5" s="14"/>
      <c r="M5" s="14"/>
      <c r="N5" s="14"/>
      <c r="O5" s="14"/>
      <c r="P5" s="14"/>
      <c r="Q5" s="14"/>
      <c r="R5" s="15"/>
    </row>
    <row r="6" spans="1:18" x14ac:dyDescent="0.35">
      <c r="K6" s="16" t="s">
        <v>16</v>
      </c>
      <c r="L6" s="17"/>
      <c r="M6" s="17"/>
      <c r="N6" s="17"/>
      <c r="O6" s="17"/>
      <c r="P6" s="17"/>
      <c r="Q6" s="17"/>
      <c r="R6" s="18"/>
    </row>
    <row r="7" spans="1:18" x14ac:dyDescent="0.35">
      <c r="K7" s="16" t="s">
        <v>6</v>
      </c>
      <c r="L7" s="17"/>
      <c r="M7" s="17"/>
      <c r="N7" s="17"/>
      <c r="O7" s="17"/>
      <c r="P7" s="17"/>
      <c r="Q7" s="17"/>
      <c r="R7" s="18"/>
    </row>
    <row r="8" spans="1:18" x14ac:dyDescent="0.35">
      <c r="A8" s="19" t="s">
        <v>7</v>
      </c>
      <c r="K8" s="16" t="s">
        <v>8</v>
      </c>
      <c r="L8" s="17"/>
      <c r="M8" s="17"/>
      <c r="N8" s="17"/>
      <c r="O8" s="17"/>
      <c r="P8" s="17"/>
      <c r="Q8" s="17"/>
      <c r="R8" s="18"/>
    </row>
    <row r="9" spans="1:18" x14ac:dyDescent="0.35">
      <c r="A9" s="27" t="s">
        <v>17</v>
      </c>
      <c r="B9" s="27"/>
      <c r="C9" s="27"/>
      <c r="D9" s="27"/>
      <c r="E9" s="27"/>
      <c r="F9" s="27"/>
      <c r="G9" s="27"/>
      <c r="H9" s="27"/>
      <c r="K9" s="16" t="s">
        <v>9</v>
      </c>
      <c r="L9" s="17"/>
      <c r="M9" s="17"/>
      <c r="N9" s="17"/>
      <c r="O9" s="17"/>
      <c r="P9" s="17"/>
      <c r="Q9" s="17"/>
      <c r="R9" s="18"/>
    </row>
    <row r="10" spans="1:18" x14ac:dyDescent="0.35">
      <c r="K10" s="20" t="s">
        <v>10</v>
      </c>
      <c r="L10" s="17"/>
      <c r="M10" s="17"/>
      <c r="N10" s="17"/>
      <c r="O10" s="17"/>
      <c r="P10" s="17"/>
      <c r="Q10" s="17"/>
      <c r="R10" s="18"/>
    </row>
    <row r="11" spans="1:18" x14ac:dyDescent="0.35">
      <c r="K11" s="16" t="s">
        <v>11</v>
      </c>
      <c r="L11" s="17"/>
      <c r="M11" s="17"/>
      <c r="N11" s="17"/>
      <c r="O11" s="17"/>
      <c r="P11" s="17"/>
      <c r="Q11" s="17"/>
      <c r="R11" s="18"/>
    </row>
    <row r="12" spans="1:18" x14ac:dyDescent="0.35">
      <c r="K12" s="20" t="s">
        <v>12</v>
      </c>
      <c r="L12" s="21"/>
      <c r="M12" s="17"/>
      <c r="N12" s="17"/>
      <c r="O12" s="17"/>
      <c r="P12" s="17"/>
      <c r="Q12" s="17"/>
      <c r="R12" s="18"/>
    </row>
    <row r="13" spans="1:18" ht="16" thickBot="1" x14ac:dyDescent="0.4">
      <c r="K13" s="22"/>
      <c r="L13" s="23"/>
      <c r="M13" s="23"/>
      <c r="N13" s="23"/>
      <c r="O13" s="23"/>
      <c r="P13" s="23"/>
      <c r="Q13" s="23"/>
      <c r="R13" s="24"/>
    </row>
    <row r="14" spans="1:18" ht="16" thickTop="1" x14ac:dyDescent="0.35"/>
  </sheetData>
  <mergeCells count="3">
    <mergeCell ref="A1:M1"/>
    <mergeCell ref="A3:E3"/>
    <mergeCell ref="A9:H9"/>
  </mergeCells>
  <hyperlinks>
    <hyperlink ref="K12" r:id="rId1" xr:uid="{00000000-0004-0000-0000-000000000000}"/>
    <hyperlink ref="K10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6"/>
  <sheetViews>
    <sheetView zoomScale="130" zoomScaleNormal="130" zoomScalePageLayoutView="130" workbookViewId="0">
      <selection activeCell="A2" sqref="A2:M4"/>
    </sheetView>
  </sheetViews>
  <sheetFormatPr defaultColWidth="10.6640625" defaultRowHeight="15.5" x14ac:dyDescent="0.35"/>
  <cols>
    <col min="1" max="1" width="18.5" customWidth="1"/>
  </cols>
  <sheetData>
    <row r="1" spans="1:13" x14ac:dyDescent="0.35">
      <c r="A1" s="6" t="s">
        <v>4</v>
      </c>
    </row>
    <row r="2" spans="1:13" x14ac:dyDescent="0.35">
      <c r="A2" s="8" t="s">
        <v>2</v>
      </c>
      <c r="B2" s="8">
        <v>1</v>
      </c>
      <c r="C2" s="8">
        <v>2</v>
      </c>
      <c r="D2" s="8">
        <v>3</v>
      </c>
      <c r="E2" s="8">
        <v>4</v>
      </c>
      <c r="F2" s="8">
        <v>5</v>
      </c>
      <c r="G2" s="8">
        <v>6</v>
      </c>
      <c r="H2" s="8">
        <v>7</v>
      </c>
      <c r="I2" s="8">
        <v>8</v>
      </c>
      <c r="J2" s="8">
        <v>9</v>
      </c>
      <c r="K2" s="8">
        <v>10</v>
      </c>
      <c r="L2" s="8">
        <v>11</v>
      </c>
      <c r="M2" s="8">
        <v>12</v>
      </c>
    </row>
    <row r="3" spans="1:13" x14ac:dyDescent="0.35">
      <c r="A3" s="8" t="s">
        <v>1</v>
      </c>
      <c r="B3" s="7">
        <v>32269</v>
      </c>
      <c r="C3" s="7">
        <v>31951</v>
      </c>
      <c r="D3" s="7">
        <v>32143</v>
      </c>
      <c r="E3" s="7">
        <v>31417</v>
      </c>
      <c r="F3" s="7">
        <v>31194</v>
      </c>
      <c r="G3" s="7">
        <v>31576</v>
      </c>
      <c r="H3" s="7">
        <v>30951</v>
      </c>
      <c r="I3" s="7">
        <v>30611</v>
      </c>
      <c r="J3" s="7">
        <v>30401</v>
      </c>
      <c r="K3" s="8">
        <v>0</v>
      </c>
      <c r="L3" s="8">
        <v>0</v>
      </c>
      <c r="M3" s="8">
        <v>0</v>
      </c>
    </row>
    <row r="4" spans="1:13" x14ac:dyDescent="0.35">
      <c r="A4" s="8" t="s">
        <v>0</v>
      </c>
      <c r="B4" s="7">
        <v>127876</v>
      </c>
      <c r="C4" s="7">
        <v>128169</v>
      </c>
      <c r="D4" s="7">
        <v>125717</v>
      </c>
      <c r="E4" s="7">
        <v>126264</v>
      </c>
      <c r="F4" s="7">
        <v>123871</v>
      </c>
      <c r="G4" s="7">
        <v>124053</v>
      </c>
      <c r="H4" s="7">
        <v>126105</v>
      </c>
      <c r="I4" s="7">
        <v>123064</v>
      </c>
      <c r="J4" s="7">
        <v>121637</v>
      </c>
      <c r="K4" s="7">
        <v>150188</v>
      </c>
      <c r="L4" s="7">
        <v>148658</v>
      </c>
      <c r="M4" s="7">
        <v>146584</v>
      </c>
    </row>
    <row r="7" spans="1:13" x14ac:dyDescent="0.35">
      <c r="A7" s="6" t="s">
        <v>3</v>
      </c>
    </row>
    <row r="8" spans="1:13" x14ac:dyDescent="0.35">
      <c r="A8" s="5" t="s">
        <v>2</v>
      </c>
      <c r="B8" s="4">
        <v>1</v>
      </c>
      <c r="C8" s="4">
        <v>2</v>
      </c>
      <c r="D8" s="4">
        <v>3</v>
      </c>
      <c r="E8" s="4">
        <v>4</v>
      </c>
      <c r="F8" s="4">
        <v>5</v>
      </c>
      <c r="G8" s="4">
        <v>6</v>
      </c>
      <c r="H8" s="4">
        <v>7</v>
      </c>
      <c r="I8" s="4">
        <v>8</v>
      </c>
      <c r="J8" s="4">
        <v>9</v>
      </c>
      <c r="K8" s="4">
        <v>10</v>
      </c>
      <c r="L8" s="4">
        <v>11</v>
      </c>
      <c r="M8" s="4">
        <v>12</v>
      </c>
    </row>
    <row r="9" spans="1:13" x14ac:dyDescent="0.35">
      <c r="A9" s="3" t="s">
        <v>1</v>
      </c>
      <c r="B9" s="2">
        <v>3965</v>
      </c>
      <c r="C9" s="2">
        <v>3984</v>
      </c>
      <c r="D9" s="2">
        <v>3960</v>
      </c>
      <c r="E9" s="2">
        <v>3952</v>
      </c>
      <c r="F9" s="2">
        <v>3874</v>
      </c>
      <c r="G9" s="2">
        <v>3932</v>
      </c>
      <c r="H9" s="2">
        <v>3890</v>
      </c>
      <c r="I9" s="2">
        <v>3883</v>
      </c>
      <c r="J9" s="2">
        <v>3843</v>
      </c>
      <c r="K9" s="2">
        <v>3815</v>
      </c>
      <c r="L9" s="2">
        <v>3754</v>
      </c>
      <c r="M9" s="2">
        <v>3754</v>
      </c>
    </row>
    <row r="10" spans="1:13" x14ac:dyDescent="0.35">
      <c r="A10" s="3" t="s">
        <v>0</v>
      </c>
      <c r="B10" s="2">
        <v>15805</v>
      </c>
      <c r="C10" s="2">
        <v>15964</v>
      </c>
      <c r="D10" s="2">
        <v>15815</v>
      </c>
      <c r="E10" s="2">
        <v>15810</v>
      </c>
      <c r="F10" s="2">
        <v>15633</v>
      </c>
      <c r="G10" s="2">
        <v>15797</v>
      </c>
      <c r="H10" s="2">
        <v>15462</v>
      </c>
      <c r="I10" s="2">
        <v>15309</v>
      </c>
      <c r="J10" s="2">
        <v>15499</v>
      </c>
      <c r="K10" s="2">
        <v>15185</v>
      </c>
      <c r="L10" s="2">
        <v>15159</v>
      </c>
      <c r="M10" s="2">
        <v>15036</v>
      </c>
    </row>
    <row r="12" spans="1:13" x14ac:dyDescent="0.35">
      <c r="A12" s="1"/>
    </row>
    <row r="13" spans="1:13" x14ac:dyDescent="0.35">
      <c r="A13" s="1"/>
      <c r="B13" s="9"/>
    </row>
    <row r="14" spans="1:13" x14ac:dyDescent="0.35">
      <c r="A14" s="1"/>
    </row>
    <row r="15" spans="1:13" x14ac:dyDescent="0.35">
      <c r="A15" s="1"/>
    </row>
    <row r="16" spans="1:13" x14ac:dyDescent="0.3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1:13" x14ac:dyDescent="0.35">
      <c r="A17" s="1"/>
      <c r="B17" s="9"/>
    </row>
    <row r="18" spans="1:13" x14ac:dyDescent="0.35">
      <c r="A18" s="1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1:13" x14ac:dyDescent="0.35">
      <c r="A19" s="1"/>
      <c r="B19" s="9"/>
    </row>
    <row r="20" spans="1:13" x14ac:dyDescent="0.35">
      <c r="A20" s="1"/>
      <c r="B20" s="9"/>
    </row>
    <row r="21" spans="1:13" x14ac:dyDescent="0.35">
      <c r="A21" s="1"/>
    </row>
    <row r="24" spans="1:13" x14ac:dyDescent="0.35">
      <c r="A24" s="6"/>
    </row>
    <row r="26" spans="1:13" x14ac:dyDescent="0.35">
      <c r="B26" s="9"/>
      <c r="C26" s="9"/>
      <c r="D26" s="9"/>
      <c r="E26" s="9"/>
      <c r="F26" s="9"/>
      <c r="G26" s="9"/>
      <c r="H26" s="9"/>
      <c r="I26" s="9"/>
      <c r="J26" s="9"/>
    </row>
    <row r="27" spans="1:13" x14ac:dyDescent="0.35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</row>
    <row r="30" spans="1:13" x14ac:dyDescent="0.35">
      <c r="A30" s="6"/>
    </row>
    <row r="31" spans="1:13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35">
      <c r="A32" s="1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</row>
    <row r="33" spans="1:13" x14ac:dyDescent="0.35">
      <c r="A33" s="1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</row>
    <row r="37" spans="1:13" x14ac:dyDescent="0.35">
      <c r="A37" s="6"/>
    </row>
    <row r="39" spans="1:13" x14ac:dyDescent="0.35">
      <c r="B39" s="9"/>
      <c r="C39" s="9"/>
      <c r="D39" s="9"/>
      <c r="E39" s="9"/>
      <c r="F39" s="9"/>
      <c r="G39" s="9"/>
      <c r="H39" s="9"/>
      <c r="I39" s="9"/>
      <c r="J39" s="9"/>
    </row>
    <row r="40" spans="1:13" x14ac:dyDescent="0.35"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</row>
    <row r="43" spans="1:13" x14ac:dyDescent="0.35">
      <c r="A43" s="6"/>
    </row>
    <row r="44" spans="1:13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35">
      <c r="A45" s="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</row>
    <row r="46" spans="1:13" x14ac:dyDescent="0.35">
      <c r="A46" s="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4A346-160E-4C6F-9B39-3A99F658E2C4}">
  <dimension ref="A1:K28"/>
  <sheetViews>
    <sheetView zoomScaleNormal="100" workbookViewId="0">
      <selection activeCell="B25" sqref="B25"/>
    </sheetView>
  </sheetViews>
  <sheetFormatPr defaultRowHeight="15.5" x14ac:dyDescent="0.35"/>
  <cols>
    <col min="1" max="1" width="34.33203125" customWidth="1"/>
    <col min="2" max="2" width="16.08203125" bestFit="1" customWidth="1"/>
    <col min="8" max="8" width="34.6640625" customWidth="1"/>
    <col min="9" max="9" width="9.58203125" customWidth="1"/>
  </cols>
  <sheetData>
    <row r="1" spans="1:11" x14ac:dyDescent="0.35">
      <c r="A1" s="42" t="s">
        <v>30</v>
      </c>
      <c r="H1" s="42" t="s">
        <v>32</v>
      </c>
    </row>
    <row r="3" spans="1:11" x14ac:dyDescent="0.35">
      <c r="A3" s="8" t="s">
        <v>2</v>
      </c>
      <c r="B3" s="8" t="s">
        <v>1</v>
      </c>
      <c r="C3" s="8" t="s">
        <v>0</v>
      </c>
      <c r="D3" s="8" t="s">
        <v>18</v>
      </c>
      <c r="H3" s="5" t="s">
        <v>2</v>
      </c>
      <c r="I3" s="3" t="s">
        <v>1</v>
      </c>
      <c r="J3" s="3" t="s">
        <v>0</v>
      </c>
      <c r="K3" s="28" t="s">
        <v>21</v>
      </c>
    </row>
    <row r="4" spans="1:11" x14ac:dyDescent="0.35">
      <c r="A4" s="8">
        <v>1</v>
      </c>
      <c r="B4" s="7">
        <v>32269</v>
      </c>
      <c r="C4" s="7">
        <v>127876</v>
      </c>
      <c r="D4" s="7">
        <f>B4+C4</f>
        <v>160145</v>
      </c>
      <c r="H4" s="4">
        <v>1</v>
      </c>
      <c r="I4" s="2">
        <v>3965</v>
      </c>
      <c r="J4" s="2">
        <v>15805</v>
      </c>
      <c r="K4" s="9">
        <f>I4+J4</f>
        <v>19770</v>
      </c>
    </row>
    <row r="5" spans="1:11" x14ac:dyDescent="0.35">
      <c r="A5" s="8">
        <v>2</v>
      </c>
      <c r="B5" s="7">
        <v>31951</v>
      </c>
      <c r="C5" s="7">
        <v>128169</v>
      </c>
      <c r="D5" s="7">
        <f t="shared" ref="D5:D13" si="0">B5+C5</f>
        <v>160120</v>
      </c>
      <c r="H5" s="4">
        <v>2</v>
      </c>
      <c r="I5" s="2">
        <v>3984</v>
      </c>
      <c r="J5" s="2">
        <v>15964</v>
      </c>
      <c r="K5" s="9">
        <f t="shared" ref="K5:K17" si="1">I5+J5</f>
        <v>19948</v>
      </c>
    </row>
    <row r="6" spans="1:11" x14ac:dyDescent="0.35">
      <c r="A6" s="8">
        <v>3</v>
      </c>
      <c r="B6" s="7">
        <v>32143</v>
      </c>
      <c r="C6" s="7">
        <v>125717</v>
      </c>
      <c r="D6" s="7">
        <f t="shared" si="0"/>
        <v>157860</v>
      </c>
      <c r="H6" s="4">
        <v>3</v>
      </c>
      <c r="I6" s="2">
        <v>3960</v>
      </c>
      <c r="J6" s="2">
        <v>15815</v>
      </c>
      <c r="K6" s="9">
        <f t="shared" si="1"/>
        <v>19775</v>
      </c>
    </row>
    <row r="7" spans="1:11" x14ac:dyDescent="0.35">
      <c r="A7" s="8">
        <v>4</v>
      </c>
      <c r="B7" s="7">
        <v>31417</v>
      </c>
      <c r="C7" s="7">
        <v>126264</v>
      </c>
      <c r="D7" s="7">
        <f t="shared" si="0"/>
        <v>157681</v>
      </c>
      <c r="H7" s="4">
        <v>4</v>
      </c>
      <c r="I7" s="2">
        <v>3952</v>
      </c>
      <c r="J7" s="2">
        <v>15810</v>
      </c>
      <c r="K7" s="9">
        <f t="shared" si="1"/>
        <v>19762</v>
      </c>
    </row>
    <row r="8" spans="1:11" x14ac:dyDescent="0.35">
      <c r="A8" s="8">
        <v>5</v>
      </c>
      <c r="B8" s="7">
        <v>31194</v>
      </c>
      <c r="C8" s="7">
        <v>123871</v>
      </c>
      <c r="D8" s="7">
        <f t="shared" si="0"/>
        <v>155065</v>
      </c>
      <c r="H8" s="4">
        <v>5</v>
      </c>
      <c r="I8" s="2">
        <v>3874</v>
      </c>
      <c r="J8" s="2">
        <v>15633</v>
      </c>
      <c r="K8" s="9">
        <f t="shared" si="1"/>
        <v>19507</v>
      </c>
    </row>
    <row r="9" spans="1:11" x14ac:dyDescent="0.35">
      <c r="A9" s="8">
        <v>6</v>
      </c>
      <c r="B9" s="7">
        <v>31576</v>
      </c>
      <c r="C9" s="7">
        <v>124053</v>
      </c>
      <c r="D9" s="7">
        <f t="shared" si="0"/>
        <v>155629</v>
      </c>
      <c r="H9" s="4">
        <v>6</v>
      </c>
      <c r="I9" s="2">
        <v>3932</v>
      </c>
      <c r="J9" s="2">
        <v>15797</v>
      </c>
      <c r="K9" s="9">
        <f t="shared" si="1"/>
        <v>19729</v>
      </c>
    </row>
    <row r="10" spans="1:11" x14ac:dyDescent="0.35">
      <c r="A10" s="8">
        <v>7</v>
      </c>
      <c r="B10" s="7">
        <v>30951</v>
      </c>
      <c r="C10" s="7">
        <v>126105</v>
      </c>
      <c r="D10" s="7">
        <f t="shared" si="0"/>
        <v>157056</v>
      </c>
      <c r="H10" s="4">
        <v>7</v>
      </c>
      <c r="I10" s="2">
        <v>3890</v>
      </c>
      <c r="J10" s="2">
        <v>15462</v>
      </c>
      <c r="K10" s="9">
        <f t="shared" si="1"/>
        <v>19352</v>
      </c>
    </row>
    <row r="11" spans="1:11" x14ac:dyDescent="0.35">
      <c r="A11" s="8">
        <v>8</v>
      </c>
      <c r="B11" s="7">
        <v>30611</v>
      </c>
      <c r="C11" s="7">
        <v>123064</v>
      </c>
      <c r="D11" s="7">
        <f t="shared" si="0"/>
        <v>153675</v>
      </c>
      <c r="H11" s="4">
        <v>8</v>
      </c>
      <c r="I11" s="2">
        <v>3883</v>
      </c>
      <c r="J11" s="2">
        <v>15309</v>
      </c>
      <c r="K11" s="9">
        <f t="shared" si="1"/>
        <v>19192</v>
      </c>
    </row>
    <row r="12" spans="1:11" x14ac:dyDescent="0.35">
      <c r="A12" s="8">
        <v>9</v>
      </c>
      <c r="B12" s="7">
        <v>30401</v>
      </c>
      <c r="C12" s="7">
        <v>121637</v>
      </c>
      <c r="D12" s="7">
        <f t="shared" si="0"/>
        <v>152038</v>
      </c>
      <c r="H12" s="4">
        <v>9</v>
      </c>
      <c r="I12" s="2">
        <v>3843</v>
      </c>
      <c r="J12" s="2">
        <v>15499</v>
      </c>
      <c r="K12" s="9">
        <f t="shared" si="1"/>
        <v>19342</v>
      </c>
    </row>
    <row r="13" spans="1:11" x14ac:dyDescent="0.35">
      <c r="A13" s="36" t="s">
        <v>20</v>
      </c>
      <c r="B13" s="37">
        <f>AVERAGE(B4:B12)</f>
        <v>31390.333333333332</v>
      </c>
      <c r="C13" s="37">
        <f>AVERAGE(C4:C12)</f>
        <v>125195.11111111111</v>
      </c>
      <c r="D13" s="37">
        <f t="shared" si="0"/>
        <v>156585.44444444444</v>
      </c>
      <c r="E13" s="35"/>
      <c r="F13" s="35"/>
      <c r="G13" s="35"/>
      <c r="H13" s="38" t="s">
        <v>20</v>
      </c>
      <c r="I13" s="39">
        <f>AVERAGE(I4:I12)</f>
        <v>3920.3333333333335</v>
      </c>
      <c r="J13" s="39">
        <f>AVERAGE(J4:J12)</f>
        <v>15677.111111111111</v>
      </c>
      <c r="K13" s="39">
        <f t="shared" si="1"/>
        <v>19597.444444444445</v>
      </c>
    </row>
    <row r="14" spans="1:11" x14ac:dyDescent="0.35">
      <c r="A14" s="8">
        <v>10</v>
      </c>
      <c r="B14" s="8">
        <v>0</v>
      </c>
      <c r="C14" s="7">
        <v>150188</v>
      </c>
      <c r="D14" s="9">
        <f>B14+C14</f>
        <v>150188</v>
      </c>
      <c r="H14" s="4">
        <v>10</v>
      </c>
      <c r="I14" s="2">
        <v>3815</v>
      </c>
      <c r="J14" s="2">
        <v>15185</v>
      </c>
      <c r="K14" s="9">
        <f t="shared" si="1"/>
        <v>19000</v>
      </c>
    </row>
    <row r="15" spans="1:11" x14ac:dyDescent="0.35">
      <c r="A15" s="8">
        <v>11</v>
      </c>
      <c r="B15" s="8">
        <v>0</v>
      </c>
      <c r="C15" s="7">
        <v>148658</v>
      </c>
      <c r="D15" s="9">
        <f t="shared" ref="D15:D17" si="2">B15+C15</f>
        <v>148658</v>
      </c>
      <c r="H15" s="4">
        <v>11</v>
      </c>
      <c r="I15" s="2">
        <v>3754</v>
      </c>
      <c r="J15" s="2">
        <v>15159</v>
      </c>
      <c r="K15" s="9">
        <f t="shared" si="1"/>
        <v>18913</v>
      </c>
    </row>
    <row r="16" spans="1:11" x14ac:dyDescent="0.35">
      <c r="A16" s="8">
        <v>12</v>
      </c>
      <c r="B16" s="8">
        <v>0</v>
      </c>
      <c r="C16" s="7">
        <v>146584</v>
      </c>
      <c r="D16" s="9">
        <f t="shared" si="2"/>
        <v>146584</v>
      </c>
      <c r="H16" s="4">
        <v>12</v>
      </c>
      <c r="I16" s="2">
        <v>3754</v>
      </c>
      <c r="J16" s="2">
        <v>15036</v>
      </c>
      <c r="K16" s="9">
        <f t="shared" si="1"/>
        <v>18790</v>
      </c>
    </row>
    <row r="17" spans="1:11" x14ac:dyDescent="0.35">
      <c r="A17" s="30" t="s">
        <v>19</v>
      </c>
      <c r="B17" s="30">
        <f>AVERAGE(B14:B16)</f>
        <v>0</v>
      </c>
      <c r="C17" s="31">
        <f>AVERAGE(C14:C16)</f>
        <v>148476.66666666666</v>
      </c>
      <c r="D17" s="31">
        <f t="shared" si="2"/>
        <v>148476.66666666666</v>
      </c>
      <c r="E17" s="35"/>
      <c r="F17" s="35"/>
      <c r="G17" s="35"/>
      <c r="H17" s="40" t="s">
        <v>19</v>
      </c>
      <c r="I17" s="41">
        <f>AVERAGE(I14:I16)</f>
        <v>3774.3333333333335</v>
      </c>
      <c r="J17" s="41">
        <f>AVERAGE(J14:J16)</f>
        <v>15126.666666666666</v>
      </c>
      <c r="K17" s="41">
        <f t="shared" si="1"/>
        <v>18901</v>
      </c>
    </row>
    <row r="18" spans="1:11" x14ac:dyDescent="0.35">
      <c r="A18" t="s">
        <v>23</v>
      </c>
      <c r="D18" s="43">
        <f>D17-D13</f>
        <v>-8108.777777777781</v>
      </c>
      <c r="H18" t="s">
        <v>24</v>
      </c>
      <c r="K18" s="9">
        <f>K17-K13</f>
        <v>-696.44444444444525</v>
      </c>
    </row>
    <row r="20" spans="1:11" x14ac:dyDescent="0.35">
      <c r="A20" t="s">
        <v>22</v>
      </c>
      <c r="B20" s="34">
        <f>(D17-D13)/D13</f>
        <v>-5.1785003430856728E-2</v>
      </c>
      <c r="H20" t="s">
        <v>22</v>
      </c>
      <c r="I20" s="33">
        <f>(K17-K13)/K13</f>
        <v>-3.5537513394603641E-2</v>
      </c>
    </row>
    <row r="21" spans="1:11" x14ac:dyDescent="0.35">
      <c r="A21" t="s">
        <v>25</v>
      </c>
      <c r="B21" s="32">
        <f>(B20-I20)</f>
        <v>-1.6247490036253087E-2</v>
      </c>
      <c r="I21" s="29"/>
    </row>
    <row r="22" spans="1:11" x14ac:dyDescent="0.35">
      <c r="A22" t="s">
        <v>26</v>
      </c>
      <c r="B22">
        <f>D13*B20</f>
        <v>-8108.777777777781</v>
      </c>
    </row>
    <row r="23" spans="1:11" x14ac:dyDescent="0.35">
      <c r="A23" t="s">
        <v>27</v>
      </c>
      <c r="B23">
        <f>ABS(D13*B21)</f>
        <v>2544.1204484333725</v>
      </c>
    </row>
    <row r="24" spans="1:11" x14ac:dyDescent="0.35">
      <c r="A24" t="s">
        <v>28</v>
      </c>
      <c r="B24">
        <f>B13*0.6</f>
        <v>18834.199999999997</v>
      </c>
    </row>
    <row r="25" spans="1:11" x14ac:dyDescent="0.35">
      <c r="A25" t="s">
        <v>29</v>
      </c>
      <c r="B25" s="44">
        <f>B23*2.52</f>
        <v>6411.1835300520988</v>
      </c>
    </row>
    <row r="26" spans="1:11" x14ac:dyDescent="0.35">
      <c r="A26" s="45" t="s">
        <v>31</v>
      </c>
      <c r="B26" s="46">
        <f>(B25-B24)/B24</f>
        <v>-0.65959883987362888</v>
      </c>
    </row>
    <row r="28" spans="1:11" x14ac:dyDescent="0.35">
      <c r="B28" s="2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C8D9-6F10-4345-BF52-4C402085A89A}">
  <dimension ref="A5:C17"/>
  <sheetViews>
    <sheetView tabSelected="1" topLeftCell="A2" workbookViewId="0">
      <selection activeCell="F19" sqref="F19"/>
    </sheetView>
  </sheetViews>
  <sheetFormatPr defaultRowHeight="15.5" x14ac:dyDescent="0.35"/>
  <sheetData>
    <row r="5" spans="1:3" x14ac:dyDescent="0.35">
      <c r="A5" s="8" t="s">
        <v>2</v>
      </c>
      <c r="B5" s="8" t="s">
        <v>1</v>
      </c>
      <c r="C5" s="8" t="s">
        <v>0</v>
      </c>
    </row>
    <row r="6" spans="1:3" x14ac:dyDescent="0.35">
      <c r="A6" s="8">
        <v>1</v>
      </c>
      <c r="B6" s="7">
        <v>32269</v>
      </c>
      <c r="C6" s="7">
        <v>127876</v>
      </c>
    </row>
    <row r="7" spans="1:3" x14ac:dyDescent="0.35">
      <c r="A7" s="8">
        <v>2</v>
      </c>
      <c r="B7" s="7">
        <v>31951</v>
      </c>
      <c r="C7" s="7">
        <v>128169</v>
      </c>
    </row>
    <row r="8" spans="1:3" x14ac:dyDescent="0.35">
      <c r="A8" s="8">
        <v>3</v>
      </c>
      <c r="B8" s="7">
        <v>32143</v>
      </c>
      <c r="C8" s="7">
        <v>125717</v>
      </c>
    </row>
    <row r="9" spans="1:3" x14ac:dyDescent="0.35">
      <c r="A9" s="8">
        <v>4</v>
      </c>
      <c r="B9" s="7">
        <v>31417</v>
      </c>
      <c r="C9" s="7">
        <v>126264</v>
      </c>
    </row>
    <row r="10" spans="1:3" x14ac:dyDescent="0.35">
      <c r="A10" s="8">
        <v>5</v>
      </c>
      <c r="B10" s="7">
        <v>31194</v>
      </c>
      <c r="C10" s="7">
        <v>123871</v>
      </c>
    </row>
    <row r="11" spans="1:3" x14ac:dyDescent="0.35">
      <c r="A11" s="8">
        <v>6</v>
      </c>
      <c r="B11" s="7">
        <v>31576</v>
      </c>
      <c r="C11" s="7">
        <v>124053</v>
      </c>
    </row>
    <row r="12" spans="1:3" x14ac:dyDescent="0.35">
      <c r="A12" s="8">
        <v>7</v>
      </c>
      <c r="B12" s="7">
        <v>30951</v>
      </c>
      <c r="C12" s="7">
        <v>126105</v>
      </c>
    </row>
    <row r="13" spans="1:3" x14ac:dyDescent="0.35">
      <c r="A13" s="8">
        <v>8</v>
      </c>
      <c r="B13" s="7">
        <v>30611</v>
      </c>
      <c r="C13" s="7">
        <v>123064</v>
      </c>
    </row>
    <row r="14" spans="1:3" x14ac:dyDescent="0.35">
      <c r="A14" s="8">
        <v>9</v>
      </c>
      <c r="B14" s="7">
        <v>30401</v>
      </c>
      <c r="C14" s="7">
        <v>121637</v>
      </c>
    </row>
    <row r="15" spans="1:3" x14ac:dyDescent="0.35">
      <c r="A15" s="8">
        <v>10</v>
      </c>
      <c r="B15" s="8">
        <v>0</v>
      </c>
      <c r="C15" s="7">
        <v>150188</v>
      </c>
    </row>
    <row r="16" spans="1:3" x14ac:dyDescent="0.35">
      <c r="A16" s="8">
        <v>11</v>
      </c>
      <c r="B16" s="8">
        <v>0</v>
      </c>
      <c r="C16" s="7">
        <v>148658</v>
      </c>
    </row>
    <row r="17" spans="1:3" x14ac:dyDescent="0.35">
      <c r="A17" s="8">
        <v>12</v>
      </c>
      <c r="B17" s="8">
        <v>0</v>
      </c>
      <c r="C17" s="7">
        <v>146584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CaseWorks </vt:lpstr>
      <vt:lpstr>Bazaar data_Tables 1 and 2</vt:lpstr>
      <vt:lpstr>Sheet2</vt:lpstr>
      <vt:lpstr>Sheet4</vt:lpstr>
    </vt:vector>
  </TitlesOfParts>
  <Company>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Jerath, Kinshuk</dc:creator>
  <cp:lastModifiedBy>Shraddha Kurra</cp:lastModifiedBy>
  <dcterms:created xsi:type="dcterms:W3CDTF">2015-12-02T22:03:52Z</dcterms:created>
  <dcterms:modified xsi:type="dcterms:W3CDTF">2022-10-21T20:12:02Z</dcterms:modified>
</cp:coreProperties>
</file>