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frogcellsat-my.sharepoint.com/personal/production_frogcellsat_com/Documents/Production/Shradha/"/>
    </mc:Choice>
  </mc:AlternateContent>
  <xr:revisionPtr revIDLastSave="1221" documentId="8_{5369FDE1-DF5F-4F4C-8F9D-2A5E00D6498E}" xr6:coauthVersionLast="47" xr6:coauthVersionMax="47" xr10:uidLastSave="{8870A842-C137-4CBC-AFCA-B750F490208D}"/>
  <bookViews>
    <workbookView xWindow="-120" yWindow="-120" windowWidth="20730" windowHeight="11040" xr2:uid="{1536ECCA-AEE9-450F-A36D-F111BDFB1162}"/>
  </bookViews>
  <sheets>
    <sheet name="EXCEL MODULE BASIC - ADVANCE" sheetId="1" r:id="rId1"/>
  </sheets>
  <definedNames>
    <definedName name="hariyana">'EXCEL MODULE BASIC - ADVANCE'!#REF!</definedName>
    <definedName name="himachal">'EXCEL MODULE BASIC - ADVANCE'!#REF!</definedName>
    <definedName name="india">'EXCEL MODULE BASIC - ADVANCE'!$F$175:$F$176</definedName>
    <definedName name="madhya_pradesh">'EXCEL MODULE BASIC - ADVANCE'!#REF!</definedName>
    <definedName name="punjab">'EXCEL MODULE BASIC - ADVANCE'!#REF!</definedName>
    <definedName name="usa">'EXCEL MODULE BASIC - ADVANCE'!$G$175:$G$176</definedName>
    <definedName name="uttar_pradesh">'EXCEL MODULE BASIC - ADVANCE'!#REF!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32" i="1" l="1"/>
  <c r="F417" i="1"/>
  <c r="F410" i="1"/>
  <c r="F411" i="1"/>
  <c r="F412" i="1"/>
  <c r="F409" i="1"/>
  <c r="J398" i="1" a="1"/>
  <c r="J398" i="1" s="1"/>
  <c r="G398" i="1" a="1"/>
  <c r="G398" i="1" s="1"/>
  <c r="F390" i="1" l="1"/>
  <c r="F389" i="1"/>
  <c r="F388" i="1"/>
  <c r="F387" i="1"/>
  <c r="F311" i="1" a="1"/>
  <c r="F311" i="1" s="1"/>
  <c r="F312" i="1" a="1"/>
  <c r="F312" i="1" s="1"/>
  <c r="F313" i="1" a="1"/>
  <c r="F313" i="1" s="1"/>
  <c r="F314" i="1" a="1"/>
  <c r="F314" i="1" s="1"/>
  <c r="F315" i="1" a="1"/>
  <c r="F315" i="1" s="1"/>
  <c r="F316" i="1" a="1"/>
  <c r="F316" i="1" s="1"/>
  <c r="F310" i="1" a="1"/>
  <c r="F310" i="1" s="1"/>
  <c r="E311" i="1"/>
  <c r="E312" i="1"/>
  <c r="E313" i="1"/>
  <c r="E314" i="1"/>
  <c r="E315" i="1"/>
  <c r="E316" i="1"/>
  <c r="E310" i="1"/>
  <c r="G301" i="1"/>
  <c r="G302" i="1"/>
  <c r="G303" i="1"/>
  <c r="G304" i="1"/>
  <c r="G300" i="1"/>
  <c r="C381" i="1"/>
  <c r="C380" i="1"/>
  <c r="D381" i="1"/>
  <c r="D380" i="1"/>
  <c r="C367" i="1"/>
  <c r="C366" i="1"/>
  <c r="C356" i="1"/>
  <c r="C355" i="1"/>
  <c r="E290" i="1"/>
  <c r="E291" i="1"/>
  <c r="E292" i="1"/>
  <c r="E293" i="1"/>
  <c r="E289" i="1"/>
  <c r="E275" i="1"/>
  <c r="E276" i="1"/>
  <c r="E277" i="1"/>
  <c r="E278" i="1"/>
  <c r="E279" i="1"/>
  <c r="E280" i="1"/>
  <c r="E281" i="1"/>
  <c r="E282" i="1"/>
  <c r="E283" i="1"/>
  <c r="E284" i="1"/>
  <c r="E285" i="1"/>
  <c r="E274" i="1"/>
  <c r="C266" i="1"/>
  <c r="C257" i="1"/>
  <c r="C249" i="1"/>
  <c r="C248" i="1"/>
  <c r="C240" i="1"/>
  <c r="C239" i="1"/>
  <c r="C227" i="1"/>
  <c r="C226" i="1"/>
  <c r="B214" i="1" l="1"/>
  <c r="B213" i="1"/>
  <c r="C208" i="1" a="1"/>
  <c r="C208" i="1" s="1"/>
  <c r="C207" i="1" a="1"/>
  <c r="C207" i="1" s="1"/>
  <c r="H93" i="1"/>
  <c r="G89" i="1"/>
  <c r="G90" i="1"/>
  <c r="G91" i="1"/>
  <c r="G92" i="1"/>
  <c r="G88" i="1"/>
  <c r="D81" i="1"/>
  <c r="C75" i="1"/>
  <c r="F41" i="1"/>
  <c r="E41" i="1"/>
  <c r="G51" i="1"/>
  <c r="F51" i="1"/>
  <c r="E51" i="1"/>
  <c r="D51" i="1"/>
  <c r="E131" i="1"/>
  <c r="D127" i="1"/>
  <c r="D123" i="1"/>
  <c r="D119" i="1"/>
  <c r="D115" i="1"/>
  <c r="D111" i="1"/>
  <c r="D107" i="1"/>
  <c r="D103" i="1"/>
  <c r="D99" i="1"/>
  <c r="G93" i="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<sst xmlns="http://schemas.openxmlformats.org/spreadsheetml/2006/main" count="463" uniqueCount="289">
  <si>
    <t>Len</t>
  </si>
  <si>
    <t>LEN returns the number of characters in a text string</t>
  </si>
  <si>
    <t>Syntax</t>
  </si>
  <si>
    <t>LEN(text)</t>
  </si>
  <si>
    <t>Example</t>
  </si>
  <si>
    <t>Pune</t>
  </si>
  <si>
    <t xml:space="preserve">1   - </t>
  </si>
  <si>
    <t>2   -</t>
  </si>
  <si>
    <t>Right</t>
  </si>
  <si>
    <t>RIGHT returns the last character or characters in a text string, based on the number of characters you specify</t>
  </si>
  <si>
    <t>Right(text,no)</t>
  </si>
  <si>
    <t>3    -</t>
  </si>
  <si>
    <t>LEFT</t>
  </si>
  <si>
    <t>LEFT returns the first character or characters in a text string, based on the number of characters you specify</t>
  </si>
  <si>
    <t>LEFT(text,no)</t>
  </si>
  <si>
    <t>4   -</t>
  </si>
  <si>
    <t>Mid</t>
  </si>
  <si>
    <t>MID returns a specific number of characters from a text string, starting at the position you specify, based on the number of characters you specify.</t>
  </si>
  <si>
    <t>MID(text,start_num,num_chars)</t>
  </si>
  <si>
    <t>5   -</t>
  </si>
  <si>
    <t>Lower</t>
  </si>
  <si>
    <t>Lower(text)</t>
  </si>
  <si>
    <t>6  -</t>
  </si>
  <si>
    <t>UPPER</t>
  </si>
  <si>
    <t>UPPER(text)</t>
  </si>
  <si>
    <t>7    -</t>
  </si>
  <si>
    <t>Proper</t>
  </si>
  <si>
    <t>PROPER will capitalize the first letter in a text string and any other letters in text that follow any character other than a letter.</t>
  </si>
  <si>
    <t>PROPER(text)</t>
  </si>
  <si>
    <t>This is Excel training</t>
  </si>
  <si>
    <t>8    -</t>
  </si>
  <si>
    <t>TRIM</t>
  </si>
  <si>
    <t>Trim function in Excel removes the unnecessary spaces from a particular string.</t>
  </si>
  <si>
    <t>TRIM(Text )</t>
  </si>
  <si>
    <t>CONCAT</t>
  </si>
  <si>
    <t>Combines the text from multiple ranges and/or strings, but it doesn't provide the delimiter or IgnoreEmpty arguments.</t>
  </si>
  <si>
    <t>CONCAT(text1,text2..)</t>
  </si>
  <si>
    <t>9    -</t>
  </si>
  <si>
    <t>Thakur</t>
  </si>
  <si>
    <t xml:space="preserve">Shraddha </t>
  </si>
  <si>
    <t>make each &amp; every single word in a small alphabet letter</t>
  </si>
  <si>
    <t>make each &amp; every single word in a capital alphabet letter</t>
  </si>
  <si>
    <t>This is Excel     training</t>
  </si>
  <si>
    <t>1   -</t>
  </si>
  <si>
    <t>short A-Z</t>
  </si>
  <si>
    <t>short Z-A</t>
  </si>
  <si>
    <t>3   -</t>
  </si>
  <si>
    <t>custom short</t>
  </si>
  <si>
    <t>Input Message Tab
You can set the input message to explain what data is allowed in a given cell. This tab is optional.
Check the 'show input message when the cell is selected'.
Enter a title.
Enter an Input message.</t>
  </si>
  <si>
    <t>Error Alert Tab
You can show the error message if the user tries to enter the invalid data. 
On the error message tab:
Check the ‘Show error alert after invalid data is entered’ box.
Enter a title.
Enter an error message.</t>
  </si>
  <si>
    <t>alt+A+V+V</t>
  </si>
  <si>
    <t>Alt+H+S+S</t>
  </si>
  <si>
    <t>Alt+H+S+U</t>
  </si>
  <si>
    <t>Alt+H+S+O</t>
  </si>
  <si>
    <t xml:space="preserve">
The settings tab is where you enter the validation criteria. There are eight options available to validate for user input:
Any Value - It removes any existing data validation.
Whole Number - It allows only whole numbers. For example, you can specify that the user must enter the number between 0 to 30.
Decimal -  The user must enter a number with decimal values.
List - The user will have to create a drop-down list to choose from.
Date - The user will have to enter the date format.
Time - The user should enter a time.
Text Length - It validates input based on the length of the data.
Custom - It validates the user input using a custom formula.</t>
  </si>
  <si>
    <t>(1)     Short Cuts</t>
  </si>
  <si>
    <t>Windows</t>
  </si>
  <si>
    <t>Open file / Open Workbook</t>
  </si>
  <si>
    <t xml:space="preserve"> CTRL+O</t>
  </si>
  <si>
    <t>Close file / Close Workbook</t>
  </si>
  <si>
    <t>CTRL+W</t>
  </si>
  <si>
    <t>Save As</t>
  </si>
  <si>
    <t>F12</t>
  </si>
  <si>
    <t>Go to Specific Cell</t>
  </si>
  <si>
    <t xml:space="preserve">CTRL+G </t>
  </si>
  <si>
    <t>Replace</t>
  </si>
  <si>
    <t>CTRL+H</t>
  </si>
  <si>
    <t>(2)      Grouping and Ungrouping Sheets</t>
  </si>
  <si>
    <t>(3)        Protect and Unprotect sheet and cell</t>
  </si>
  <si>
    <t>Task</t>
  </si>
  <si>
    <t>John</t>
  </si>
  <si>
    <t>Kate</t>
  </si>
  <si>
    <t>Task 1</t>
  </si>
  <si>
    <t>Task 2</t>
  </si>
  <si>
    <t>Task 3</t>
  </si>
  <si>
    <t>Task 4</t>
  </si>
  <si>
    <t>Alt+R+U1</t>
  </si>
  <si>
    <t>short cut</t>
  </si>
  <si>
    <t>(4)     Combine Data from multiple sheets into one sheet</t>
  </si>
  <si>
    <t>use consolidate</t>
  </si>
  <si>
    <t>Alt+A+N</t>
  </si>
  <si>
    <t>(5)     Header - Footer</t>
  </si>
  <si>
    <t>Alt+N+ZT+H1</t>
  </si>
  <si>
    <t>for page no.</t>
  </si>
  <si>
    <t>&amp;[page]</t>
  </si>
  <si>
    <t>(6)       Average &amp; Count</t>
  </si>
  <si>
    <t xml:space="preserve">Grouping worksheets saves you a lot of time, especially when you need to perform the same tasks on them. When the structure of all sheets is same then we can use this function
ctrl+right key of mouse  after grouping we can apply our formula 
Any change made in any one of the grouped worksheets will reflect in all other worksheets in the group, simultaneously. 
</t>
  </si>
  <si>
    <t>Average</t>
  </si>
  <si>
    <t>AverageA</t>
  </si>
  <si>
    <t>IT also count alphabet</t>
  </si>
  <si>
    <t>yes</t>
  </si>
  <si>
    <t>Averageif</t>
  </si>
  <si>
    <t>count()</t>
  </si>
  <si>
    <t>CountA()</t>
  </si>
  <si>
    <t>countblank()</t>
  </si>
  <si>
    <t>countif()</t>
  </si>
  <si>
    <t>it finds count of blank</t>
  </si>
  <si>
    <t>no</t>
  </si>
  <si>
    <t>if</t>
  </si>
  <si>
    <t>(7)      Subtotal</t>
  </si>
  <si>
    <t>There are two steps to follow when we wish to use the SUBTOTAL function. These are:
1: Formatting and sorting of the provided Excel data.
2: Applying SUBTOTAL to the table.</t>
  </si>
  <si>
    <t>Region</t>
  </si>
  <si>
    <t>Category</t>
  </si>
  <si>
    <t>Quantity</t>
  </si>
  <si>
    <t>East</t>
  </si>
  <si>
    <t>Bars</t>
  </si>
  <si>
    <t>Cookies</t>
  </si>
  <si>
    <t>Snacks</t>
  </si>
  <si>
    <t>West</t>
  </si>
  <si>
    <t>Alt+A+ZO+B</t>
  </si>
  <si>
    <t>(8)      Aggregate</t>
  </si>
  <si>
    <t>Returns an aggregate in a list or database. The AGGREGATE function can apply different aggregate functions to a list or database with the option to ignore hidden rows and error values.</t>
  </si>
  <si>
    <t>(9)      Rand</t>
  </si>
  <si>
    <t>it gives random values between 0 to 1</t>
  </si>
  <si>
    <t>(10)       SumProduct</t>
  </si>
  <si>
    <t>it gives sum of product</t>
  </si>
  <si>
    <t>Product</t>
  </si>
  <si>
    <t>Price</t>
  </si>
  <si>
    <t>Bran</t>
  </si>
  <si>
    <t>Oatmeal Raisin</t>
  </si>
  <si>
    <t>Potato Chips</t>
  </si>
  <si>
    <t>Carrot</t>
  </si>
  <si>
    <t>(11)     Text functions</t>
  </si>
  <si>
    <t>(12)     Data shorting</t>
  </si>
  <si>
    <t>(13)    conditional formating</t>
  </si>
  <si>
    <t>(14)   Data Vlidation</t>
  </si>
  <si>
    <t>(15)          Dependent Validation</t>
  </si>
  <si>
    <t>(16)        Data Split</t>
  </si>
  <si>
    <t>Alt+A+E</t>
  </si>
  <si>
    <t>Steps
First, select all the cells that you wish to split.
Then go to Data &gt; Text to Columns.
After that, a new dialog box will open. from that box select delimited. And click Next.
After clicking next, the next dialog box will appear.in that dialog box tick the Space option box, as we want to split the given data according to the position of space between words.
Then in the next dialog box select General.
Right below the Column data format box, there is a cell reference box Destination. In that box, you have to enter where your split data will be.
Click Finish in the dialog box, after selecting the destination cells.</t>
  </si>
  <si>
    <t>Data</t>
  </si>
  <si>
    <t>First Name</t>
  </si>
  <si>
    <t>Last Name</t>
  </si>
  <si>
    <t>Job</t>
  </si>
  <si>
    <t>Age</t>
  </si>
  <si>
    <t>Kanchan|Menghnani|Data Scientist|32</t>
  </si>
  <si>
    <t>Kate|Brown|HR|29</t>
  </si>
  <si>
    <t>Kanchan,Menghnani,Data Scientist,32</t>
  </si>
  <si>
    <t>Kate,Brown,HR,29</t>
  </si>
  <si>
    <t>Kanchan</t>
  </si>
  <si>
    <t>Menghnani</t>
  </si>
  <si>
    <t>Data Scientist</t>
  </si>
  <si>
    <t>Brown</t>
  </si>
  <si>
    <t>HR</t>
  </si>
  <si>
    <t>Split Data into Cells in Excel Using Flash Fill Feature</t>
  </si>
  <si>
    <t>At first, you need to fill up the first row of the dataset. That means you need to enter the split first name,last nam, Profession and Age
After that, drag the corner handle to end of the cell by pressing right click on the mouse.
Then release the handle, upon releasing the handle, a new drop-down window will open. From that window, choose Flash Fill.</t>
  </si>
  <si>
    <t>TEXT SPLIT</t>
  </si>
  <si>
    <t>TEXT JOIN</t>
  </si>
  <si>
    <t>(17)     Statistical Functions</t>
  </si>
  <si>
    <t>Min and Max</t>
  </si>
  <si>
    <t>Min</t>
  </si>
  <si>
    <t>Max</t>
  </si>
  <si>
    <t>MAXA and MINA</t>
  </si>
  <si>
    <t>Returns the maximum and minimum value in a list of arguments, including numbers, text, and logical values</t>
  </si>
  <si>
    <t>Not Available</t>
  </si>
  <si>
    <t>maxa</t>
  </si>
  <si>
    <t>mina</t>
  </si>
  <si>
    <t>it don't work when alphabet is in array</t>
  </si>
  <si>
    <t>minifs and maxifs</t>
  </si>
  <si>
    <t xml:space="preserve">minifs </t>
  </si>
  <si>
    <t>maxIfs</t>
  </si>
  <si>
    <t>Median</t>
  </si>
  <si>
    <t>Mode</t>
  </si>
  <si>
    <t>Returns the median of the given numbers(middle value)</t>
  </si>
  <si>
    <t>Returns mode of given numbers(which value is frequently coming in range)</t>
  </si>
  <si>
    <t>(18)       IF and Nested IF</t>
  </si>
  <si>
    <t>Month</t>
  </si>
  <si>
    <t>Expenses</t>
  </si>
  <si>
    <t>Jan</t>
  </si>
  <si>
    <t>Feb</t>
  </si>
  <si>
    <t>Mar</t>
  </si>
  <si>
    <t>Apr</t>
  </si>
  <si>
    <t>May</t>
  </si>
  <si>
    <t>Jun</t>
  </si>
  <si>
    <t>Jul</t>
  </si>
  <si>
    <t>Aug</t>
  </si>
  <si>
    <t>Sep</t>
  </si>
  <si>
    <t>Oct</t>
  </si>
  <si>
    <t>Nov</t>
  </si>
  <si>
    <t>Dec</t>
  </si>
  <si>
    <t>IF</t>
  </si>
  <si>
    <t>NESTED IF</t>
  </si>
  <si>
    <t>Student</t>
  </si>
  <si>
    <t>Score</t>
  </si>
  <si>
    <t>Grade</t>
  </si>
  <si>
    <t>Ram</t>
  </si>
  <si>
    <t>Sham</t>
  </si>
  <si>
    <t>(19)    AND, OR and NOT</t>
  </si>
  <si>
    <t>AND</t>
  </si>
  <si>
    <t>Players</t>
  </si>
  <si>
    <t>match1</t>
  </si>
  <si>
    <t>match2</t>
  </si>
  <si>
    <t>match3</t>
  </si>
  <si>
    <t>Is Player Winner</t>
  </si>
  <si>
    <t>Player1</t>
  </si>
  <si>
    <t>Player2</t>
  </si>
  <si>
    <t>Player3</t>
  </si>
  <si>
    <t>Player4</t>
  </si>
  <si>
    <t>Player5</t>
  </si>
  <si>
    <t>AND with nested if</t>
  </si>
  <si>
    <t>OR</t>
  </si>
  <si>
    <t>Order No</t>
  </si>
  <si>
    <t>Progress</t>
  </si>
  <si>
    <t>Status</t>
  </si>
  <si>
    <t>Delivered</t>
  </si>
  <si>
    <t>In-trainsit</t>
  </si>
  <si>
    <t>Cancelled</t>
  </si>
  <si>
    <t>OR with nested if</t>
  </si>
  <si>
    <t>NOT</t>
  </si>
  <si>
    <t>test value not greater than 30</t>
  </si>
  <si>
    <t>value</t>
  </si>
  <si>
    <t>test</t>
  </si>
  <si>
    <t>(20)        Index and Match</t>
  </si>
  <si>
    <t>Index</t>
  </si>
  <si>
    <t>The Excel INDEX function returns a value in an array based on the row and column numbers you specify.</t>
  </si>
  <si>
    <t>Whole Wheat</t>
  </si>
  <si>
    <t>Crackers</t>
  </si>
  <si>
    <t>Chocolate Chip</t>
  </si>
  <si>
    <t>Chocolate Buscuit</t>
  </si>
  <si>
    <t>Arrowroot</t>
  </si>
  <si>
    <t xml:space="preserve">Potato </t>
  </si>
  <si>
    <t>Carrot Chips</t>
  </si>
  <si>
    <t>get Bran</t>
  </si>
  <si>
    <t>Get Price of Bran</t>
  </si>
  <si>
    <t>Match</t>
  </si>
  <si>
    <t>Get Position of Potato</t>
  </si>
  <si>
    <t>Get Position of Bars in category column</t>
  </si>
  <si>
    <t>The Excel MATCH function searches for a lookup value in a range of cells and returns the relative position of that value in the range.</t>
  </si>
  <si>
    <t>Combine Index and Match</t>
  </si>
  <si>
    <t>Name</t>
  </si>
  <si>
    <t>Height</t>
  </si>
  <si>
    <t>Weight</t>
  </si>
  <si>
    <t>Lucky</t>
  </si>
  <si>
    <t>Tom</t>
  </si>
  <si>
    <t>by xlookup</t>
  </si>
  <si>
    <t>(21)             Address</t>
  </si>
  <si>
    <t>abs_num</t>
  </si>
  <si>
    <t>Result</t>
  </si>
  <si>
    <t>1 (or omitted)</t>
  </si>
  <si>
    <t>Absolute ($A$1)</t>
  </si>
  <si>
    <t>Absolute row, relative column (A$1)</t>
  </si>
  <si>
    <t>Relative row, absolute column ($A1)</t>
  </si>
  <si>
    <t>Relative (A1)</t>
  </si>
  <si>
    <t>(22)           OFFSET</t>
  </si>
  <si>
    <t>* it makes subset from the table
* select row from down side use '1'
* select column from right side use '1'
* select row from up side use '-1'
* select column from left side use '-1'</t>
  </si>
  <si>
    <t>PROD</t>
  </si>
  <si>
    <t>QTY</t>
  </si>
  <si>
    <t>PRICE</t>
  </si>
  <si>
    <t>P1</t>
  </si>
  <si>
    <t>P2</t>
  </si>
  <si>
    <t>P3</t>
  </si>
  <si>
    <t>P4</t>
  </si>
  <si>
    <t>(23)       ROW and ROWS</t>
  </si>
  <si>
    <t>ROW</t>
  </si>
  <si>
    <t>it shows row no. of cell not value</t>
  </si>
  <si>
    <t>ROWS</t>
  </si>
  <si>
    <t>it counts rows in select range or array</t>
  </si>
  <si>
    <t>(24)         Choose</t>
  </si>
  <si>
    <t>The CHOOSE function returns a value from a list using a given position or index. The values provided to CHOOSE can be hard-coded constants or cell references. The first argument for the CHOOSE function is index_num. This is a number that refers to subsequent values by index or position. The next arguments, value1, value2, value3, etc. are the values from which to choose from. Choose can handle up to 254 values. However, CHOOSE will not retrieve an item from inside range or array constant provided as a value.  For larger sets of data in a table or range,  INDEX and MATCH is a better way to retrieve a value based on position.</t>
  </si>
  <si>
    <t>CHOOSE(index_num, value1, [value2], ...)</t>
  </si>
  <si>
    <t>(25)       Paste Options</t>
  </si>
  <si>
    <t>Alt+H+V</t>
  </si>
  <si>
    <t>(26)       Pivot Table</t>
  </si>
  <si>
    <t>(27)       Grouping_Ungrouping in pivot</t>
  </si>
  <si>
    <t>(28)     Dynamic  Pivot Table</t>
  </si>
  <si>
    <t>steps to follow</t>
  </si>
  <si>
    <t>step 1 :</t>
  </si>
  <si>
    <t xml:space="preserve">use short cut (Ctrl+Shift+F3) after data selection </t>
  </si>
  <si>
    <t>step 2 :</t>
  </si>
  <si>
    <t>make normal list</t>
  </si>
  <si>
    <t>step 3 :</t>
  </si>
  <si>
    <t xml:space="preserve">make list for dependent data validation by choosing last one list and use "INDIRECT" formula after choosing list </t>
  </si>
  <si>
    <t>for data selection</t>
  </si>
  <si>
    <t>short cut 1</t>
  </si>
  <si>
    <t>Alt+M+C</t>
  </si>
  <si>
    <t>short cut 2</t>
  </si>
  <si>
    <t>Ctrl+Shift+F3</t>
  </si>
  <si>
    <t>for creating list</t>
  </si>
  <si>
    <t>Alt+A+V+V</t>
  </si>
  <si>
    <t>for creating depending list</t>
  </si>
  <si>
    <t>Example  1:</t>
  </si>
  <si>
    <t>country</t>
  </si>
  <si>
    <t>india</t>
  </si>
  <si>
    <t>new delhi</t>
  </si>
  <si>
    <t>mumbai</t>
  </si>
  <si>
    <t>usa</t>
  </si>
  <si>
    <t>washigton</t>
  </si>
  <si>
    <t>model town</t>
  </si>
  <si>
    <t>famous 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</si>
</sst>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9"/>
      <color theme="1"/>
      <name val="Calibri"/>
      <family val="2"/>
      <scheme val="minor"/>
    </font>
    <font>
      <b/>
      <sz val="11"/>
      <color theme="1"/>
      <name val="Calibri"/>
      <family val="2"/>
      <scheme val="minor"/>
    </font>
    <font>
      <b/>
      <sz val="12"/>
      <color rgb="FF000000"/>
      <name val="Arial"/>
      <family val="2"/>
    </font>
    <font>
      <sz val="12"/>
      <color rgb="FF000000"/>
      <name val="Arial"/>
      <family val="2"/>
    </font>
  </fonts>
  <fills count="6">
    <fill>
      <patternFill patternType="none"/>
    </fill>
    <fill>
      <patternFill patternType="gray125"/>
    </fill>
    <fill>
      <patternFill patternType="solid">
        <fgColor theme="7" tint="0.59999389629810485"/>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rgb="FFFFFF00"/>
        <bgColor indexed="64"/>
      </patternFill>
    </fill>
  </fills>
  <borders count="2">
    <border>
      <left/>
      <right/>
      <top/>
      <bottom/>
      <diagonal/>
    </border>
    <border>
      <left/>
      <right/>
      <top style="thin">
        <color theme="1"/>
      </top>
      <bottom style="thin">
        <color theme="1"/>
      </bottom>
      <diagonal/>
    </border>
  </borders>
  <cellStyleXfs count="1">
    <xf numFmtId="0" fontId="0" fillId="0" borderId="0"/>
  </cellStyleXfs>
  <cellXfs count="23">
    <xf numFmtId="0" fontId="0" fillId="0" borderId="0" xfId="0"/>
    <xf numFmtId="0" fontId="0" fillId="0" borderId="0" xfId="0" applyAlignment="1">
      <alignment horizontal="left"/>
    </xf>
    <xf numFmtId="0" fontId="0" fillId="2" borderId="0" xfId="0" applyFill="1"/>
    <xf numFmtId="0" fontId="0" fillId="3" borderId="0" xfId="0" applyFill="1" applyAlignment="1">
      <alignment horizontal="center" vertical="center"/>
    </xf>
    <xf numFmtId="164" fontId="1" fillId="0" borderId="0" xfId="0" applyNumberFormat="1" applyFont="1"/>
    <xf numFmtId="164" fontId="1" fillId="0" borderId="0" xfId="0" applyNumberFormat="1" applyFont="1" applyAlignment="1">
      <alignment horizontal="center"/>
    </xf>
    <xf numFmtId="14" fontId="1" fillId="0" borderId="0" xfId="0" applyNumberFormat="1" applyFont="1" applyAlignment="1">
      <alignment horizontal="center"/>
    </xf>
    <xf numFmtId="0" fontId="0" fillId="0" borderId="0" xfId="0" applyAlignment="1">
      <alignment horizontal="left" wrapText="1"/>
    </xf>
    <xf numFmtId="0" fontId="0" fillId="0" borderId="0" xfId="0" applyAlignment="1">
      <alignment horizontal="center"/>
    </xf>
    <xf numFmtId="0" fontId="0" fillId="4" borderId="0" xfId="0" applyFill="1"/>
    <xf numFmtId="0" fontId="2" fillId="0" borderId="1" xfId="0" applyFont="1" applyBorder="1"/>
    <xf numFmtId="49" fontId="0" fillId="0" borderId="0" xfId="0" applyNumberFormat="1"/>
    <xf numFmtId="0" fontId="0" fillId="0" borderId="0" xfId="0" applyAlignment="1">
      <alignment vertical="center"/>
    </xf>
    <xf numFmtId="0" fontId="0" fillId="5" borderId="0" xfId="0" applyFill="1"/>
    <xf numFmtId="0" fontId="3" fillId="0" borderId="0" xfId="0" applyFont="1" applyAlignment="1">
      <alignment horizontal="left" vertical="center"/>
    </xf>
    <xf numFmtId="0" fontId="4" fillId="0" borderId="0" xfId="0" applyFont="1" applyAlignment="1">
      <alignment horizontal="left" vertical="center"/>
    </xf>
    <xf numFmtId="0" fontId="0" fillId="0" borderId="0" xfId="0" applyAlignment="1">
      <alignment wrapText="1"/>
    </xf>
    <xf numFmtId="0" fontId="0" fillId="3" borderId="0" xfId="0" applyFill="1" applyAlignment="1">
      <alignment horizontal="center" vertical="center"/>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top" wrapText="1"/>
    </xf>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200025</xdr:colOff>
      <xdr:row>437</xdr:row>
      <xdr:rowOff>0</xdr:rowOff>
    </xdr:from>
    <xdr:to>
      <xdr:col>3</xdr:col>
      <xdr:colOff>38624</xdr:colOff>
      <xdr:row>459</xdr:row>
      <xdr:rowOff>153006</xdr:rowOff>
    </xdr:to>
    <xdr:pic>
      <xdr:nvPicPr>
        <xdr:cNvPr id="2" name="Picture 1">
          <a:extLst>
            <a:ext uri="{FF2B5EF4-FFF2-40B4-BE49-F238E27FC236}">
              <a16:creationId xmlns:a16="http://schemas.microsoft.com/office/drawing/2014/main" id="{9A171E29-1EB1-4439-B41C-2B7B2F31D4EB}"/>
            </a:ext>
          </a:extLst>
        </xdr:cNvPr>
        <xdr:cNvPicPr>
          <a:picLocks noChangeAspect="1"/>
        </xdr:cNvPicPr>
      </xdr:nvPicPr>
      <xdr:blipFill>
        <a:blip xmlns:r="http://schemas.openxmlformats.org/officeDocument/2006/relationships" r:embed="rId1"/>
        <a:stretch>
          <a:fillRect/>
        </a:stretch>
      </xdr:blipFill>
      <xdr:spPr>
        <a:xfrm>
          <a:off x="200025" y="89620725"/>
          <a:ext cx="3753374" cy="434400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upport.microsoft.com/en-us/office/maxa-function-814bda1e-3840-4bff-9365-2f59ac2ee62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0CEE5-9054-4031-B522-C46EED687892}">
  <dimension ref="A2:P467"/>
  <sheetViews>
    <sheetView tabSelected="1" topLeftCell="A467" zoomScaleNormal="100" workbookViewId="0">
      <selection activeCell="A476" sqref="A476"/>
    </sheetView>
  </sheetViews>
  <sheetFormatPr defaultRowHeight="15" x14ac:dyDescent="0.25"/>
  <cols>
    <col min="2" max="2" width="39" bestFit="1" customWidth="1"/>
    <col min="3" max="3" width="10.5703125" bestFit="1" customWidth="1"/>
    <col min="4" max="4" width="15.28515625" customWidth="1"/>
    <col min="5" max="5" width="20.5703125" bestFit="1" customWidth="1"/>
    <col min="6" max="6" width="12.85546875" bestFit="1" customWidth="1"/>
    <col min="7" max="7" width="15.7109375" bestFit="1" customWidth="1"/>
    <col min="8" max="8" width="9" bestFit="1" customWidth="1"/>
    <col min="9" max="10" width="10.7109375" bestFit="1" customWidth="1"/>
    <col min="12" max="12" width="13.85546875" bestFit="1" customWidth="1"/>
  </cols>
  <sheetData>
    <row r="2" spans="1:15" ht="28.5" customHeight="1" x14ac:dyDescent="0.25">
      <c r="A2" s="17" t="s">
        <v>55</v>
      </c>
      <c r="B2" s="17"/>
      <c r="C2" s="17"/>
      <c r="D2" s="17"/>
      <c r="E2" s="17"/>
      <c r="F2" s="17"/>
      <c r="G2" s="17"/>
      <c r="H2" s="17"/>
      <c r="I2" s="17"/>
      <c r="J2" s="17"/>
      <c r="K2" s="17"/>
      <c r="L2" s="17"/>
      <c r="M2" s="17"/>
      <c r="N2" s="17"/>
    </row>
    <row r="4" spans="1:15" x14ac:dyDescent="0.25">
      <c r="C4" t="s">
        <v>56</v>
      </c>
    </row>
    <row r="5" spans="1:15" x14ac:dyDescent="0.25">
      <c r="B5" t="s">
        <v>57</v>
      </c>
      <c r="C5" t="s">
        <v>58</v>
      </c>
    </row>
    <row r="6" spans="1:15" x14ac:dyDescent="0.25">
      <c r="B6" t="s">
        <v>59</v>
      </c>
      <c r="C6" t="s">
        <v>60</v>
      </c>
    </row>
    <row r="7" spans="1:15" x14ac:dyDescent="0.25">
      <c r="B7" t="s">
        <v>61</v>
      </c>
      <c r="C7" t="s">
        <v>62</v>
      </c>
    </row>
    <row r="8" spans="1:15" x14ac:dyDescent="0.25">
      <c r="B8" t="s">
        <v>63</v>
      </c>
      <c r="C8" t="s">
        <v>64</v>
      </c>
    </row>
    <row r="9" spans="1:15" x14ac:dyDescent="0.25">
      <c r="B9" t="s">
        <v>65</v>
      </c>
      <c r="C9" t="s">
        <v>66</v>
      </c>
    </row>
    <row r="11" spans="1:15" ht="28.5" customHeight="1" x14ac:dyDescent="0.25">
      <c r="A11" s="17" t="s">
        <v>67</v>
      </c>
      <c r="B11" s="17"/>
      <c r="C11" s="17"/>
      <c r="D11" s="17"/>
      <c r="E11" s="17"/>
      <c r="F11" s="17"/>
      <c r="G11" s="17"/>
      <c r="H11" s="17"/>
      <c r="I11" s="17"/>
      <c r="J11" s="17"/>
      <c r="K11" s="17"/>
      <c r="L11" s="17"/>
      <c r="M11" s="17"/>
      <c r="N11" s="17"/>
    </row>
    <row r="13" spans="1:15" ht="91.5" customHeight="1" x14ac:dyDescent="0.25">
      <c r="A13" s="18" t="s">
        <v>86</v>
      </c>
      <c r="B13" s="19"/>
      <c r="C13" s="19"/>
      <c r="D13" s="19"/>
      <c r="E13" s="19"/>
      <c r="F13" s="19"/>
      <c r="G13" s="19"/>
      <c r="H13" s="19"/>
      <c r="I13" s="19"/>
      <c r="J13" s="19"/>
      <c r="K13" s="19"/>
      <c r="L13" s="19"/>
      <c r="M13" s="19"/>
      <c r="N13" s="19"/>
    </row>
    <row r="15" spans="1:15" ht="31.5" customHeight="1" x14ac:dyDescent="0.25">
      <c r="A15" s="17" t="s">
        <v>68</v>
      </c>
      <c r="B15" s="17"/>
      <c r="C15" s="17"/>
      <c r="D15" s="17"/>
      <c r="E15" s="17"/>
      <c r="F15" s="17"/>
      <c r="G15" s="17"/>
      <c r="H15" s="17"/>
      <c r="I15" s="17"/>
      <c r="J15" s="17"/>
      <c r="K15" s="17"/>
      <c r="L15" s="17"/>
      <c r="M15" s="17"/>
      <c r="N15" s="17"/>
      <c r="O15" s="3"/>
    </row>
    <row r="16" spans="1:15" x14ac:dyDescent="0.25">
      <c r="A16" t="s">
        <v>77</v>
      </c>
      <c r="B16" t="s">
        <v>76</v>
      </c>
    </row>
    <row r="18" spans="1:15" x14ac:dyDescent="0.25">
      <c r="D18" t="s">
        <v>69</v>
      </c>
      <c r="E18" t="s">
        <v>70</v>
      </c>
      <c r="F18" t="s">
        <v>71</v>
      </c>
    </row>
    <row r="19" spans="1:15" x14ac:dyDescent="0.25">
      <c r="D19" t="s">
        <v>72</v>
      </c>
    </row>
    <row r="20" spans="1:15" x14ac:dyDescent="0.25">
      <c r="D20" t="s">
        <v>73</v>
      </c>
    </row>
    <row r="21" spans="1:15" x14ac:dyDescent="0.25">
      <c r="D21" t="s">
        <v>74</v>
      </c>
    </row>
    <row r="22" spans="1:15" x14ac:dyDescent="0.25">
      <c r="D22" t="s">
        <v>75</v>
      </c>
    </row>
    <row r="24" spans="1:15" ht="32.25" customHeight="1" x14ac:dyDescent="0.25">
      <c r="A24" s="17" t="s">
        <v>78</v>
      </c>
      <c r="B24" s="17"/>
      <c r="C24" s="17"/>
      <c r="D24" s="17"/>
      <c r="E24" s="17"/>
      <c r="F24" s="17"/>
      <c r="G24" s="17"/>
      <c r="H24" s="17"/>
      <c r="I24" s="17"/>
      <c r="J24" s="17"/>
      <c r="K24" s="17"/>
      <c r="L24" s="17"/>
      <c r="M24" s="17"/>
      <c r="N24" s="17"/>
      <c r="O24" s="3"/>
    </row>
    <row r="26" spans="1:15" x14ac:dyDescent="0.25">
      <c r="B26" t="s">
        <v>79</v>
      </c>
    </row>
    <row r="27" spans="1:15" x14ac:dyDescent="0.25">
      <c r="A27" t="s">
        <v>77</v>
      </c>
      <c r="B27" t="s">
        <v>80</v>
      </c>
    </row>
    <row r="29" spans="1:15" ht="30" customHeight="1" x14ac:dyDescent="0.25">
      <c r="A29" s="17" t="s">
        <v>81</v>
      </c>
      <c r="B29" s="17"/>
      <c r="C29" s="17"/>
      <c r="D29" s="17"/>
      <c r="E29" s="17"/>
      <c r="F29" s="17"/>
      <c r="G29" s="17"/>
      <c r="H29" s="17"/>
      <c r="I29" s="17"/>
      <c r="J29" s="17"/>
      <c r="K29" s="17"/>
      <c r="L29" s="17"/>
      <c r="M29" s="17"/>
      <c r="N29" s="17"/>
    </row>
    <row r="31" spans="1:15" x14ac:dyDescent="0.25">
      <c r="A31" t="s">
        <v>77</v>
      </c>
      <c r="B31" t="s">
        <v>82</v>
      </c>
    </row>
    <row r="32" spans="1:15" x14ac:dyDescent="0.25">
      <c r="A32" t="s">
        <v>83</v>
      </c>
      <c r="B32" t="s">
        <v>84</v>
      </c>
    </row>
    <row r="34" spans="1:15" ht="28.5" customHeight="1" x14ac:dyDescent="0.25">
      <c r="A34" s="17" t="s">
        <v>85</v>
      </c>
      <c r="B34" s="17"/>
      <c r="C34" s="17"/>
      <c r="D34" s="17"/>
      <c r="E34" s="17"/>
      <c r="F34" s="17"/>
      <c r="G34" s="17"/>
      <c r="H34" s="17"/>
      <c r="I34" s="17"/>
      <c r="J34" s="17"/>
      <c r="K34" s="17"/>
      <c r="L34" s="17"/>
      <c r="M34" s="17"/>
      <c r="N34" s="17"/>
      <c r="O34" s="3"/>
    </row>
    <row r="35" spans="1:15" x14ac:dyDescent="0.25">
      <c r="D35" t="s">
        <v>87</v>
      </c>
      <c r="E35" t="s">
        <v>88</v>
      </c>
      <c r="F35" t="s">
        <v>91</v>
      </c>
    </row>
    <row r="36" spans="1:15" x14ac:dyDescent="0.25">
      <c r="B36" t="s">
        <v>4</v>
      </c>
      <c r="E36" t="s">
        <v>89</v>
      </c>
    </row>
    <row r="37" spans="1:15" x14ac:dyDescent="0.25">
      <c r="D37">
        <v>12</v>
      </c>
      <c r="E37">
        <v>12</v>
      </c>
      <c r="F37">
        <v>12</v>
      </c>
    </row>
    <row r="38" spans="1:15" x14ac:dyDescent="0.25">
      <c r="D38">
        <v>34</v>
      </c>
      <c r="E38">
        <v>34</v>
      </c>
      <c r="F38">
        <v>34</v>
      </c>
    </row>
    <row r="39" spans="1:15" x14ac:dyDescent="0.25">
      <c r="D39">
        <v>56</v>
      </c>
      <c r="E39" t="s">
        <v>90</v>
      </c>
      <c r="F39" t="s">
        <v>90</v>
      </c>
    </row>
    <row r="40" spans="1:15" x14ac:dyDescent="0.25">
      <c r="D40">
        <v>23</v>
      </c>
      <c r="E40">
        <v>56</v>
      </c>
      <c r="F40">
        <v>56</v>
      </c>
    </row>
    <row r="41" spans="1:15" x14ac:dyDescent="0.25">
      <c r="D41" s="2">
        <v>31.25</v>
      </c>
      <c r="E41" s="2">
        <f>AVERAGEA(E37:E40)</f>
        <v>25.5</v>
      </c>
      <c r="F41" s="2">
        <f>AVERAGEIF(F37:F40,"&lt;50")</f>
        <v>23</v>
      </c>
    </row>
    <row r="44" spans="1:15" x14ac:dyDescent="0.25">
      <c r="B44" t="s">
        <v>4</v>
      </c>
      <c r="D44" t="s">
        <v>92</v>
      </c>
      <c r="E44" t="s">
        <v>93</v>
      </c>
      <c r="F44" t="s">
        <v>94</v>
      </c>
      <c r="G44" t="s">
        <v>95</v>
      </c>
    </row>
    <row r="45" spans="1:15" x14ac:dyDescent="0.25">
      <c r="E45" t="s">
        <v>89</v>
      </c>
      <c r="F45" t="s">
        <v>96</v>
      </c>
    </row>
    <row r="47" spans="1:15" x14ac:dyDescent="0.25">
      <c r="D47">
        <v>12</v>
      </c>
      <c r="E47" t="s">
        <v>90</v>
      </c>
      <c r="F47" t="s">
        <v>90</v>
      </c>
      <c r="G47">
        <v>12</v>
      </c>
    </row>
    <row r="48" spans="1:15" x14ac:dyDescent="0.25">
      <c r="D48" t="s">
        <v>98</v>
      </c>
      <c r="E48" t="s">
        <v>97</v>
      </c>
      <c r="G48">
        <v>34</v>
      </c>
    </row>
    <row r="49" spans="1:15" x14ac:dyDescent="0.25">
      <c r="D49">
        <v>56</v>
      </c>
      <c r="E49">
        <v>2</v>
      </c>
      <c r="F49">
        <v>2</v>
      </c>
      <c r="G49">
        <v>56</v>
      </c>
    </row>
    <row r="50" spans="1:15" x14ac:dyDescent="0.25">
      <c r="D50">
        <v>23</v>
      </c>
      <c r="E50">
        <v>1</v>
      </c>
      <c r="F50">
        <v>1</v>
      </c>
      <c r="G50">
        <v>23</v>
      </c>
    </row>
    <row r="51" spans="1:15" x14ac:dyDescent="0.25">
      <c r="D51" s="9">
        <f>COUNT(D47:D50)</f>
        <v>3</v>
      </c>
      <c r="E51" s="9">
        <f>COUNTA(E47:E50)</f>
        <v>4</v>
      </c>
      <c r="F51" s="9">
        <f>COUNTBLANK(F47:F50)</f>
        <v>1</v>
      </c>
      <c r="G51" s="9">
        <f>COUNTIF(G47:G50,"&lt;50")</f>
        <v>3</v>
      </c>
    </row>
    <row r="53" spans="1:15" ht="28.5" customHeight="1" x14ac:dyDescent="0.25">
      <c r="A53" s="17" t="s">
        <v>99</v>
      </c>
      <c r="B53" s="17"/>
      <c r="C53" s="17"/>
      <c r="D53" s="17"/>
      <c r="E53" s="17"/>
      <c r="F53" s="17"/>
      <c r="G53" s="17"/>
      <c r="H53" s="17"/>
      <c r="I53" s="17"/>
      <c r="J53" s="17"/>
      <c r="K53" s="17"/>
      <c r="L53" s="17"/>
      <c r="M53" s="17"/>
      <c r="N53" s="17"/>
      <c r="O53" s="3"/>
    </row>
    <row r="55" spans="1:15" ht="49.5" customHeight="1" x14ac:dyDescent="0.25">
      <c r="A55" s="22" t="s">
        <v>100</v>
      </c>
      <c r="B55" s="22"/>
      <c r="C55" s="22"/>
      <c r="D55" s="22"/>
      <c r="E55" s="22"/>
      <c r="F55" s="22"/>
      <c r="G55" s="22"/>
      <c r="H55" s="22"/>
      <c r="I55" s="22"/>
      <c r="J55" s="22"/>
      <c r="K55" s="22"/>
      <c r="L55" s="22"/>
      <c r="M55" s="22"/>
      <c r="N55" s="22"/>
    </row>
    <row r="56" spans="1:15" x14ac:dyDescent="0.25">
      <c r="A56" t="s">
        <v>77</v>
      </c>
      <c r="B56" t="s">
        <v>109</v>
      </c>
    </row>
    <row r="58" spans="1:15" x14ac:dyDescent="0.25">
      <c r="A58" s="10" t="s">
        <v>101</v>
      </c>
      <c r="B58" s="10" t="s">
        <v>102</v>
      </c>
      <c r="C58" s="10" t="s">
        <v>103</v>
      </c>
    </row>
    <row r="59" spans="1:15" x14ac:dyDescent="0.25">
      <c r="A59" t="s">
        <v>104</v>
      </c>
      <c r="B59" t="s">
        <v>105</v>
      </c>
      <c r="C59">
        <v>100</v>
      </c>
    </row>
    <row r="60" spans="1:15" x14ac:dyDescent="0.25">
      <c r="A60" t="s">
        <v>104</v>
      </c>
      <c r="B60" t="s">
        <v>105</v>
      </c>
      <c r="C60">
        <v>23</v>
      </c>
    </row>
    <row r="61" spans="1:15" x14ac:dyDescent="0.25">
      <c r="A61" t="s">
        <v>104</v>
      </c>
      <c r="B61" t="s">
        <v>106</v>
      </c>
      <c r="C61">
        <v>38</v>
      </c>
    </row>
    <row r="62" spans="1:15" x14ac:dyDescent="0.25">
      <c r="A62" t="s">
        <v>104</v>
      </c>
      <c r="B62" t="s">
        <v>107</v>
      </c>
      <c r="C62">
        <v>27</v>
      </c>
    </row>
    <row r="63" spans="1:15" x14ac:dyDescent="0.25">
      <c r="A63" t="s">
        <v>108</v>
      </c>
      <c r="B63" t="s">
        <v>105</v>
      </c>
      <c r="C63">
        <v>51</v>
      </c>
    </row>
    <row r="65" spans="1:15" ht="30" customHeight="1" x14ac:dyDescent="0.25">
      <c r="A65" s="17" t="s">
        <v>110</v>
      </c>
      <c r="B65" s="17"/>
      <c r="C65" s="17"/>
      <c r="D65" s="17"/>
      <c r="E65" s="17"/>
      <c r="F65" s="17"/>
      <c r="G65" s="17"/>
      <c r="H65" s="17"/>
      <c r="I65" s="17"/>
      <c r="J65" s="17"/>
      <c r="K65" s="17"/>
      <c r="L65" s="17"/>
      <c r="M65" s="17"/>
      <c r="N65" s="17"/>
      <c r="O65" s="3"/>
    </row>
    <row r="67" spans="1:15" ht="31.5" customHeight="1" x14ac:dyDescent="0.25">
      <c r="A67" s="18" t="s">
        <v>111</v>
      </c>
      <c r="B67" s="18"/>
      <c r="C67" s="18"/>
      <c r="D67" s="18"/>
      <c r="E67" s="18"/>
      <c r="F67" s="18"/>
      <c r="G67" s="18"/>
      <c r="H67" s="18"/>
      <c r="I67" s="18"/>
      <c r="J67" s="18"/>
      <c r="K67" s="18"/>
      <c r="L67" s="18"/>
      <c r="M67" s="18"/>
      <c r="N67" s="18"/>
    </row>
    <row r="69" spans="1:15" x14ac:dyDescent="0.25">
      <c r="B69" t="s">
        <v>4</v>
      </c>
    </row>
    <row r="70" spans="1:15" x14ac:dyDescent="0.25">
      <c r="C70">
        <v>12</v>
      </c>
    </row>
    <row r="71" spans="1:15" x14ac:dyDescent="0.25">
      <c r="C71">
        <v>98</v>
      </c>
    </row>
    <row r="72" spans="1:15" hidden="1" x14ac:dyDescent="0.25">
      <c r="C72">
        <v>78</v>
      </c>
    </row>
    <row r="73" spans="1:15" x14ac:dyDescent="0.25">
      <c r="C73">
        <v>78</v>
      </c>
    </row>
    <row r="74" spans="1:15" x14ac:dyDescent="0.25">
      <c r="C74">
        <v>23</v>
      </c>
    </row>
    <row r="75" spans="1:15" x14ac:dyDescent="0.25">
      <c r="C75" s="2">
        <f>_xlfn.AGGREGATE(9,1,C70:C74)</f>
        <v>211</v>
      </c>
    </row>
    <row r="77" spans="1:15" ht="30.75" customHeight="1" x14ac:dyDescent="0.25">
      <c r="A77" s="17" t="s">
        <v>112</v>
      </c>
      <c r="B77" s="17"/>
      <c r="C77" s="17"/>
      <c r="D77" s="17"/>
      <c r="E77" s="17"/>
      <c r="F77" s="17"/>
      <c r="G77" s="17"/>
      <c r="H77" s="17"/>
      <c r="I77" s="17"/>
      <c r="J77" s="17"/>
      <c r="K77" s="17"/>
      <c r="L77" s="17"/>
      <c r="M77" s="17"/>
      <c r="N77" s="17"/>
      <c r="O77" s="3"/>
    </row>
    <row r="79" spans="1:15" x14ac:dyDescent="0.25">
      <c r="B79" t="s">
        <v>113</v>
      </c>
    </row>
    <row r="81" spans="1:15" x14ac:dyDescent="0.25">
      <c r="B81" t="s">
        <v>4</v>
      </c>
      <c r="D81" s="2">
        <f ca="1">RAND()</f>
        <v>0.64843312239133044</v>
      </c>
    </row>
    <row r="83" spans="1:15" ht="27.75" customHeight="1" x14ac:dyDescent="0.25">
      <c r="A83" s="17" t="s">
        <v>114</v>
      </c>
      <c r="B83" s="17"/>
      <c r="C83" s="17"/>
      <c r="D83" s="17"/>
      <c r="E83" s="17"/>
      <c r="F83" s="17"/>
      <c r="G83" s="17"/>
      <c r="H83" s="17"/>
      <c r="I83" s="17"/>
      <c r="J83" s="17"/>
      <c r="K83" s="17"/>
      <c r="L83" s="17"/>
      <c r="M83" s="17"/>
      <c r="N83" s="17"/>
      <c r="O83" s="3"/>
    </row>
    <row r="85" spans="1:15" x14ac:dyDescent="0.25">
      <c r="B85" t="s">
        <v>115</v>
      </c>
    </row>
    <row r="87" spans="1:15" x14ac:dyDescent="0.25">
      <c r="B87" t="s">
        <v>4</v>
      </c>
      <c r="D87" t="s">
        <v>116</v>
      </c>
      <c r="E87" t="s">
        <v>103</v>
      </c>
      <c r="F87" t="s">
        <v>117</v>
      </c>
    </row>
    <row r="88" spans="1:15" x14ac:dyDescent="0.25">
      <c r="D88" t="s">
        <v>118</v>
      </c>
      <c r="E88">
        <v>68</v>
      </c>
      <c r="F88">
        <v>2.1800000000000002</v>
      </c>
      <c r="G88">
        <f>F88*E88</f>
        <v>148.24</v>
      </c>
    </row>
    <row r="89" spans="1:15" x14ac:dyDescent="0.25">
      <c r="D89" t="s">
        <v>119</v>
      </c>
      <c r="E89">
        <v>97</v>
      </c>
      <c r="F89">
        <v>1.77</v>
      </c>
      <c r="G89">
        <f t="shared" ref="G89:G92" si="0">F89*E89</f>
        <v>171.69</v>
      </c>
    </row>
    <row r="90" spans="1:15" x14ac:dyDescent="0.25">
      <c r="D90" t="s">
        <v>118</v>
      </c>
      <c r="E90">
        <v>86</v>
      </c>
      <c r="F90">
        <v>3.15</v>
      </c>
      <c r="G90">
        <f t="shared" si="0"/>
        <v>270.89999999999998</v>
      </c>
    </row>
    <row r="91" spans="1:15" x14ac:dyDescent="0.25">
      <c r="D91" t="s">
        <v>120</v>
      </c>
      <c r="E91">
        <v>41</v>
      </c>
      <c r="F91">
        <v>1.87</v>
      </c>
      <c r="G91">
        <f t="shared" si="0"/>
        <v>76.67</v>
      </c>
    </row>
    <row r="92" spans="1:15" x14ac:dyDescent="0.25">
      <c r="D92" t="s">
        <v>121</v>
      </c>
      <c r="E92">
        <v>93</v>
      </c>
      <c r="F92">
        <v>2.84</v>
      </c>
      <c r="G92">
        <f t="shared" si="0"/>
        <v>264.12</v>
      </c>
    </row>
    <row r="93" spans="1:15" x14ac:dyDescent="0.25">
      <c r="G93">
        <f>SUM(G88:G92)</f>
        <v>931.61999999999989</v>
      </c>
      <c r="H93" s="2">
        <f>SUMPRODUCT(E88:E92,F88:F92)</f>
        <v>931.61999999999989</v>
      </c>
    </row>
    <row r="95" spans="1:15" ht="29.25" customHeight="1" x14ac:dyDescent="0.25">
      <c r="A95" s="17" t="s">
        <v>122</v>
      </c>
      <c r="B95" s="17"/>
      <c r="C95" s="17"/>
      <c r="D95" s="17"/>
      <c r="E95" s="17"/>
      <c r="F95" s="17"/>
      <c r="G95" s="17"/>
      <c r="H95" s="17"/>
      <c r="I95" s="17"/>
      <c r="J95" s="17"/>
      <c r="K95" s="17"/>
      <c r="L95" s="17"/>
      <c r="M95" s="17"/>
      <c r="N95" s="17"/>
    </row>
    <row r="97" spans="1:16" x14ac:dyDescent="0.25">
      <c r="A97" t="s">
        <v>6</v>
      </c>
      <c r="B97" t="s">
        <v>0</v>
      </c>
      <c r="C97" s="1" t="s">
        <v>1</v>
      </c>
      <c r="D97" s="1"/>
      <c r="E97" s="1"/>
      <c r="F97" s="1"/>
      <c r="G97" s="1"/>
      <c r="H97" s="1"/>
      <c r="I97" s="1"/>
      <c r="J97" s="1"/>
      <c r="K97" s="1"/>
      <c r="L97" s="1"/>
      <c r="M97" s="1"/>
      <c r="N97" s="1"/>
      <c r="O97" s="1"/>
    </row>
    <row r="98" spans="1:16" x14ac:dyDescent="0.25">
      <c r="B98" t="s">
        <v>2</v>
      </c>
      <c r="C98" s="1" t="s">
        <v>3</v>
      </c>
      <c r="D98" s="1"/>
      <c r="E98" s="1"/>
      <c r="F98" s="1"/>
      <c r="G98" s="1"/>
      <c r="H98" s="1"/>
      <c r="I98" s="1"/>
      <c r="J98" s="1"/>
      <c r="K98" s="1"/>
      <c r="L98" s="1"/>
      <c r="M98" s="1"/>
      <c r="N98" s="1"/>
      <c r="O98" s="1"/>
    </row>
    <row r="99" spans="1:16" x14ac:dyDescent="0.25">
      <c r="B99" t="s">
        <v>4</v>
      </c>
      <c r="C99" t="s">
        <v>5</v>
      </c>
      <c r="D99" s="2">
        <f>LEN(C99)</f>
        <v>4</v>
      </c>
    </row>
    <row r="101" spans="1:16" x14ac:dyDescent="0.25">
      <c r="A101" t="s">
        <v>7</v>
      </c>
      <c r="B101" t="s">
        <v>8</v>
      </c>
      <c r="C101" s="19" t="s">
        <v>9</v>
      </c>
      <c r="D101" s="19"/>
      <c r="E101" s="19"/>
      <c r="F101" s="19"/>
      <c r="G101" s="19"/>
      <c r="H101" s="19"/>
      <c r="I101" s="19"/>
      <c r="J101" s="19"/>
      <c r="K101" s="19"/>
      <c r="L101" s="19"/>
      <c r="M101" s="19"/>
      <c r="N101" s="19"/>
      <c r="O101" s="19"/>
      <c r="P101" s="19"/>
    </row>
    <row r="102" spans="1:16" x14ac:dyDescent="0.25">
      <c r="B102" t="s">
        <v>2</v>
      </c>
      <c r="C102" s="19" t="s">
        <v>10</v>
      </c>
      <c r="D102" s="19"/>
      <c r="E102" s="19"/>
      <c r="F102" s="19"/>
      <c r="G102" s="19"/>
      <c r="H102" s="19"/>
      <c r="I102" s="19"/>
      <c r="J102" s="19"/>
      <c r="K102" s="19"/>
      <c r="L102" s="19"/>
      <c r="M102" s="19"/>
      <c r="N102" s="19"/>
      <c r="O102" s="19"/>
      <c r="P102" s="19"/>
    </row>
    <row r="103" spans="1:16" x14ac:dyDescent="0.25">
      <c r="B103" t="s">
        <v>4</v>
      </c>
      <c r="C103" t="s">
        <v>5</v>
      </c>
      <c r="D103" s="2" t="str">
        <f>RIGHT(C103,2)</f>
        <v>ne</v>
      </c>
    </row>
    <row r="105" spans="1:16" x14ac:dyDescent="0.25">
      <c r="A105" t="s">
        <v>11</v>
      </c>
      <c r="B105" t="s">
        <v>12</v>
      </c>
      <c r="C105" s="19" t="s">
        <v>13</v>
      </c>
      <c r="D105" s="19"/>
      <c r="E105" s="19"/>
      <c r="F105" s="19"/>
      <c r="G105" s="19"/>
      <c r="H105" s="19"/>
      <c r="I105" s="19"/>
      <c r="J105" s="19"/>
      <c r="K105" s="19"/>
      <c r="L105" s="19"/>
      <c r="M105" s="19"/>
      <c r="N105" s="19"/>
      <c r="O105" s="19"/>
      <c r="P105" s="19"/>
    </row>
    <row r="106" spans="1:16" x14ac:dyDescent="0.25">
      <c r="B106" t="s">
        <v>2</v>
      </c>
      <c r="C106" t="s">
        <v>14</v>
      </c>
    </row>
    <row r="107" spans="1:16" x14ac:dyDescent="0.25">
      <c r="B107" t="s">
        <v>4</v>
      </c>
      <c r="C107" t="s">
        <v>5</v>
      </c>
      <c r="D107" s="2" t="str">
        <f>LEFT(C107,2)</f>
        <v>Pu</v>
      </c>
    </row>
    <row r="109" spans="1:16" x14ac:dyDescent="0.25">
      <c r="A109" t="s">
        <v>15</v>
      </c>
      <c r="B109" t="s">
        <v>16</v>
      </c>
      <c r="C109" s="20" t="s">
        <v>17</v>
      </c>
      <c r="D109" s="20"/>
      <c r="E109" s="20"/>
      <c r="F109" s="20"/>
      <c r="G109" s="20"/>
      <c r="H109" s="20"/>
      <c r="I109" s="20"/>
      <c r="J109" s="20"/>
      <c r="K109" s="20"/>
      <c r="L109" s="20"/>
      <c r="M109" s="20"/>
      <c r="N109" s="20"/>
      <c r="O109" s="20"/>
      <c r="P109" s="20"/>
    </row>
    <row r="110" spans="1:16" x14ac:dyDescent="0.25">
      <c r="B110" t="s">
        <v>2</v>
      </c>
      <c r="C110" t="s">
        <v>18</v>
      </c>
    </row>
    <row r="111" spans="1:16" x14ac:dyDescent="0.25">
      <c r="B111" t="s">
        <v>4</v>
      </c>
      <c r="C111" t="s">
        <v>5</v>
      </c>
      <c r="D111" s="2" t="str">
        <f>MID(C111,1,2)</f>
        <v>Pu</v>
      </c>
    </row>
    <row r="113" spans="1:16" x14ac:dyDescent="0.25">
      <c r="A113" t="s">
        <v>19</v>
      </c>
      <c r="B113" t="s">
        <v>20</v>
      </c>
      <c r="C113" t="s">
        <v>40</v>
      </c>
    </row>
    <row r="114" spans="1:16" x14ac:dyDescent="0.25">
      <c r="B114" t="s">
        <v>2</v>
      </c>
      <c r="C114" t="s">
        <v>21</v>
      </c>
    </row>
    <row r="115" spans="1:16" x14ac:dyDescent="0.25">
      <c r="B115" t="s">
        <v>4</v>
      </c>
      <c r="C115" t="s">
        <v>5</v>
      </c>
      <c r="D115" s="2" t="str">
        <f>LOWER(C115)</f>
        <v>pune</v>
      </c>
    </row>
    <row r="117" spans="1:16" x14ac:dyDescent="0.25">
      <c r="A117" t="s">
        <v>22</v>
      </c>
      <c r="B117" t="s">
        <v>23</v>
      </c>
      <c r="C117" t="s">
        <v>41</v>
      </c>
    </row>
    <row r="118" spans="1:16" x14ac:dyDescent="0.25">
      <c r="B118" t="s">
        <v>2</v>
      </c>
      <c r="C118" t="s">
        <v>24</v>
      </c>
    </row>
    <row r="119" spans="1:16" x14ac:dyDescent="0.25">
      <c r="B119" t="s">
        <v>4</v>
      </c>
      <c r="C119" t="s">
        <v>5</v>
      </c>
      <c r="D119" s="2" t="str">
        <f>UPPER(C119)</f>
        <v>PUNE</v>
      </c>
    </row>
    <row r="121" spans="1:16" x14ac:dyDescent="0.25">
      <c r="A121" t="s">
        <v>25</v>
      </c>
      <c r="B121" t="s">
        <v>26</v>
      </c>
      <c r="C121" s="19" t="s">
        <v>27</v>
      </c>
      <c r="D121" s="19"/>
      <c r="E121" s="19"/>
      <c r="F121" s="19"/>
      <c r="G121" s="19"/>
      <c r="H121" s="19"/>
      <c r="I121" s="19"/>
      <c r="J121" s="19"/>
      <c r="K121" s="19"/>
      <c r="L121" s="19"/>
      <c r="M121" s="19"/>
      <c r="N121" s="19"/>
      <c r="O121" s="19"/>
      <c r="P121" s="19"/>
    </row>
    <row r="122" spans="1:16" x14ac:dyDescent="0.25">
      <c r="B122" t="s">
        <v>2</v>
      </c>
      <c r="C122" t="s">
        <v>28</v>
      </c>
    </row>
    <row r="123" spans="1:16" x14ac:dyDescent="0.25">
      <c r="B123" t="s">
        <v>4</v>
      </c>
      <c r="C123" t="s">
        <v>29</v>
      </c>
      <c r="D123" s="2" t="str">
        <f>PROPER(C123)</f>
        <v>This Is Excel Training</v>
      </c>
    </row>
    <row r="125" spans="1:16" x14ac:dyDescent="0.25">
      <c r="A125" t="s">
        <v>30</v>
      </c>
      <c r="B125" t="s">
        <v>31</v>
      </c>
      <c r="C125" s="19" t="s">
        <v>32</v>
      </c>
      <c r="D125" s="19"/>
      <c r="E125" s="19"/>
      <c r="F125" s="19"/>
      <c r="G125" s="19"/>
      <c r="H125" s="19"/>
      <c r="I125" s="19"/>
      <c r="J125" s="19"/>
      <c r="K125" s="19"/>
      <c r="L125" s="19"/>
      <c r="M125" s="19"/>
      <c r="N125" s="19"/>
      <c r="O125" s="19"/>
      <c r="P125" s="19"/>
    </row>
    <row r="126" spans="1:16" x14ac:dyDescent="0.25">
      <c r="B126" t="s">
        <v>2</v>
      </c>
      <c r="C126" t="s">
        <v>33</v>
      </c>
    </row>
    <row r="127" spans="1:16" x14ac:dyDescent="0.25">
      <c r="B127" t="s">
        <v>4</v>
      </c>
      <c r="C127" t="s">
        <v>42</v>
      </c>
      <c r="D127" s="2" t="str">
        <f>TRIM(C127)</f>
        <v>This is Excel training</v>
      </c>
    </row>
    <row r="129" spans="1:16" x14ac:dyDescent="0.25">
      <c r="A129" t="s">
        <v>37</v>
      </c>
      <c r="B129" t="s">
        <v>34</v>
      </c>
      <c r="C129" s="19" t="s">
        <v>35</v>
      </c>
      <c r="D129" s="19"/>
      <c r="E129" s="19"/>
      <c r="F129" s="19"/>
      <c r="G129" s="19"/>
      <c r="H129" s="19"/>
      <c r="I129" s="19"/>
      <c r="J129" s="19"/>
      <c r="K129" s="19"/>
      <c r="L129" s="19"/>
      <c r="M129" s="19"/>
      <c r="N129" s="19"/>
      <c r="O129" s="19"/>
      <c r="P129" s="19"/>
    </row>
    <row r="130" spans="1:16" x14ac:dyDescent="0.25">
      <c r="B130" t="s">
        <v>2</v>
      </c>
      <c r="C130" t="s">
        <v>36</v>
      </c>
    </row>
    <row r="131" spans="1:16" x14ac:dyDescent="0.25">
      <c r="B131" t="s">
        <v>4</v>
      </c>
      <c r="C131" t="s">
        <v>39</v>
      </c>
      <c r="D131" t="s">
        <v>38</v>
      </c>
      <c r="E131" s="2" t="str">
        <f>_xlfn.CONCAT(C131,D131)</f>
        <v>Shraddha Thakur</v>
      </c>
    </row>
    <row r="134" spans="1:16" ht="29.25" customHeight="1" x14ac:dyDescent="0.25">
      <c r="A134" s="17" t="s">
        <v>123</v>
      </c>
      <c r="B134" s="17"/>
      <c r="C134" s="17"/>
      <c r="D134" s="17"/>
      <c r="E134" s="17"/>
      <c r="F134" s="17"/>
      <c r="G134" s="17"/>
      <c r="H134" s="17"/>
      <c r="I134" s="17"/>
      <c r="J134" s="17"/>
      <c r="K134" s="17"/>
      <c r="L134" s="17"/>
      <c r="M134" s="17"/>
      <c r="N134" s="17"/>
    </row>
    <row r="136" spans="1:16" x14ac:dyDescent="0.25">
      <c r="A136" t="s">
        <v>43</v>
      </c>
      <c r="B136" t="s">
        <v>44</v>
      </c>
      <c r="C136" t="s">
        <v>51</v>
      </c>
    </row>
    <row r="137" spans="1:16" x14ac:dyDescent="0.25">
      <c r="A137" t="s">
        <v>7</v>
      </c>
      <c r="B137" t="s">
        <v>45</v>
      </c>
      <c r="C137" t="s">
        <v>53</v>
      </c>
    </row>
    <row r="138" spans="1:16" x14ac:dyDescent="0.25">
      <c r="A138" t="s">
        <v>46</v>
      </c>
      <c r="B138" t="s">
        <v>47</v>
      </c>
      <c r="C138" t="s">
        <v>52</v>
      </c>
    </row>
    <row r="141" spans="1:16" ht="28.5" customHeight="1" x14ac:dyDescent="0.25">
      <c r="A141" s="17" t="s">
        <v>124</v>
      </c>
      <c r="B141" s="17"/>
      <c r="C141" s="17"/>
      <c r="D141" s="17"/>
      <c r="E141" s="17"/>
      <c r="F141" s="17"/>
      <c r="G141" s="17"/>
      <c r="H141" s="17"/>
      <c r="I141" s="17"/>
      <c r="J141" s="17"/>
      <c r="K141" s="17"/>
      <c r="L141" s="17"/>
      <c r="M141" s="17"/>
      <c r="N141" s="17"/>
    </row>
    <row r="143" spans="1:16" ht="26.25" customHeight="1" x14ac:dyDescent="0.25">
      <c r="A143" s="17" t="s">
        <v>125</v>
      </c>
      <c r="B143" s="17"/>
      <c r="C143" s="17"/>
      <c r="D143" s="17"/>
      <c r="E143" s="17"/>
      <c r="F143" s="17"/>
      <c r="G143" s="17"/>
      <c r="H143" s="17"/>
      <c r="I143" s="17"/>
      <c r="J143" s="17"/>
      <c r="K143" s="17"/>
      <c r="L143" s="17"/>
      <c r="M143" s="17"/>
      <c r="N143" s="17"/>
    </row>
    <row r="144" spans="1:16" x14ac:dyDescent="0.25">
      <c r="A144" t="s">
        <v>50</v>
      </c>
    </row>
    <row r="145" spans="1:16" x14ac:dyDescent="0.25">
      <c r="A145" s="18" t="s">
        <v>48</v>
      </c>
      <c r="B145" s="19"/>
      <c r="C145" s="19"/>
      <c r="D145" s="19"/>
      <c r="E145" s="19"/>
      <c r="F145" s="19"/>
      <c r="G145" s="19"/>
      <c r="H145" s="19"/>
      <c r="I145" s="19"/>
      <c r="J145" s="19"/>
      <c r="K145" s="19"/>
      <c r="L145" s="19"/>
      <c r="M145" s="19"/>
      <c r="N145" s="19"/>
      <c r="O145" s="19"/>
    </row>
    <row r="146" spans="1:16" x14ac:dyDescent="0.25">
      <c r="A146" s="19"/>
      <c r="B146" s="19"/>
      <c r="C146" s="19"/>
      <c r="D146" s="19"/>
      <c r="E146" s="19"/>
      <c r="F146" s="19"/>
      <c r="G146" s="19"/>
      <c r="H146" s="19"/>
      <c r="I146" s="19"/>
      <c r="J146" s="19"/>
      <c r="K146" s="19"/>
      <c r="L146" s="19"/>
      <c r="M146" s="19"/>
      <c r="N146" s="19"/>
      <c r="O146" s="19"/>
    </row>
    <row r="147" spans="1:16" x14ac:dyDescent="0.25">
      <c r="A147" s="19"/>
      <c r="B147" s="19"/>
      <c r="C147" s="19"/>
      <c r="D147" s="19"/>
      <c r="E147" s="19"/>
      <c r="F147" s="19"/>
      <c r="G147" s="19"/>
      <c r="H147" s="19"/>
      <c r="I147" s="19"/>
      <c r="J147" s="19"/>
      <c r="K147" s="19"/>
      <c r="L147" s="19"/>
      <c r="M147" s="19"/>
      <c r="N147" s="19"/>
      <c r="O147" s="19"/>
    </row>
    <row r="149" spans="1:16" x14ac:dyDescent="0.25">
      <c r="A149" s="18" t="s">
        <v>49</v>
      </c>
      <c r="B149" s="18"/>
      <c r="C149" s="18"/>
      <c r="D149" s="18"/>
      <c r="E149" s="18"/>
      <c r="F149" s="18"/>
      <c r="G149" s="18"/>
      <c r="H149" s="18"/>
      <c r="I149" s="18"/>
      <c r="J149" s="18"/>
      <c r="K149" s="18"/>
      <c r="L149" s="18"/>
      <c r="M149" s="18"/>
      <c r="N149" s="18"/>
      <c r="O149" s="18"/>
    </row>
    <row r="150" spans="1:16" x14ac:dyDescent="0.25">
      <c r="A150" s="18"/>
      <c r="B150" s="18"/>
      <c r="C150" s="18"/>
      <c r="D150" s="18"/>
      <c r="E150" s="18"/>
      <c r="F150" s="18"/>
      <c r="G150" s="18"/>
      <c r="H150" s="18"/>
      <c r="I150" s="18"/>
      <c r="J150" s="18"/>
      <c r="K150" s="18"/>
      <c r="L150" s="18"/>
      <c r="M150" s="18"/>
      <c r="N150" s="18"/>
      <c r="O150" s="18"/>
    </row>
    <row r="151" spans="1:16" x14ac:dyDescent="0.25">
      <c r="A151" s="7"/>
      <c r="B151" s="7"/>
      <c r="C151" s="7"/>
      <c r="D151" s="7"/>
      <c r="E151" s="7"/>
      <c r="F151" s="7"/>
      <c r="G151" s="7"/>
      <c r="H151" s="7"/>
      <c r="I151" s="7"/>
      <c r="J151" s="7"/>
      <c r="K151" s="7"/>
      <c r="L151" s="7"/>
      <c r="M151" s="7"/>
      <c r="N151" s="7"/>
      <c r="O151" s="7"/>
    </row>
    <row r="152" spans="1:16" x14ac:dyDescent="0.25">
      <c r="A152" s="7"/>
      <c r="B152" s="18" t="s">
        <v>54</v>
      </c>
      <c r="C152" s="19"/>
      <c r="D152" s="19"/>
      <c r="E152" s="19"/>
      <c r="F152" s="19"/>
      <c r="G152" s="19"/>
      <c r="H152" s="19"/>
      <c r="I152" s="19"/>
      <c r="J152" s="19"/>
      <c r="K152" s="19"/>
      <c r="L152" s="19"/>
      <c r="M152" s="19"/>
      <c r="N152" s="19"/>
      <c r="O152" s="19"/>
      <c r="P152" s="19"/>
    </row>
    <row r="153" spans="1:16" x14ac:dyDescent="0.25">
      <c r="A153" s="7"/>
      <c r="B153" s="19"/>
      <c r="C153" s="19"/>
      <c r="D153" s="19"/>
      <c r="E153" s="19"/>
      <c r="F153" s="19"/>
      <c r="G153" s="19"/>
      <c r="H153" s="19"/>
      <c r="I153" s="19"/>
      <c r="J153" s="19"/>
      <c r="K153" s="19"/>
      <c r="L153" s="19"/>
      <c r="M153" s="19"/>
      <c r="N153" s="19"/>
      <c r="O153" s="19"/>
      <c r="P153" s="19"/>
    </row>
    <row r="154" spans="1:16" ht="133.5" customHeight="1" x14ac:dyDescent="0.25">
      <c r="B154" s="19"/>
      <c r="C154" s="19"/>
      <c r="D154" s="19"/>
      <c r="E154" s="19"/>
      <c r="F154" s="19"/>
      <c r="G154" s="19"/>
      <c r="H154" s="19"/>
      <c r="I154" s="19"/>
      <c r="J154" s="19"/>
      <c r="K154" s="19"/>
      <c r="L154" s="19"/>
      <c r="M154" s="19"/>
      <c r="N154" s="19"/>
      <c r="O154" s="19"/>
      <c r="P154" s="19"/>
    </row>
    <row r="155" spans="1:16" x14ac:dyDescent="0.25">
      <c r="B155" s="4"/>
      <c r="C155" s="4"/>
      <c r="D155" s="5"/>
    </row>
    <row r="156" spans="1:16" ht="32.25" customHeight="1" x14ac:dyDescent="0.25">
      <c r="A156" s="17" t="s">
        <v>126</v>
      </c>
      <c r="B156" s="17"/>
      <c r="C156" s="17"/>
      <c r="D156" s="17"/>
      <c r="E156" s="17"/>
      <c r="F156" s="17"/>
      <c r="G156" s="17"/>
      <c r="H156" s="17"/>
      <c r="I156" s="17"/>
      <c r="J156" s="17"/>
      <c r="K156" s="17"/>
      <c r="L156" s="17"/>
      <c r="M156" s="17"/>
      <c r="N156" s="17"/>
      <c r="O156" s="17"/>
    </row>
    <row r="157" spans="1:16" x14ac:dyDescent="0.25">
      <c r="B157" s="4"/>
      <c r="C157" s="4"/>
      <c r="D157" s="6"/>
    </row>
    <row r="158" spans="1:16" x14ac:dyDescent="0.25">
      <c r="A158">
        <v>1</v>
      </c>
      <c r="B158" t="s">
        <v>272</v>
      </c>
      <c r="C158" t="s">
        <v>273</v>
      </c>
      <c r="D158" s="1" t="s">
        <v>274</v>
      </c>
    </row>
    <row r="159" spans="1:16" x14ac:dyDescent="0.25">
      <c r="C159" t="s">
        <v>275</v>
      </c>
      <c r="D159" t="s">
        <v>276</v>
      </c>
    </row>
    <row r="160" spans="1:16" x14ac:dyDescent="0.25">
      <c r="A160">
        <v>2</v>
      </c>
      <c r="B160" t="s">
        <v>277</v>
      </c>
      <c r="C160" t="s">
        <v>77</v>
      </c>
      <c r="D160" t="s">
        <v>278</v>
      </c>
    </row>
    <row r="161" spans="1:7" x14ac:dyDescent="0.25">
      <c r="A161">
        <v>3</v>
      </c>
      <c r="B161" t="s">
        <v>279</v>
      </c>
      <c r="C161" t="s">
        <v>77</v>
      </c>
      <c r="D161" t="s">
        <v>278</v>
      </c>
    </row>
    <row r="166" spans="1:7" x14ac:dyDescent="0.25">
      <c r="B166" t="s">
        <v>265</v>
      </c>
    </row>
    <row r="167" spans="1:7" x14ac:dyDescent="0.25">
      <c r="A167" t="s">
        <v>266</v>
      </c>
      <c r="B167" t="s">
        <v>267</v>
      </c>
    </row>
    <row r="168" spans="1:7" x14ac:dyDescent="0.25">
      <c r="A168" t="s">
        <v>268</v>
      </c>
      <c r="B168" t="s">
        <v>269</v>
      </c>
    </row>
    <row r="169" spans="1:7" x14ac:dyDescent="0.25">
      <c r="A169" t="s">
        <v>270</v>
      </c>
      <c r="B169" t="s">
        <v>271</v>
      </c>
    </row>
    <row r="173" spans="1:7" x14ac:dyDescent="0.25">
      <c r="B173" t="s">
        <v>280</v>
      </c>
    </row>
    <row r="174" spans="1:7" x14ac:dyDescent="0.25">
      <c r="C174" t="s">
        <v>281</v>
      </c>
      <c r="D174" t="s">
        <v>288</v>
      </c>
      <c r="F174" t="s">
        <v>282</v>
      </c>
      <c r="G174" t="s">
        <v>285</v>
      </c>
    </row>
    <row r="175" spans="1:7" x14ac:dyDescent="0.25">
      <c r="C175" t="s">
        <v>282</v>
      </c>
      <c r="F175" t="s">
        <v>283</v>
      </c>
      <c r="G175" t="s">
        <v>286</v>
      </c>
    </row>
    <row r="176" spans="1:7" x14ac:dyDescent="0.25">
      <c r="F176" t="s">
        <v>284</v>
      </c>
      <c r="G176" t="s">
        <v>287</v>
      </c>
    </row>
    <row r="179" spans="1:15" x14ac:dyDescent="0.25">
      <c r="B179" s="4"/>
      <c r="C179" s="4"/>
      <c r="D179" s="5"/>
    </row>
    <row r="180" spans="1:15" ht="30" customHeight="1" x14ac:dyDescent="0.25">
      <c r="A180" s="17" t="s">
        <v>127</v>
      </c>
      <c r="B180" s="17"/>
      <c r="C180" s="17"/>
      <c r="D180" s="17"/>
      <c r="E180" s="17"/>
      <c r="F180" s="17"/>
      <c r="G180" s="17"/>
      <c r="H180" s="17"/>
      <c r="I180" s="17"/>
      <c r="J180" s="17"/>
      <c r="K180" s="17"/>
      <c r="L180" s="17"/>
      <c r="M180" s="17"/>
      <c r="N180" s="17"/>
      <c r="O180" s="17"/>
    </row>
    <row r="181" spans="1:15" x14ac:dyDescent="0.25">
      <c r="B181" s="4"/>
      <c r="C181" s="4"/>
      <c r="D181" s="5"/>
    </row>
    <row r="182" spans="1:15" x14ac:dyDescent="0.25">
      <c r="A182" t="s">
        <v>77</v>
      </c>
      <c r="B182" s="4" t="s">
        <v>128</v>
      </c>
      <c r="C182" s="4"/>
      <c r="D182" s="5"/>
    </row>
    <row r="183" spans="1:15" x14ac:dyDescent="0.25">
      <c r="B183" s="4"/>
      <c r="C183" s="4"/>
      <c r="D183" s="5"/>
    </row>
    <row r="184" spans="1:15" ht="152.25" customHeight="1" x14ac:dyDescent="0.25">
      <c r="A184" s="12">
        <v>1</v>
      </c>
      <c r="B184" s="18" t="s">
        <v>129</v>
      </c>
      <c r="C184" s="18"/>
      <c r="D184" s="18"/>
      <c r="E184" s="18"/>
      <c r="F184" s="18"/>
      <c r="G184" s="18"/>
      <c r="H184" s="18"/>
      <c r="I184" s="18"/>
      <c r="J184" s="18"/>
      <c r="K184" s="18"/>
    </row>
    <row r="187" spans="1:15" x14ac:dyDescent="0.25">
      <c r="B187" t="s">
        <v>4</v>
      </c>
    </row>
    <row r="188" spans="1:15" x14ac:dyDescent="0.25">
      <c r="B188" t="s">
        <v>130</v>
      </c>
      <c r="C188" t="s">
        <v>131</v>
      </c>
      <c r="D188" t="s">
        <v>132</v>
      </c>
      <c r="E188" t="s">
        <v>133</v>
      </c>
      <c r="F188" t="s">
        <v>134</v>
      </c>
    </row>
    <row r="189" spans="1:15" x14ac:dyDescent="0.25">
      <c r="B189" s="11" t="s">
        <v>137</v>
      </c>
      <c r="C189" t="s">
        <v>139</v>
      </c>
      <c r="D189" t="s">
        <v>140</v>
      </c>
      <c r="E189" t="s">
        <v>141</v>
      </c>
      <c r="F189">
        <v>32</v>
      </c>
    </row>
    <row r="190" spans="1:15" x14ac:dyDescent="0.25">
      <c r="B190" s="11" t="s">
        <v>138</v>
      </c>
      <c r="C190" t="s">
        <v>71</v>
      </c>
      <c r="D190" t="s">
        <v>142</v>
      </c>
      <c r="E190" t="s">
        <v>143</v>
      </c>
      <c r="F190">
        <v>29</v>
      </c>
    </row>
    <row r="194" spans="1:16" x14ac:dyDescent="0.25">
      <c r="B194" s="19" t="s">
        <v>144</v>
      </c>
      <c r="C194" s="19"/>
      <c r="D194" s="19"/>
      <c r="E194" s="19"/>
      <c r="F194" s="19"/>
      <c r="G194" s="19"/>
      <c r="H194" s="19"/>
      <c r="I194" s="19"/>
      <c r="J194" s="19"/>
      <c r="K194" s="19"/>
      <c r="L194" s="19"/>
      <c r="M194" s="19"/>
      <c r="N194" s="19"/>
      <c r="O194" s="19"/>
      <c r="P194" s="19"/>
    </row>
    <row r="195" spans="1:16" x14ac:dyDescent="0.25">
      <c r="A195">
        <v>2</v>
      </c>
      <c r="B195" s="19"/>
      <c r="C195" s="19"/>
      <c r="D195" s="19"/>
      <c r="E195" s="19"/>
      <c r="F195" s="19"/>
      <c r="G195" s="19"/>
      <c r="H195" s="19"/>
      <c r="I195" s="19"/>
      <c r="J195" s="19"/>
      <c r="K195" s="19"/>
      <c r="L195" s="19"/>
      <c r="M195" s="19"/>
      <c r="N195" s="19"/>
      <c r="O195" s="19"/>
      <c r="P195" s="19"/>
    </row>
    <row r="196" spans="1:16" x14ac:dyDescent="0.25">
      <c r="B196" s="18" t="s">
        <v>145</v>
      </c>
      <c r="C196" s="19"/>
      <c r="D196" s="19"/>
      <c r="E196" s="19"/>
      <c r="F196" s="19"/>
      <c r="G196" s="19"/>
      <c r="H196" s="19"/>
      <c r="I196" s="19"/>
      <c r="J196" s="19"/>
      <c r="K196" s="19"/>
      <c r="L196" s="19"/>
      <c r="M196" s="19"/>
      <c r="N196" s="19"/>
      <c r="O196" s="19"/>
      <c r="P196" s="19"/>
    </row>
    <row r="197" spans="1:16" x14ac:dyDescent="0.25">
      <c r="B197" s="19"/>
      <c r="C197" s="19"/>
      <c r="D197" s="19"/>
      <c r="E197" s="19"/>
      <c r="F197" s="19"/>
      <c r="G197" s="19"/>
      <c r="H197" s="19"/>
      <c r="I197" s="19"/>
      <c r="J197" s="19"/>
      <c r="K197" s="19"/>
      <c r="L197" s="19"/>
      <c r="M197" s="19"/>
      <c r="N197" s="19"/>
      <c r="O197" s="19"/>
      <c r="P197" s="19"/>
    </row>
    <row r="199" spans="1:16" x14ac:dyDescent="0.25">
      <c r="B199" t="s">
        <v>4</v>
      </c>
    </row>
    <row r="200" spans="1:16" x14ac:dyDescent="0.25">
      <c r="B200" t="s">
        <v>130</v>
      </c>
      <c r="C200" t="s">
        <v>131</v>
      </c>
      <c r="D200" t="s">
        <v>132</v>
      </c>
      <c r="E200" t="s">
        <v>133</v>
      </c>
      <c r="F200" t="s">
        <v>134</v>
      </c>
    </row>
    <row r="201" spans="1:16" x14ac:dyDescent="0.25">
      <c r="B201" t="s">
        <v>137</v>
      </c>
      <c r="C201" t="s">
        <v>139</v>
      </c>
      <c r="D201" t="s">
        <v>140</v>
      </c>
      <c r="E201" t="s">
        <v>141</v>
      </c>
      <c r="F201">
        <v>32</v>
      </c>
    </row>
    <row r="202" spans="1:16" x14ac:dyDescent="0.25">
      <c r="B202" t="s">
        <v>138</v>
      </c>
      <c r="C202" t="s">
        <v>71</v>
      </c>
      <c r="D202" t="s">
        <v>142</v>
      </c>
      <c r="E202" t="s">
        <v>143</v>
      </c>
      <c r="F202">
        <v>29</v>
      </c>
    </row>
    <row r="204" spans="1:16" x14ac:dyDescent="0.25">
      <c r="A204">
        <v>3</v>
      </c>
      <c r="B204" t="s">
        <v>146</v>
      </c>
    </row>
    <row r="205" spans="1:16" x14ac:dyDescent="0.25">
      <c r="B205" t="s">
        <v>4</v>
      </c>
    </row>
    <row r="206" spans="1:16" x14ac:dyDescent="0.25">
      <c r="B206" t="s">
        <v>130</v>
      </c>
      <c r="C206" t="s">
        <v>131</v>
      </c>
      <c r="D206" t="s">
        <v>132</v>
      </c>
      <c r="E206" t="s">
        <v>133</v>
      </c>
      <c r="F206" t="s">
        <v>134</v>
      </c>
    </row>
    <row r="207" spans="1:16" x14ac:dyDescent="0.25">
      <c r="B207" t="s">
        <v>135</v>
      </c>
      <c r="C207" s="13" t="str" cm="1">
        <f t="array" ref="C207:F207">_xlfn.TEXTSPLIT(B207,"|")</f>
        <v>Kanchan</v>
      </c>
      <c r="D207" s="13" t="str">
        <v>Menghnani</v>
      </c>
      <c r="E207" s="13" t="str">
        <v>Data Scientist</v>
      </c>
      <c r="F207" s="13" t="str">
        <v>32</v>
      </c>
    </row>
    <row r="208" spans="1:16" x14ac:dyDescent="0.25">
      <c r="B208" t="s">
        <v>136</v>
      </c>
      <c r="C208" s="13" t="str" cm="1">
        <f t="array" ref="C208:F208">_xlfn.TEXTSPLIT(B208,"|")</f>
        <v>Kate</v>
      </c>
      <c r="D208" s="13" t="str">
        <v>Brown</v>
      </c>
      <c r="E208" s="13" t="str">
        <v>HR</v>
      </c>
      <c r="F208" s="13" t="str">
        <v>29</v>
      </c>
    </row>
    <row r="210" spans="1:15" x14ac:dyDescent="0.25">
      <c r="A210">
        <v>4</v>
      </c>
      <c r="B210" t="s">
        <v>147</v>
      </c>
    </row>
    <row r="211" spans="1:15" x14ac:dyDescent="0.25">
      <c r="B211" t="s">
        <v>4</v>
      </c>
    </row>
    <row r="212" spans="1:15" x14ac:dyDescent="0.25">
      <c r="B212" t="s">
        <v>130</v>
      </c>
      <c r="C212" t="s">
        <v>131</v>
      </c>
      <c r="D212" t="s">
        <v>132</v>
      </c>
      <c r="E212" t="s">
        <v>133</v>
      </c>
      <c r="F212" t="s">
        <v>134</v>
      </c>
    </row>
    <row r="213" spans="1:15" x14ac:dyDescent="0.25">
      <c r="B213" s="13" t="str">
        <f>_xlfn.TEXTJOIN("|",0,C213:F213)</f>
        <v>Kanchan|Menghnani|Data Scientist|32</v>
      </c>
      <c r="C213" t="s">
        <v>139</v>
      </c>
      <c r="D213" t="s">
        <v>140</v>
      </c>
      <c r="E213" t="s">
        <v>141</v>
      </c>
      <c r="F213">
        <v>32</v>
      </c>
    </row>
    <row r="214" spans="1:15" x14ac:dyDescent="0.25">
      <c r="B214" s="13" t="str">
        <f>_xlfn.TEXTJOIN("|",0,C214:F214)</f>
        <v>Kate|Brown|HR|29</v>
      </c>
      <c r="C214" t="s">
        <v>71</v>
      </c>
      <c r="D214" t="s">
        <v>142</v>
      </c>
      <c r="E214" t="s">
        <v>143</v>
      </c>
      <c r="F214">
        <v>29</v>
      </c>
    </row>
    <row r="217" spans="1:15" ht="29.25" customHeight="1" x14ac:dyDescent="0.25">
      <c r="A217" s="17" t="s">
        <v>148</v>
      </c>
      <c r="B217" s="17"/>
      <c r="C217" s="17"/>
      <c r="D217" s="17"/>
      <c r="E217" s="17"/>
      <c r="F217" s="17"/>
      <c r="G217" s="17"/>
      <c r="H217" s="17"/>
      <c r="I217" s="17"/>
      <c r="J217" s="17"/>
      <c r="K217" s="17"/>
      <c r="L217" s="17"/>
      <c r="M217" s="17"/>
      <c r="N217" s="17"/>
      <c r="O217" s="17"/>
    </row>
    <row r="219" spans="1:15" x14ac:dyDescent="0.25">
      <c r="A219" s="21">
        <v>1</v>
      </c>
      <c r="B219" s="20" t="s">
        <v>149</v>
      </c>
    </row>
    <row r="220" spans="1:15" x14ac:dyDescent="0.25">
      <c r="A220" s="21"/>
      <c r="B220" s="20"/>
    </row>
    <row r="221" spans="1:15" x14ac:dyDescent="0.25">
      <c r="B221" t="s">
        <v>4</v>
      </c>
      <c r="C221">
        <v>45</v>
      </c>
    </row>
    <row r="222" spans="1:15" x14ac:dyDescent="0.25">
      <c r="C222">
        <v>56</v>
      </c>
    </row>
    <row r="223" spans="1:15" x14ac:dyDescent="0.25">
      <c r="C223">
        <v>78</v>
      </c>
    </row>
    <row r="224" spans="1:15" x14ac:dyDescent="0.25">
      <c r="C224">
        <v>12</v>
      </c>
    </row>
    <row r="225" spans="1:16" x14ac:dyDescent="0.25">
      <c r="C225">
        <v>10</v>
      </c>
    </row>
    <row r="226" spans="1:16" x14ac:dyDescent="0.25">
      <c r="B226" t="s">
        <v>150</v>
      </c>
      <c r="C226" s="13">
        <f>MIN(C221:C225)</f>
        <v>10</v>
      </c>
    </row>
    <row r="227" spans="1:16" x14ac:dyDescent="0.25">
      <c r="B227" t="s">
        <v>151</v>
      </c>
      <c r="C227" s="13">
        <f>MAX(C221:C225)</f>
        <v>78</v>
      </c>
    </row>
    <row r="230" spans="1:16" x14ac:dyDescent="0.25">
      <c r="A230" s="21">
        <v>2</v>
      </c>
      <c r="B230" s="20" t="s">
        <v>152</v>
      </c>
      <c r="C230" s="19" t="s">
        <v>153</v>
      </c>
      <c r="D230" s="19"/>
      <c r="E230" s="19"/>
      <c r="F230" s="19"/>
      <c r="G230" s="19"/>
      <c r="H230" s="19"/>
      <c r="I230" s="19"/>
      <c r="J230" s="19"/>
      <c r="K230" s="19"/>
      <c r="L230" s="19"/>
      <c r="M230" s="19"/>
      <c r="N230" s="19"/>
      <c r="O230" s="19"/>
      <c r="P230" s="19"/>
    </row>
    <row r="231" spans="1:16" x14ac:dyDescent="0.25">
      <c r="A231" s="21"/>
      <c r="B231" s="20"/>
      <c r="C231" s="19"/>
      <c r="D231" s="19"/>
      <c r="E231" s="19"/>
      <c r="F231" s="19"/>
      <c r="G231" s="19"/>
      <c r="H231" s="19"/>
      <c r="I231" s="19"/>
      <c r="J231" s="19"/>
      <c r="K231" s="19"/>
      <c r="L231" s="19"/>
      <c r="M231" s="19"/>
      <c r="N231" s="19"/>
      <c r="O231" s="19"/>
      <c r="P231" s="19"/>
    </row>
    <row r="233" spans="1:16" x14ac:dyDescent="0.25">
      <c r="B233" t="s">
        <v>4</v>
      </c>
      <c r="C233">
        <v>23</v>
      </c>
    </row>
    <row r="234" spans="1:16" x14ac:dyDescent="0.25">
      <c r="C234">
        <v>10</v>
      </c>
    </row>
    <row r="235" spans="1:16" x14ac:dyDescent="0.25">
      <c r="C235" t="s">
        <v>154</v>
      </c>
    </row>
    <row r="236" spans="1:16" x14ac:dyDescent="0.25">
      <c r="C236">
        <v>2</v>
      </c>
    </row>
    <row r="237" spans="1:16" x14ac:dyDescent="0.25">
      <c r="C237">
        <v>1</v>
      </c>
    </row>
    <row r="238" spans="1:16" x14ac:dyDescent="0.25">
      <c r="C238">
        <v>34</v>
      </c>
    </row>
    <row r="239" spans="1:16" x14ac:dyDescent="0.25">
      <c r="B239" t="s">
        <v>155</v>
      </c>
      <c r="C239" s="13">
        <f>MAXA(C233:C238)</f>
        <v>34</v>
      </c>
    </row>
    <row r="240" spans="1:16" x14ac:dyDescent="0.25">
      <c r="B240" t="s">
        <v>156</v>
      </c>
      <c r="C240" s="13">
        <f>MINA(C233:C238)</f>
        <v>0</v>
      </c>
      <c r="D240" t="s">
        <v>157</v>
      </c>
    </row>
    <row r="242" spans="1:16" x14ac:dyDescent="0.25">
      <c r="A242">
        <v>3</v>
      </c>
      <c r="B242" t="s">
        <v>158</v>
      </c>
    </row>
    <row r="243" spans="1:16" x14ac:dyDescent="0.25">
      <c r="B243" t="s">
        <v>4</v>
      </c>
      <c r="C243">
        <v>45</v>
      </c>
    </row>
    <row r="244" spans="1:16" x14ac:dyDescent="0.25">
      <c r="C244">
        <v>56</v>
      </c>
    </row>
    <row r="245" spans="1:16" x14ac:dyDescent="0.25">
      <c r="C245">
        <v>78</v>
      </c>
    </row>
    <row r="246" spans="1:16" x14ac:dyDescent="0.25">
      <c r="C246">
        <v>12</v>
      </c>
    </row>
    <row r="247" spans="1:16" x14ac:dyDescent="0.25">
      <c r="C247">
        <v>10</v>
      </c>
    </row>
    <row r="248" spans="1:16" x14ac:dyDescent="0.25">
      <c r="B248" t="s">
        <v>159</v>
      </c>
      <c r="C248" s="13">
        <f>_xlfn.MINIFS(C243:C247,C243:C247,"&lt;45")</f>
        <v>10</v>
      </c>
    </row>
    <row r="249" spans="1:16" x14ac:dyDescent="0.25">
      <c r="B249" t="s">
        <v>160</v>
      </c>
      <c r="C249" s="13">
        <f>_xlfn.MAXIFS(C243:C247,C243:C247,"&lt;100")</f>
        <v>78</v>
      </c>
    </row>
    <row r="251" spans="1:16" x14ac:dyDescent="0.25">
      <c r="A251">
        <v>4</v>
      </c>
      <c r="B251" t="s">
        <v>161</v>
      </c>
      <c r="C251" s="19" t="s">
        <v>163</v>
      </c>
      <c r="D251" s="19"/>
      <c r="E251" s="19"/>
      <c r="F251" s="19"/>
      <c r="G251" s="19"/>
      <c r="H251" s="19"/>
      <c r="I251" s="19"/>
      <c r="J251" s="19"/>
      <c r="K251" s="19"/>
      <c r="L251" s="19"/>
      <c r="M251" s="19"/>
      <c r="N251" s="19"/>
      <c r="O251" s="19"/>
      <c r="P251" s="19"/>
    </row>
    <row r="252" spans="1:16" x14ac:dyDescent="0.25">
      <c r="B252" t="s">
        <v>4</v>
      </c>
      <c r="C252">
        <v>45</v>
      </c>
    </row>
    <row r="253" spans="1:16" x14ac:dyDescent="0.25">
      <c r="C253">
        <v>56</v>
      </c>
    </row>
    <row r="254" spans="1:16" x14ac:dyDescent="0.25">
      <c r="C254">
        <v>78</v>
      </c>
    </row>
    <row r="255" spans="1:16" x14ac:dyDescent="0.25">
      <c r="C255">
        <v>12</v>
      </c>
    </row>
    <row r="256" spans="1:16" x14ac:dyDescent="0.25">
      <c r="C256">
        <v>10</v>
      </c>
    </row>
    <row r="257" spans="1:16" x14ac:dyDescent="0.25">
      <c r="C257" s="13">
        <f>MEDIAN(C252:C256)</f>
        <v>45</v>
      </c>
    </row>
    <row r="259" spans="1:16" x14ac:dyDescent="0.25">
      <c r="A259">
        <v>5</v>
      </c>
      <c r="B259" t="s">
        <v>162</v>
      </c>
      <c r="C259" s="19" t="s">
        <v>164</v>
      </c>
      <c r="D259" s="19"/>
      <c r="E259" s="19"/>
      <c r="F259" s="19"/>
      <c r="G259" s="19"/>
      <c r="H259" s="19"/>
      <c r="I259" s="19"/>
      <c r="J259" s="19"/>
      <c r="K259" s="19"/>
      <c r="L259" s="19"/>
      <c r="M259" s="19"/>
      <c r="N259" s="19"/>
      <c r="O259" s="19"/>
      <c r="P259" s="19"/>
    </row>
    <row r="260" spans="1:16" x14ac:dyDescent="0.25">
      <c r="B260" t="s">
        <v>4</v>
      </c>
      <c r="C260">
        <v>45</v>
      </c>
    </row>
    <row r="261" spans="1:16" x14ac:dyDescent="0.25">
      <c r="C261">
        <v>56</v>
      </c>
    </row>
    <row r="262" spans="1:16" x14ac:dyDescent="0.25">
      <c r="C262">
        <v>78</v>
      </c>
    </row>
    <row r="263" spans="1:16" x14ac:dyDescent="0.25">
      <c r="C263">
        <v>12</v>
      </c>
    </row>
    <row r="264" spans="1:16" x14ac:dyDescent="0.25">
      <c r="C264">
        <v>10</v>
      </c>
    </row>
    <row r="265" spans="1:16" x14ac:dyDescent="0.25">
      <c r="C265">
        <v>45</v>
      </c>
    </row>
    <row r="266" spans="1:16" x14ac:dyDescent="0.25">
      <c r="C266" s="13">
        <f>MODE(C260:C265)</f>
        <v>45</v>
      </c>
    </row>
    <row r="269" spans="1:16" ht="27" customHeight="1" x14ac:dyDescent="0.25">
      <c r="A269" s="17" t="s">
        <v>165</v>
      </c>
      <c r="B269" s="17"/>
      <c r="C269" s="17"/>
      <c r="D269" s="17"/>
      <c r="E269" s="17"/>
      <c r="F269" s="17"/>
      <c r="G269" s="17"/>
      <c r="H269" s="17"/>
      <c r="I269" s="17"/>
      <c r="J269" s="17"/>
      <c r="K269" s="17"/>
      <c r="L269" s="17"/>
      <c r="M269" s="17"/>
      <c r="N269" s="17"/>
      <c r="O269" s="17"/>
    </row>
    <row r="271" spans="1:16" x14ac:dyDescent="0.25">
      <c r="A271">
        <v>1</v>
      </c>
      <c r="B271" t="s">
        <v>180</v>
      </c>
    </row>
    <row r="272" spans="1:16" x14ac:dyDescent="0.25">
      <c r="C272" t="s">
        <v>4</v>
      </c>
    </row>
    <row r="273" spans="1:5" x14ac:dyDescent="0.25">
      <c r="C273" t="s">
        <v>166</v>
      </c>
      <c r="D273" t="s">
        <v>167</v>
      </c>
    </row>
    <row r="274" spans="1:5" x14ac:dyDescent="0.25">
      <c r="C274" t="s">
        <v>168</v>
      </c>
      <c r="D274">
        <v>10000</v>
      </c>
      <c r="E274" t="str">
        <f>IF(D274&lt;10000,"OK","NOT OK")</f>
        <v>NOT OK</v>
      </c>
    </row>
    <row r="275" spans="1:5" x14ac:dyDescent="0.25">
      <c r="C275" t="s">
        <v>169</v>
      </c>
      <c r="D275">
        <v>50000</v>
      </c>
      <c r="E275" t="str">
        <f t="shared" ref="E275:E285" si="1">IF(D275&lt;10000,"OK","NOT OK")</f>
        <v>NOT OK</v>
      </c>
    </row>
    <row r="276" spans="1:5" x14ac:dyDescent="0.25">
      <c r="C276" t="s">
        <v>170</v>
      </c>
      <c r="D276">
        <v>20000</v>
      </c>
      <c r="E276" t="str">
        <f t="shared" si="1"/>
        <v>NOT OK</v>
      </c>
    </row>
    <row r="277" spans="1:5" x14ac:dyDescent="0.25">
      <c r="C277" t="s">
        <v>171</v>
      </c>
      <c r="D277">
        <v>15000</v>
      </c>
      <c r="E277" t="str">
        <f t="shared" si="1"/>
        <v>NOT OK</v>
      </c>
    </row>
    <row r="278" spans="1:5" x14ac:dyDescent="0.25">
      <c r="C278" t="s">
        <v>172</v>
      </c>
      <c r="D278">
        <v>16000</v>
      </c>
      <c r="E278" t="str">
        <f t="shared" si="1"/>
        <v>NOT OK</v>
      </c>
    </row>
    <row r="279" spans="1:5" x14ac:dyDescent="0.25">
      <c r="C279" t="s">
        <v>173</v>
      </c>
      <c r="D279">
        <v>80000</v>
      </c>
      <c r="E279" t="str">
        <f t="shared" si="1"/>
        <v>NOT OK</v>
      </c>
    </row>
    <row r="280" spans="1:5" x14ac:dyDescent="0.25">
      <c r="C280" t="s">
        <v>174</v>
      </c>
      <c r="D280">
        <v>23000</v>
      </c>
      <c r="E280" t="str">
        <f t="shared" si="1"/>
        <v>NOT OK</v>
      </c>
    </row>
    <row r="281" spans="1:5" x14ac:dyDescent="0.25">
      <c r="C281" t="s">
        <v>175</v>
      </c>
      <c r="D281">
        <v>52000</v>
      </c>
      <c r="E281" t="str">
        <f t="shared" si="1"/>
        <v>NOT OK</v>
      </c>
    </row>
    <row r="282" spans="1:5" x14ac:dyDescent="0.25">
      <c r="C282" t="s">
        <v>176</v>
      </c>
      <c r="D282">
        <v>10000</v>
      </c>
      <c r="E282" t="str">
        <f t="shared" si="1"/>
        <v>NOT OK</v>
      </c>
    </row>
    <row r="283" spans="1:5" x14ac:dyDescent="0.25">
      <c r="C283" t="s">
        <v>177</v>
      </c>
      <c r="D283">
        <v>25000</v>
      </c>
      <c r="E283" t="str">
        <f t="shared" si="1"/>
        <v>NOT OK</v>
      </c>
    </row>
    <row r="284" spans="1:5" x14ac:dyDescent="0.25">
      <c r="C284" t="s">
        <v>178</v>
      </c>
      <c r="D284">
        <v>8000</v>
      </c>
      <c r="E284" t="str">
        <f t="shared" si="1"/>
        <v>OK</v>
      </c>
    </row>
    <row r="285" spans="1:5" x14ac:dyDescent="0.25">
      <c r="C285" t="s">
        <v>179</v>
      </c>
      <c r="D285">
        <v>12000</v>
      </c>
      <c r="E285" t="str">
        <f t="shared" si="1"/>
        <v>NOT OK</v>
      </c>
    </row>
    <row r="287" spans="1:5" x14ac:dyDescent="0.25">
      <c r="A287">
        <v>2</v>
      </c>
      <c r="B287" t="s">
        <v>181</v>
      </c>
      <c r="C287" t="s">
        <v>4</v>
      </c>
    </row>
    <row r="288" spans="1:5" x14ac:dyDescent="0.25">
      <c r="C288" t="s">
        <v>182</v>
      </c>
      <c r="D288" t="s">
        <v>183</v>
      </c>
      <c r="E288" t="s">
        <v>184</v>
      </c>
    </row>
    <row r="289" spans="1:15" x14ac:dyDescent="0.25">
      <c r="C289" t="s">
        <v>185</v>
      </c>
      <c r="D289">
        <v>82</v>
      </c>
      <c r="E289" t="str">
        <f>IF(D289&gt;65,"first",IF(D289&gt;55,"second",IF(D289&gt;50,"third",IF(D289&gt;=50,"pass","fail"))))</f>
        <v>first</v>
      </c>
    </row>
    <row r="290" spans="1:15" x14ac:dyDescent="0.25">
      <c r="C290" t="s">
        <v>186</v>
      </c>
      <c r="D290">
        <v>42</v>
      </c>
      <c r="E290" t="str">
        <f t="shared" ref="E290:E293" si="2">IF(D290&gt;65,"first",IF(D290&gt;55,"second",IF(D290&gt;50,"third",IF(D290&gt;=50,"pass","fail"))))</f>
        <v>fail</v>
      </c>
    </row>
    <row r="291" spans="1:15" x14ac:dyDescent="0.25">
      <c r="C291" t="s">
        <v>70</v>
      </c>
      <c r="D291">
        <v>35</v>
      </c>
      <c r="E291" t="str">
        <f t="shared" si="2"/>
        <v>fail</v>
      </c>
    </row>
    <row r="292" spans="1:15" x14ac:dyDescent="0.25">
      <c r="C292" t="s">
        <v>71</v>
      </c>
      <c r="D292">
        <v>70</v>
      </c>
      <c r="E292" t="str">
        <f t="shared" si="2"/>
        <v>first</v>
      </c>
    </row>
    <row r="293" spans="1:15" x14ac:dyDescent="0.25">
      <c r="C293" t="s">
        <v>139</v>
      </c>
      <c r="D293">
        <v>65</v>
      </c>
      <c r="E293" t="str">
        <f t="shared" si="2"/>
        <v>second</v>
      </c>
    </row>
    <row r="295" spans="1:15" ht="30.75" customHeight="1" x14ac:dyDescent="0.25">
      <c r="A295" s="17" t="s">
        <v>187</v>
      </c>
      <c r="B295" s="17"/>
      <c r="C295" s="17"/>
      <c r="D295" s="17"/>
      <c r="E295" s="17"/>
      <c r="F295" s="17"/>
      <c r="G295" s="17"/>
      <c r="H295" s="17"/>
      <c r="I295" s="17"/>
      <c r="J295" s="17"/>
      <c r="K295" s="17"/>
      <c r="L295" s="17"/>
      <c r="M295" s="17"/>
      <c r="N295" s="17"/>
      <c r="O295" s="17"/>
    </row>
    <row r="297" spans="1:15" x14ac:dyDescent="0.25">
      <c r="A297">
        <v>1</v>
      </c>
      <c r="B297" t="s">
        <v>188</v>
      </c>
    </row>
    <row r="298" spans="1:15" x14ac:dyDescent="0.25">
      <c r="C298" t="s">
        <v>4</v>
      </c>
    </row>
    <row r="299" spans="1:15" x14ac:dyDescent="0.25">
      <c r="C299" t="s">
        <v>189</v>
      </c>
      <c r="D299" t="s">
        <v>190</v>
      </c>
      <c r="E299" t="s">
        <v>191</v>
      </c>
      <c r="F299" t="s">
        <v>192</v>
      </c>
      <c r="G299" t="s">
        <v>193</v>
      </c>
    </row>
    <row r="300" spans="1:15" x14ac:dyDescent="0.25">
      <c r="C300" t="s">
        <v>194</v>
      </c>
      <c r="D300" t="s">
        <v>90</v>
      </c>
      <c r="E300" t="s">
        <v>97</v>
      </c>
      <c r="F300" t="s">
        <v>90</v>
      </c>
      <c r="G300" t="str">
        <f>IF(AND(D300="yes",E300="yes",F300="yes"),"winner","looser")</f>
        <v>looser</v>
      </c>
    </row>
    <row r="301" spans="1:15" x14ac:dyDescent="0.25">
      <c r="C301" t="s">
        <v>195</v>
      </c>
      <c r="D301" t="s">
        <v>90</v>
      </c>
      <c r="E301" t="s">
        <v>90</v>
      </c>
      <c r="F301" t="s">
        <v>90</v>
      </c>
      <c r="G301" t="str">
        <f t="shared" ref="G301:G304" si="3">IF(AND(D301="yes",E301="yes",F301="yes"),"winner","looser")</f>
        <v>winner</v>
      </c>
    </row>
    <row r="302" spans="1:15" x14ac:dyDescent="0.25">
      <c r="C302" t="s">
        <v>196</v>
      </c>
      <c r="D302" t="s">
        <v>97</v>
      </c>
      <c r="E302" t="s">
        <v>97</v>
      </c>
      <c r="F302" t="s">
        <v>90</v>
      </c>
      <c r="G302" t="str">
        <f t="shared" si="3"/>
        <v>looser</v>
      </c>
    </row>
    <row r="303" spans="1:15" x14ac:dyDescent="0.25">
      <c r="C303" t="s">
        <v>197</v>
      </c>
      <c r="D303" t="s">
        <v>90</v>
      </c>
      <c r="E303" t="s">
        <v>90</v>
      </c>
      <c r="F303" t="s">
        <v>90</v>
      </c>
      <c r="G303" t="str">
        <f t="shared" si="3"/>
        <v>winner</v>
      </c>
    </row>
    <row r="304" spans="1:15" x14ac:dyDescent="0.25">
      <c r="C304" t="s">
        <v>198</v>
      </c>
      <c r="D304" t="s">
        <v>90</v>
      </c>
      <c r="E304" t="s">
        <v>97</v>
      </c>
      <c r="F304" t="s">
        <v>97</v>
      </c>
      <c r="G304" t="str">
        <f t="shared" si="3"/>
        <v>looser</v>
      </c>
    </row>
    <row r="306" spans="1:6" x14ac:dyDescent="0.25">
      <c r="B306" t="s">
        <v>199</v>
      </c>
    </row>
    <row r="307" spans="1:6" x14ac:dyDescent="0.25">
      <c r="B307" t="s">
        <v>4</v>
      </c>
    </row>
    <row r="309" spans="1:6" x14ac:dyDescent="0.25">
      <c r="A309">
        <v>2</v>
      </c>
      <c r="B309" t="s">
        <v>200</v>
      </c>
      <c r="C309" t="s">
        <v>201</v>
      </c>
      <c r="D309" t="s">
        <v>202</v>
      </c>
      <c r="E309" t="s">
        <v>203</v>
      </c>
    </row>
    <row r="310" spans="1:6" x14ac:dyDescent="0.25">
      <c r="C310">
        <v>101</v>
      </c>
      <c r="D310" t="s">
        <v>204</v>
      </c>
      <c r="E310" t="str">
        <f>IF(OR(D310="Delivered",D310="cancelled"),"close","open")</f>
        <v>close</v>
      </c>
      <c r="F310" t="str" cm="1">
        <f t="array" ref="F310">_xlfn.IFS(D310="Delivered","close",D310="In-transit","open",D310="cancelled","close")</f>
        <v>close</v>
      </c>
    </row>
    <row r="311" spans="1:6" x14ac:dyDescent="0.25">
      <c r="C311">
        <v>102</v>
      </c>
      <c r="D311" t="s">
        <v>205</v>
      </c>
      <c r="E311" t="str">
        <f t="shared" ref="E311:E316" si="4">IF(OR(D311="Delivered",D311="cancelled"),"close","open")</f>
        <v>open</v>
      </c>
      <c r="F311" t="e" cm="1">
        <f t="array" ref="F311">_xlfn.IFS(D311="Delivered","close",D311="In-transit","open",D311="cancelled","close")</f>
        <v>#N/A</v>
      </c>
    </row>
    <row r="312" spans="1:6" x14ac:dyDescent="0.25">
      <c r="C312">
        <v>103</v>
      </c>
      <c r="D312" t="s">
        <v>206</v>
      </c>
      <c r="E312" t="str">
        <f t="shared" si="4"/>
        <v>close</v>
      </c>
      <c r="F312" t="str" cm="1">
        <f t="array" ref="F312">_xlfn.IFS(D312="Delivered","close",D312="In-transit","open",D312="cancelled","close")</f>
        <v>close</v>
      </c>
    </row>
    <row r="313" spans="1:6" x14ac:dyDescent="0.25">
      <c r="C313">
        <v>104</v>
      </c>
      <c r="D313" t="s">
        <v>205</v>
      </c>
      <c r="E313" t="str">
        <f t="shared" si="4"/>
        <v>open</v>
      </c>
      <c r="F313" t="e" cm="1">
        <f t="array" ref="F313">_xlfn.IFS(D313="Delivered","close",D313="In-transit","open",D313="cancelled","close")</f>
        <v>#N/A</v>
      </c>
    </row>
    <row r="314" spans="1:6" x14ac:dyDescent="0.25">
      <c r="C314">
        <v>105</v>
      </c>
      <c r="D314" t="s">
        <v>204</v>
      </c>
      <c r="E314" t="str">
        <f t="shared" si="4"/>
        <v>close</v>
      </c>
      <c r="F314" t="str" cm="1">
        <f t="array" ref="F314">_xlfn.IFS(D314="Delivered","close",D314="In-transit","open",D314="cancelled","close")</f>
        <v>close</v>
      </c>
    </row>
    <row r="315" spans="1:6" x14ac:dyDescent="0.25">
      <c r="C315">
        <v>106</v>
      </c>
      <c r="D315" t="s">
        <v>204</v>
      </c>
      <c r="E315" t="str">
        <f t="shared" si="4"/>
        <v>close</v>
      </c>
      <c r="F315" t="str" cm="1">
        <f t="array" ref="F315">_xlfn.IFS(D315="Delivered","close",D315="In-transit","open",D315="cancelled","close")</f>
        <v>close</v>
      </c>
    </row>
    <row r="316" spans="1:6" x14ac:dyDescent="0.25">
      <c r="C316">
        <v>107</v>
      </c>
      <c r="D316" t="s">
        <v>206</v>
      </c>
      <c r="E316" t="str">
        <f t="shared" si="4"/>
        <v>close</v>
      </c>
      <c r="F316" t="str" cm="1">
        <f t="array" ref="F316">_xlfn.IFS(D316="Delivered","close",D316="In-transit","open",D316="cancelled","close")</f>
        <v>close</v>
      </c>
    </row>
    <row r="318" spans="1:6" x14ac:dyDescent="0.25">
      <c r="B318" t="s">
        <v>207</v>
      </c>
    </row>
    <row r="320" spans="1:6" x14ac:dyDescent="0.25">
      <c r="A320">
        <v>3</v>
      </c>
      <c r="B320" t="s">
        <v>208</v>
      </c>
    </row>
    <row r="321" spans="1:16" x14ac:dyDescent="0.25">
      <c r="B321" t="s">
        <v>4</v>
      </c>
      <c r="C321" t="s">
        <v>209</v>
      </c>
    </row>
    <row r="322" spans="1:16" x14ac:dyDescent="0.25">
      <c r="C322" t="s">
        <v>210</v>
      </c>
      <c r="D322" t="s">
        <v>211</v>
      </c>
    </row>
    <row r="323" spans="1:16" x14ac:dyDescent="0.25">
      <c r="C323">
        <v>40</v>
      </c>
    </row>
    <row r="324" spans="1:16" x14ac:dyDescent="0.25">
      <c r="C324">
        <v>30</v>
      </c>
    </row>
    <row r="325" spans="1:16" x14ac:dyDescent="0.25">
      <c r="C325">
        <v>20</v>
      </c>
    </row>
    <row r="326" spans="1:16" x14ac:dyDescent="0.25">
      <c r="C326">
        <v>10</v>
      </c>
    </row>
    <row r="327" spans="1:16" x14ac:dyDescent="0.25">
      <c r="C327">
        <v>50</v>
      </c>
    </row>
    <row r="328" spans="1:16" x14ac:dyDescent="0.25">
      <c r="C328">
        <v>30</v>
      </c>
    </row>
    <row r="329" spans="1:16" x14ac:dyDescent="0.25">
      <c r="C329">
        <v>70</v>
      </c>
    </row>
    <row r="330" spans="1:16" x14ac:dyDescent="0.25">
      <c r="C330">
        <v>80</v>
      </c>
    </row>
    <row r="331" spans="1:16" x14ac:dyDescent="0.25">
      <c r="C331">
        <v>46</v>
      </c>
    </row>
    <row r="333" spans="1:16" ht="32.25" customHeight="1" x14ac:dyDescent="0.25">
      <c r="A333" s="17" t="s">
        <v>212</v>
      </c>
      <c r="B333" s="17"/>
      <c r="C333" s="17"/>
      <c r="D333" s="17"/>
      <c r="E333" s="17"/>
      <c r="F333" s="17"/>
      <c r="G333" s="17"/>
      <c r="H333" s="17"/>
      <c r="I333" s="17"/>
      <c r="J333" s="17"/>
      <c r="K333" s="17"/>
      <c r="L333" s="17"/>
      <c r="M333" s="17"/>
      <c r="N333" s="17"/>
      <c r="O333" s="17"/>
    </row>
    <row r="335" spans="1:16" x14ac:dyDescent="0.25">
      <c r="A335">
        <v>1</v>
      </c>
      <c r="B335" t="s">
        <v>213</v>
      </c>
    </row>
    <row r="336" spans="1:16" x14ac:dyDescent="0.25">
      <c r="B336" s="19" t="s">
        <v>214</v>
      </c>
      <c r="C336" s="19"/>
      <c r="D336" s="19"/>
      <c r="E336" s="19"/>
      <c r="F336" s="19"/>
      <c r="G336" s="19"/>
      <c r="H336" s="19"/>
      <c r="I336" s="19"/>
      <c r="J336" s="19"/>
      <c r="K336" s="19"/>
      <c r="L336" s="19"/>
      <c r="M336" s="19"/>
      <c r="N336" s="19"/>
      <c r="O336" s="19"/>
      <c r="P336" s="19"/>
    </row>
    <row r="337" spans="2:16" x14ac:dyDescent="0.25">
      <c r="B337" s="19"/>
      <c r="C337" s="19"/>
      <c r="D337" s="19"/>
      <c r="E337" s="19"/>
      <c r="F337" s="19"/>
      <c r="G337" s="19"/>
      <c r="H337" s="19"/>
      <c r="I337" s="19"/>
      <c r="J337" s="19"/>
      <c r="K337" s="19"/>
      <c r="L337" s="19"/>
      <c r="M337" s="19"/>
      <c r="N337" s="19"/>
      <c r="O337" s="19"/>
      <c r="P337" s="19"/>
    </row>
    <row r="339" spans="2:16" x14ac:dyDescent="0.25">
      <c r="B339" t="s">
        <v>4</v>
      </c>
    </row>
    <row r="340" spans="2:16" x14ac:dyDescent="0.25">
      <c r="B340" s="10" t="s">
        <v>116</v>
      </c>
      <c r="C340" s="10" t="s">
        <v>102</v>
      </c>
      <c r="D340" s="10" t="s">
        <v>103</v>
      </c>
      <c r="E340" s="10" t="s">
        <v>117</v>
      </c>
    </row>
    <row r="341" spans="2:16" x14ac:dyDescent="0.25">
      <c r="B341" t="s">
        <v>121</v>
      </c>
      <c r="C341" t="s">
        <v>105</v>
      </c>
      <c r="D341">
        <v>12</v>
      </c>
      <c r="E341">
        <v>1.7699999999999998</v>
      </c>
    </row>
    <row r="342" spans="2:16" x14ac:dyDescent="0.25">
      <c r="B342" t="s">
        <v>215</v>
      </c>
      <c r="C342" t="s">
        <v>216</v>
      </c>
      <c r="D342">
        <v>14</v>
      </c>
      <c r="E342">
        <v>3.4899999999999998</v>
      </c>
    </row>
    <row r="343" spans="2:16" x14ac:dyDescent="0.25">
      <c r="B343" t="s">
        <v>217</v>
      </c>
      <c r="C343" t="s">
        <v>106</v>
      </c>
      <c r="D343">
        <v>45</v>
      </c>
      <c r="E343">
        <v>1.8699999999999999</v>
      </c>
    </row>
    <row r="344" spans="2:16" x14ac:dyDescent="0.25">
      <c r="B344" t="s">
        <v>218</v>
      </c>
      <c r="C344" t="s">
        <v>106</v>
      </c>
      <c r="D344">
        <v>3</v>
      </c>
      <c r="E344">
        <v>1.87</v>
      </c>
    </row>
    <row r="345" spans="2:16" x14ac:dyDescent="0.25">
      <c r="B345" t="s">
        <v>219</v>
      </c>
      <c r="C345" t="s">
        <v>106</v>
      </c>
      <c r="D345">
        <v>84</v>
      </c>
      <c r="E345">
        <v>2.1800000000000002</v>
      </c>
    </row>
    <row r="346" spans="2:16" x14ac:dyDescent="0.25">
      <c r="B346" t="s">
        <v>220</v>
      </c>
      <c r="C346" t="s">
        <v>107</v>
      </c>
      <c r="D346">
        <v>12</v>
      </c>
      <c r="E346">
        <v>1.35</v>
      </c>
    </row>
    <row r="347" spans="2:16" x14ac:dyDescent="0.25">
      <c r="B347" t="s">
        <v>219</v>
      </c>
      <c r="C347" t="s">
        <v>106</v>
      </c>
      <c r="D347">
        <v>19</v>
      </c>
      <c r="E347">
        <v>2.1799999999999997</v>
      </c>
    </row>
    <row r="348" spans="2:16" x14ac:dyDescent="0.25">
      <c r="B348" t="s">
        <v>119</v>
      </c>
      <c r="C348" t="s">
        <v>106</v>
      </c>
      <c r="D348">
        <v>45</v>
      </c>
      <c r="E348">
        <v>2.84</v>
      </c>
    </row>
    <row r="349" spans="2:16" x14ac:dyDescent="0.25">
      <c r="B349" t="s">
        <v>118</v>
      </c>
      <c r="C349" t="s">
        <v>105</v>
      </c>
      <c r="D349">
        <v>34</v>
      </c>
      <c r="E349">
        <v>1.87</v>
      </c>
    </row>
    <row r="350" spans="2:16" x14ac:dyDescent="0.25">
      <c r="B350" t="s">
        <v>119</v>
      </c>
      <c r="C350" t="s">
        <v>106</v>
      </c>
      <c r="D350">
        <v>67</v>
      </c>
      <c r="E350">
        <v>2.8400000000000003</v>
      </c>
    </row>
    <row r="351" spans="2:16" x14ac:dyDescent="0.25">
      <c r="B351" t="s">
        <v>221</v>
      </c>
      <c r="C351" t="s">
        <v>105</v>
      </c>
      <c r="D351">
        <v>34</v>
      </c>
      <c r="E351">
        <v>1.7700000000000002</v>
      </c>
    </row>
    <row r="352" spans="2:16" x14ac:dyDescent="0.25">
      <c r="B352" t="s">
        <v>120</v>
      </c>
      <c r="C352" t="s">
        <v>107</v>
      </c>
      <c r="D352">
        <v>232</v>
      </c>
      <c r="E352">
        <v>1.68</v>
      </c>
    </row>
    <row r="355" spans="1:16" x14ac:dyDescent="0.25">
      <c r="A355" t="s">
        <v>4</v>
      </c>
      <c r="B355" t="s">
        <v>222</v>
      </c>
      <c r="C355" s="2" t="str">
        <f>INDEX(B341:E352,9,1)</f>
        <v>Bran</v>
      </c>
    </row>
    <row r="356" spans="1:16" x14ac:dyDescent="0.25">
      <c r="B356" t="s">
        <v>223</v>
      </c>
      <c r="C356" s="2">
        <f>INDEX(B341:E352,9,4)</f>
        <v>1.87</v>
      </c>
    </row>
    <row r="359" spans="1:16" x14ac:dyDescent="0.25">
      <c r="A359">
        <v>2</v>
      </c>
      <c r="B359" t="s">
        <v>224</v>
      </c>
    </row>
    <row r="361" spans="1:16" x14ac:dyDescent="0.25">
      <c r="B361" s="19" t="s">
        <v>227</v>
      </c>
      <c r="C361" s="19"/>
      <c r="D361" s="19"/>
      <c r="E361" s="19"/>
      <c r="F361" s="19"/>
      <c r="G361" s="19"/>
      <c r="H361" s="19"/>
      <c r="I361" s="19"/>
      <c r="J361" s="19"/>
      <c r="K361" s="19"/>
      <c r="L361" s="19"/>
      <c r="M361" s="19"/>
      <c r="N361" s="19"/>
      <c r="O361" s="19"/>
      <c r="P361" s="19"/>
    </row>
    <row r="362" spans="1:16" x14ac:dyDescent="0.25">
      <c r="B362" s="19"/>
      <c r="C362" s="19"/>
      <c r="D362" s="19"/>
      <c r="E362" s="19"/>
      <c r="F362" s="19"/>
      <c r="G362" s="19"/>
      <c r="H362" s="19"/>
      <c r="I362" s="19"/>
      <c r="J362" s="19"/>
      <c r="K362" s="19"/>
      <c r="L362" s="19"/>
      <c r="M362" s="19"/>
      <c r="N362" s="19"/>
      <c r="O362" s="19"/>
      <c r="P362" s="19"/>
    </row>
    <row r="363" spans="1:16" x14ac:dyDescent="0.25">
      <c r="B363" s="19"/>
      <c r="C363" s="19"/>
      <c r="D363" s="19"/>
      <c r="E363" s="19"/>
      <c r="F363" s="19"/>
      <c r="G363" s="19"/>
      <c r="H363" s="19"/>
      <c r="I363" s="19"/>
      <c r="J363" s="19"/>
      <c r="K363" s="19"/>
      <c r="L363" s="19"/>
      <c r="M363" s="19"/>
      <c r="N363" s="19"/>
      <c r="O363" s="19"/>
      <c r="P363" s="19"/>
    </row>
    <row r="366" spans="1:16" x14ac:dyDescent="0.25">
      <c r="A366" t="s">
        <v>4</v>
      </c>
      <c r="B366" t="s">
        <v>225</v>
      </c>
      <c r="C366">
        <f>MATCH(E366,B341:B352,0)</f>
        <v>6</v>
      </c>
      <c r="E366" t="s">
        <v>220</v>
      </c>
    </row>
    <row r="367" spans="1:16" x14ac:dyDescent="0.25">
      <c r="B367" t="s">
        <v>226</v>
      </c>
      <c r="C367">
        <f>MATCH(E367,C341:C352,)</f>
        <v>1</v>
      </c>
      <c r="E367" t="s">
        <v>105</v>
      </c>
    </row>
    <row r="370" spans="1:15" x14ac:dyDescent="0.25">
      <c r="A370">
        <v>3</v>
      </c>
      <c r="B370" s="8" t="s">
        <v>228</v>
      </c>
      <c r="C370" s="8"/>
      <c r="D370" s="8"/>
      <c r="E370" s="8"/>
      <c r="F370" s="8"/>
      <c r="G370" s="8"/>
      <c r="H370" s="8"/>
      <c r="I370" s="8"/>
      <c r="J370" s="8"/>
      <c r="K370" s="8"/>
      <c r="L370" s="8"/>
      <c r="M370" s="8"/>
      <c r="N370" s="8"/>
      <c r="O370" s="8"/>
    </row>
    <row r="372" spans="1:15" x14ac:dyDescent="0.25">
      <c r="B372" t="s">
        <v>4</v>
      </c>
      <c r="C372" t="s">
        <v>229</v>
      </c>
      <c r="D372" t="s">
        <v>134</v>
      </c>
      <c r="E372" t="s">
        <v>230</v>
      </c>
      <c r="F372" t="s">
        <v>231</v>
      </c>
    </row>
    <row r="373" spans="1:15" x14ac:dyDescent="0.25">
      <c r="C373" t="s">
        <v>70</v>
      </c>
      <c r="D373">
        <v>32</v>
      </c>
      <c r="E373">
        <v>5</v>
      </c>
      <c r="F373">
        <v>60</v>
      </c>
    </row>
    <row r="374" spans="1:15" x14ac:dyDescent="0.25">
      <c r="C374" t="s">
        <v>185</v>
      </c>
      <c r="D374">
        <v>19</v>
      </c>
      <c r="E374">
        <v>5.2</v>
      </c>
      <c r="F374">
        <v>64</v>
      </c>
    </row>
    <row r="375" spans="1:15" x14ac:dyDescent="0.25">
      <c r="C375" t="s">
        <v>186</v>
      </c>
      <c r="D375">
        <v>21</v>
      </c>
      <c r="E375">
        <v>5.5</v>
      </c>
      <c r="F375">
        <v>50</v>
      </c>
    </row>
    <row r="376" spans="1:15" x14ac:dyDescent="0.25">
      <c r="C376" t="s">
        <v>232</v>
      </c>
      <c r="D376">
        <v>26</v>
      </c>
      <c r="E376">
        <v>4.9000000000000004</v>
      </c>
      <c r="F376">
        <v>55</v>
      </c>
    </row>
    <row r="377" spans="1:15" x14ac:dyDescent="0.25">
      <c r="C377" t="s">
        <v>233</v>
      </c>
      <c r="D377">
        <v>36</v>
      </c>
      <c r="E377">
        <v>5.5</v>
      </c>
      <c r="F377">
        <v>70</v>
      </c>
    </row>
    <row r="379" spans="1:15" x14ac:dyDescent="0.25">
      <c r="B379" t="s">
        <v>229</v>
      </c>
      <c r="C379" t="s">
        <v>233</v>
      </c>
      <c r="D379" t="s">
        <v>234</v>
      </c>
    </row>
    <row r="380" spans="1:15" x14ac:dyDescent="0.25">
      <c r="B380" t="s">
        <v>230</v>
      </c>
      <c r="C380" s="2">
        <f>INDEX(C373:F377,MATCH(C379,C373:C377,0),3)</f>
        <v>5.5</v>
      </c>
      <c r="D380" s="2">
        <f>_xlfn.XLOOKUP(C379,C372:C377,E372:E377,0,0)</f>
        <v>5.5</v>
      </c>
    </row>
    <row r="381" spans="1:15" x14ac:dyDescent="0.25">
      <c r="B381" t="s">
        <v>231</v>
      </c>
      <c r="C381" s="2">
        <f>INDEX(C373:F377,MATCH(C379,C373:C377),4)</f>
        <v>70</v>
      </c>
      <c r="D381" s="2">
        <f>_xlfn.XLOOKUP(C379,C373:C377,F373:F377,0,0)</f>
        <v>70</v>
      </c>
    </row>
    <row r="384" spans="1:15" ht="31.5" customHeight="1" x14ac:dyDescent="0.25">
      <c r="A384" s="17" t="s">
        <v>235</v>
      </c>
      <c r="B384" s="17"/>
      <c r="C384" s="17"/>
      <c r="D384" s="17"/>
      <c r="E384" s="17"/>
      <c r="F384" s="17"/>
      <c r="G384" s="17"/>
      <c r="H384" s="17"/>
      <c r="I384" s="17"/>
      <c r="J384" s="17"/>
      <c r="K384" s="17"/>
      <c r="L384" s="17"/>
      <c r="M384" s="17"/>
      <c r="N384" s="17"/>
      <c r="O384" s="17"/>
    </row>
    <row r="386" spans="1:15" ht="15.75" x14ac:dyDescent="0.25">
      <c r="B386" s="14" t="s">
        <v>236</v>
      </c>
      <c r="C386" s="14" t="s">
        <v>237</v>
      </c>
    </row>
    <row r="387" spans="1:15" x14ac:dyDescent="0.25">
      <c r="B387" s="15" t="s">
        <v>238</v>
      </c>
      <c r="C387" s="15" t="s">
        <v>239</v>
      </c>
      <c r="F387" s="2" t="str">
        <f>ADDRESS(9,2,1)</f>
        <v>$B$9</v>
      </c>
    </row>
    <row r="388" spans="1:15" x14ac:dyDescent="0.25">
      <c r="B388" s="15">
        <v>2</v>
      </c>
      <c r="C388" s="15" t="s">
        <v>240</v>
      </c>
      <c r="F388" s="2" t="str">
        <f>ADDRESS(9,2,2)</f>
        <v>B$9</v>
      </c>
    </row>
    <row r="389" spans="1:15" x14ac:dyDescent="0.25">
      <c r="B389" s="15">
        <v>3</v>
      </c>
      <c r="C389" s="15" t="s">
        <v>241</v>
      </c>
      <c r="F389" s="2" t="str">
        <f>ADDRESS(9,2,3)</f>
        <v>$B9</v>
      </c>
    </row>
    <row r="390" spans="1:15" x14ac:dyDescent="0.25">
      <c r="B390" s="15">
        <v>4</v>
      </c>
      <c r="C390" s="15" t="s">
        <v>242</v>
      </c>
      <c r="F390" s="2" t="str">
        <f>ADDRESS(9,2,4)</f>
        <v>B9</v>
      </c>
    </row>
    <row r="393" spans="1:15" ht="33" customHeight="1" x14ac:dyDescent="0.25">
      <c r="A393" s="17" t="s">
        <v>243</v>
      </c>
      <c r="B393" s="17"/>
      <c r="C393" s="17"/>
      <c r="D393" s="17"/>
      <c r="E393" s="17"/>
      <c r="F393" s="17"/>
      <c r="G393" s="17"/>
      <c r="H393" s="17"/>
      <c r="I393" s="17"/>
      <c r="J393" s="17"/>
      <c r="K393" s="17"/>
      <c r="L393" s="17"/>
      <c r="M393" s="17"/>
      <c r="N393" s="17"/>
      <c r="O393" s="17"/>
    </row>
    <row r="395" spans="1:15" ht="75" x14ac:dyDescent="0.25">
      <c r="B395" s="16" t="s">
        <v>244</v>
      </c>
    </row>
    <row r="397" spans="1:15" x14ac:dyDescent="0.25">
      <c r="B397" t="s">
        <v>4</v>
      </c>
      <c r="C397" t="s">
        <v>245</v>
      </c>
      <c r="D397" t="s">
        <v>246</v>
      </c>
      <c r="E397" t="s">
        <v>247</v>
      </c>
    </row>
    <row r="398" spans="1:15" x14ac:dyDescent="0.25">
      <c r="C398" t="s">
        <v>248</v>
      </c>
      <c r="D398">
        <v>12</v>
      </c>
      <c r="E398">
        <v>1</v>
      </c>
      <c r="G398" s="2" cm="1">
        <f t="array" aca="1" ref="G398:H400" ca="1">OFFSET(C398,1,1,3,2)</f>
        <v>23</v>
      </c>
      <c r="H398" s="2">
        <f ca="1"/>
        <v>2</v>
      </c>
      <c r="J398" s="2" t="str" cm="1">
        <f t="array" aca="1" ref="J398:J400" ca="1">OFFSET(D401,-3,-1,3,1)</f>
        <v>P1</v>
      </c>
    </row>
    <row r="399" spans="1:15" x14ac:dyDescent="0.25">
      <c r="C399" t="s">
        <v>249</v>
      </c>
      <c r="D399">
        <v>23</v>
      </c>
      <c r="E399">
        <v>2</v>
      </c>
      <c r="G399" s="2">
        <f ca="1"/>
        <v>23</v>
      </c>
      <c r="H399" s="2">
        <f ca="1"/>
        <v>3</v>
      </c>
      <c r="J399" s="2" t="str">
        <f ca="1"/>
        <v>P2</v>
      </c>
    </row>
    <row r="400" spans="1:15" x14ac:dyDescent="0.25">
      <c r="C400" t="s">
        <v>250</v>
      </c>
      <c r="D400">
        <v>23</v>
      </c>
      <c r="E400">
        <v>3</v>
      </c>
      <c r="G400" s="2">
        <f ca="1"/>
        <v>45</v>
      </c>
      <c r="H400" s="2">
        <f ca="1"/>
        <v>4</v>
      </c>
      <c r="J400" s="2" t="str">
        <f ca="1"/>
        <v>P3</v>
      </c>
    </row>
    <row r="401" spans="1:15" x14ac:dyDescent="0.25">
      <c r="C401" t="s">
        <v>251</v>
      </c>
      <c r="D401">
        <v>45</v>
      </c>
      <c r="E401">
        <v>4</v>
      </c>
    </row>
    <row r="404" spans="1:15" ht="29.25" customHeight="1" x14ac:dyDescent="0.25">
      <c r="A404" s="17" t="s">
        <v>252</v>
      </c>
      <c r="B404" s="17"/>
      <c r="C404" s="17"/>
      <c r="D404" s="17"/>
      <c r="E404" s="17"/>
      <c r="F404" s="17"/>
      <c r="G404" s="17"/>
      <c r="H404" s="17"/>
      <c r="I404" s="17"/>
      <c r="J404" s="17"/>
      <c r="K404" s="17"/>
      <c r="L404" s="17"/>
      <c r="M404" s="17"/>
      <c r="N404" s="17"/>
      <c r="O404" s="17"/>
    </row>
    <row r="406" spans="1:15" ht="18" customHeight="1" x14ac:dyDescent="0.25">
      <c r="A406" t="s">
        <v>253</v>
      </c>
      <c r="B406" s="18" t="s">
        <v>254</v>
      </c>
      <c r="C406" s="18"/>
      <c r="D406" s="18"/>
      <c r="E406" s="18"/>
      <c r="F406" s="18"/>
      <c r="G406" s="18"/>
      <c r="H406" s="18"/>
      <c r="I406" s="18"/>
      <c r="J406" s="18"/>
      <c r="K406" s="18"/>
      <c r="L406" s="18"/>
      <c r="M406" s="18"/>
      <c r="N406" s="18"/>
      <c r="O406" s="18"/>
    </row>
    <row r="408" spans="1:15" x14ac:dyDescent="0.25">
      <c r="B408" t="s">
        <v>4</v>
      </c>
      <c r="C408" t="s">
        <v>245</v>
      </c>
      <c r="D408" t="s">
        <v>246</v>
      </c>
      <c r="E408" t="s">
        <v>247</v>
      </c>
    </row>
    <row r="409" spans="1:15" x14ac:dyDescent="0.25">
      <c r="C409" t="s">
        <v>248</v>
      </c>
      <c r="D409">
        <v>12</v>
      </c>
      <c r="E409">
        <v>1</v>
      </c>
      <c r="F409" s="2">
        <f>ROW(E409)</f>
        <v>409</v>
      </c>
    </row>
    <row r="410" spans="1:15" x14ac:dyDescent="0.25">
      <c r="C410" t="s">
        <v>249</v>
      </c>
      <c r="D410">
        <v>23</v>
      </c>
      <c r="E410">
        <v>2</v>
      </c>
      <c r="F410" s="2">
        <f t="shared" ref="F410:F412" si="5">ROW(E410)</f>
        <v>410</v>
      </c>
    </row>
    <row r="411" spans="1:15" x14ac:dyDescent="0.25">
      <c r="C411" t="s">
        <v>250</v>
      </c>
      <c r="D411">
        <v>23</v>
      </c>
      <c r="E411">
        <v>3</v>
      </c>
      <c r="F411" s="2">
        <f t="shared" si="5"/>
        <v>411</v>
      </c>
    </row>
    <row r="412" spans="1:15" x14ac:dyDescent="0.25">
      <c r="C412" t="s">
        <v>251</v>
      </c>
      <c r="D412">
        <v>45</v>
      </c>
      <c r="E412">
        <v>4</v>
      </c>
      <c r="F412" s="2">
        <f t="shared" si="5"/>
        <v>412</v>
      </c>
    </row>
    <row r="414" spans="1:15" x14ac:dyDescent="0.25">
      <c r="A414" t="s">
        <v>255</v>
      </c>
      <c r="B414" s="18" t="s">
        <v>256</v>
      </c>
      <c r="C414" s="18"/>
      <c r="D414" s="18"/>
      <c r="E414" s="18"/>
      <c r="F414" s="18"/>
      <c r="G414" s="18"/>
      <c r="H414" s="18"/>
      <c r="I414" s="18"/>
      <c r="J414" s="18"/>
      <c r="K414" s="18"/>
      <c r="L414" s="18"/>
      <c r="M414" s="18"/>
      <c r="N414" s="18"/>
      <c r="O414" s="18"/>
    </row>
    <row r="416" spans="1:15" x14ac:dyDescent="0.25">
      <c r="B416" t="s">
        <v>4</v>
      </c>
      <c r="C416" t="s">
        <v>245</v>
      </c>
      <c r="D416" t="s">
        <v>246</v>
      </c>
      <c r="E416" t="s">
        <v>247</v>
      </c>
    </row>
    <row r="417" spans="1:16" x14ac:dyDescent="0.25">
      <c r="C417" t="s">
        <v>248</v>
      </c>
      <c r="D417">
        <v>12</v>
      </c>
      <c r="E417">
        <v>1</v>
      </c>
      <c r="F417" s="2">
        <f>ROWS(D417:D420)</f>
        <v>4</v>
      </c>
    </row>
    <row r="418" spans="1:16" x14ac:dyDescent="0.25">
      <c r="C418" t="s">
        <v>249</v>
      </c>
      <c r="D418">
        <v>23</v>
      </c>
      <c r="E418">
        <v>2</v>
      </c>
    </row>
    <row r="419" spans="1:16" x14ac:dyDescent="0.25">
      <c r="C419" t="s">
        <v>250</v>
      </c>
      <c r="D419">
        <v>23</v>
      </c>
      <c r="E419">
        <v>3</v>
      </c>
    </row>
    <row r="420" spans="1:16" x14ac:dyDescent="0.25">
      <c r="C420" t="s">
        <v>251</v>
      </c>
      <c r="D420">
        <v>45</v>
      </c>
      <c r="E420">
        <v>4</v>
      </c>
    </row>
    <row r="423" spans="1:16" ht="29.25" customHeight="1" x14ac:dyDescent="0.25">
      <c r="A423" s="17" t="s">
        <v>257</v>
      </c>
      <c r="B423" s="17"/>
      <c r="C423" s="17"/>
      <c r="D423" s="17"/>
      <c r="E423" s="17"/>
      <c r="F423" s="17"/>
      <c r="G423" s="17"/>
      <c r="H423" s="17"/>
      <c r="I423" s="17"/>
      <c r="J423" s="17"/>
      <c r="K423" s="17"/>
      <c r="L423" s="17"/>
      <c r="M423" s="17"/>
      <c r="N423" s="17"/>
      <c r="O423" s="17"/>
      <c r="P423" s="3"/>
    </row>
    <row r="425" spans="1:16" x14ac:dyDescent="0.25">
      <c r="A425" s="18" t="s">
        <v>258</v>
      </c>
      <c r="B425" s="18"/>
      <c r="C425" s="18"/>
      <c r="D425" s="18"/>
      <c r="E425" s="18"/>
      <c r="F425" s="18"/>
      <c r="G425" s="18"/>
      <c r="H425" s="18"/>
      <c r="I425" s="18"/>
      <c r="J425" s="18"/>
      <c r="K425" s="18"/>
      <c r="L425" s="18"/>
      <c r="M425" s="18"/>
      <c r="N425" s="18"/>
      <c r="O425" s="18"/>
    </row>
    <row r="426" spans="1:16" x14ac:dyDescent="0.25">
      <c r="A426" s="18"/>
      <c r="B426" s="18"/>
      <c r="C426" s="18"/>
      <c r="D426" s="18"/>
      <c r="E426" s="18"/>
      <c r="F426" s="18"/>
      <c r="G426" s="18"/>
      <c r="H426" s="18"/>
      <c r="I426" s="18"/>
      <c r="J426" s="18"/>
      <c r="K426" s="18"/>
      <c r="L426" s="18"/>
      <c r="M426" s="18"/>
      <c r="N426" s="18"/>
      <c r="O426" s="18"/>
    </row>
    <row r="427" spans="1:16" x14ac:dyDescent="0.25">
      <c r="A427" s="18"/>
      <c r="B427" s="18"/>
      <c r="C427" s="18"/>
      <c r="D427" s="18"/>
      <c r="E427" s="18"/>
      <c r="F427" s="18"/>
      <c r="G427" s="18"/>
      <c r="H427" s="18"/>
      <c r="I427" s="18"/>
      <c r="J427" s="18"/>
      <c r="K427" s="18"/>
      <c r="L427" s="18"/>
      <c r="M427" s="18"/>
      <c r="N427" s="18"/>
      <c r="O427" s="18"/>
    </row>
    <row r="429" spans="1:16" x14ac:dyDescent="0.25">
      <c r="A429" t="s">
        <v>2</v>
      </c>
      <c r="B429" s="19" t="s">
        <v>259</v>
      </c>
      <c r="C429" s="19"/>
      <c r="D429" s="19"/>
      <c r="E429" s="19"/>
      <c r="F429" s="19"/>
    </row>
    <row r="431" spans="1:16" x14ac:dyDescent="0.25">
      <c r="B431" t="s">
        <v>4</v>
      </c>
      <c r="C431" t="s">
        <v>245</v>
      </c>
      <c r="D431" t="s">
        <v>246</v>
      </c>
      <c r="E431" t="s">
        <v>247</v>
      </c>
    </row>
    <row r="432" spans="1:16" x14ac:dyDescent="0.25">
      <c r="C432" t="s">
        <v>248</v>
      </c>
      <c r="D432">
        <v>12</v>
      </c>
      <c r="E432">
        <v>1</v>
      </c>
      <c r="F432" s="2" t="str">
        <f>CHOOSE(3,C432,C433,C434,C435)</f>
        <v>P3</v>
      </c>
    </row>
    <row r="433" spans="1:15" x14ac:dyDescent="0.25">
      <c r="C433" t="s">
        <v>249</v>
      </c>
      <c r="D433">
        <v>23</v>
      </c>
      <c r="E433">
        <v>2</v>
      </c>
    </row>
    <row r="434" spans="1:15" x14ac:dyDescent="0.25">
      <c r="C434" t="s">
        <v>250</v>
      </c>
      <c r="D434">
        <v>23</v>
      </c>
      <c r="E434">
        <v>3</v>
      </c>
    </row>
    <row r="435" spans="1:15" x14ac:dyDescent="0.25">
      <c r="C435" t="s">
        <v>251</v>
      </c>
      <c r="D435">
        <v>45</v>
      </c>
      <c r="E435">
        <v>4</v>
      </c>
    </row>
    <row r="437" spans="1:15" ht="30.75" customHeight="1" x14ac:dyDescent="0.25">
      <c r="A437" s="17" t="s">
        <v>260</v>
      </c>
      <c r="B437" s="17"/>
      <c r="C437" s="17"/>
      <c r="D437" s="17"/>
      <c r="E437" s="17"/>
      <c r="F437" s="17"/>
      <c r="G437" s="17"/>
      <c r="H437" s="17"/>
      <c r="I437" s="17"/>
      <c r="J437" s="17"/>
      <c r="K437" s="17"/>
      <c r="L437" s="17"/>
      <c r="M437" s="17"/>
      <c r="N437" s="17"/>
      <c r="O437" s="17"/>
    </row>
    <row r="439" spans="1:15" x14ac:dyDescent="0.25">
      <c r="E439" t="s">
        <v>77</v>
      </c>
      <c r="F439" t="s">
        <v>261</v>
      </c>
    </row>
    <row r="463" spans="1:13" ht="29.25" customHeight="1" x14ac:dyDescent="0.25">
      <c r="A463" s="17" t="s">
        <v>262</v>
      </c>
      <c r="B463" s="17"/>
      <c r="C463" s="17"/>
      <c r="D463" s="17"/>
      <c r="E463" s="17"/>
      <c r="F463" s="17"/>
      <c r="G463" s="17"/>
      <c r="H463" s="17"/>
      <c r="I463" s="17"/>
      <c r="J463" s="17"/>
      <c r="K463" s="17"/>
      <c r="L463" s="17"/>
      <c r="M463" s="17"/>
    </row>
    <row r="465" spans="1:13" ht="32.25" customHeight="1" x14ac:dyDescent="0.25">
      <c r="A465" s="17" t="s">
        <v>263</v>
      </c>
      <c r="B465" s="17"/>
      <c r="C465" s="17"/>
      <c r="D465" s="17"/>
      <c r="E465" s="17"/>
      <c r="F465" s="17"/>
      <c r="G465" s="17"/>
      <c r="H465" s="17"/>
      <c r="I465" s="17"/>
      <c r="J465" s="17"/>
      <c r="K465" s="17"/>
      <c r="L465" s="17"/>
      <c r="M465" s="17"/>
    </row>
    <row r="467" spans="1:13" ht="30.75" customHeight="1" x14ac:dyDescent="0.25">
      <c r="A467" s="17" t="s">
        <v>264</v>
      </c>
      <c r="B467" s="17"/>
      <c r="C467" s="17"/>
      <c r="D467" s="17"/>
      <c r="E467" s="17"/>
      <c r="F467" s="17"/>
      <c r="G467" s="17"/>
      <c r="H467" s="17"/>
      <c r="I467" s="17"/>
      <c r="J467" s="17"/>
      <c r="K467" s="17"/>
      <c r="L467" s="17"/>
      <c r="M467" s="17"/>
    </row>
  </sheetData>
  <dataConsolidate/>
  <mergeCells count="57">
    <mergeCell ref="C101:P101"/>
    <mergeCell ref="C102:P102"/>
    <mergeCell ref="A95:N95"/>
    <mergeCell ref="A2:N2"/>
    <mergeCell ref="A11:N11"/>
    <mergeCell ref="A13:N13"/>
    <mergeCell ref="A15:N15"/>
    <mergeCell ref="A24:N24"/>
    <mergeCell ref="A29:N29"/>
    <mergeCell ref="A34:N34"/>
    <mergeCell ref="A67:N67"/>
    <mergeCell ref="A77:N77"/>
    <mergeCell ref="A83:N83"/>
    <mergeCell ref="A53:N53"/>
    <mergeCell ref="A55:N55"/>
    <mergeCell ref="A65:N65"/>
    <mergeCell ref="C105:P105"/>
    <mergeCell ref="C109:P109"/>
    <mergeCell ref="C121:P121"/>
    <mergeCell ref="C125:P125"/>
    <mergeCell ref="C129:P129"/>
    <mergeCell ref="A134:N134"/>
    <mergeCell ref="A141:N141"/>
    <mergeCell ref="A143:N143"/>
    <mergeCell ref="A145:O147"/>
    <mergeCell ref="A149:O150"/>
    <mergeCell ref="A180:O180"/>
    <mergeCell ref="B184:K184"/>
    <mergeCell ref="B194:P195"/>
    <mergeCell ref="B196:P197"/>
    <mergeCell ref="B152:P154"/>
    <mergeCell ref="A156:O156"/>
    <mergeCell ref="A217:O217"/>
    <mergeCell ref="B219:B220"/>
    <mergeCell ref="A219:A220"/>
    <mergeCell ref="B230:B231"/>
    <mergeCell ref="C230:P231"/>
    <mergeCell ref="A230:A231"/>
    <mergeCell ref="B336:P337"/>
    <mergeCell ref="B361:P363"/>
    <mergeCell ref="C251:P251"/>
    <mergeCell ref="C259:P259"/>
    <mergeCell ref="A269:O269"/>
    <mergeCell ref="A295:O295"/>
    <mergeCell ref="A333:O333"/>
    <mergeCell ref="A384:O384"/>
    <mergeCell ref="A393:O393"/>
    <mergeCell ref="A404:O404"/>
    <mergeCell ref="B406:O406"/>
    <mergeCell ref="B414:O414"/>
    <mergeCell ref="A437:O437"/>
    <mergeCell ref="A463:M463"/>
    <mergeCell ref="A465:M465"/>
    <mergeCell ref="A467:M467"/>
    <mergeCell ref="A423:O423"/>
    <mergeCell ref="A425:O427"/>
    <mergeCell ref="B429:F429"/>
  </mergeCells>
  <conditionalFormatting sqref="B154:D154">
    <cfRule type="expression" dxfId="0" priority="1">
      <formula>$AB$95&gt;0</formula>
    </cfRule>
  </conditionalFormatting>
  <dataValidations count="2">
    <dataValidation type="list" allowBlank="1" showInputMessage="1" showErrorMessage="1" sqref="C175" xr:uid="{DC1B4FB1-B477-46E1-9772-46C840FE1124}">
      <formula1>$F$174:$G$174</formula1>
    </dataValidation>
    <dataValidation type="list" allowBlank="1" showInputMessage="1" showErrorMessage="1" sqref="D175" xr:uid="{4753ADB4-8A63-47B6-BFA8-83714E655D2C}">
      <formula1>INDIRECT($C$175)</formula1>
    </dataValidation>
  </dataValidations>
  <hyperlinks>
    <hyperlink ref="B230" r:id="rId1" display="https://support.microsoft.com/en-us/office/maxa-function-814bda1e-3840-4bff-9365-2f59ac2ee62d" xr:uid="{D055270F-51A4-4957-B1C6-A0A0DDF15440}"/>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EXCEL MODULE BASIC - ADVANCE</vt:lpstr>
      <vt:lpstr>india</vt:lpstr>
      <vt:lpstr>usa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Production</cp:lastModifiedBy>
  <dcterms:created xsi:type="dcterms:W3CDTF">2023-05-02T05:23:49Z</dcterms:created>
  <dcterms:modified xsi:type="dcterms:W3CDTF">2023-05-18T09:46:45Z</dcterms:modified>
</cp:coreProperties>
</file>