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sters\Enterprise Analytics\"/>
    </mc:Choice>
  </mc:AlternateContent>
  <xr:revisionPtr revIDLastSave="0" documentId="8_{A7AC4545-66B3-45E7-B357-FC7CCF4445D9}" xr6:coauthVersionLast="44" xr6:coauthVersionMax="44" xr10:uidLastSave="{00000000-0000-0000-0000-000000000000}"/>
  <bookViews>
    <workbookView xWindow="-96" yWindow="-96" windowWidth="23232" windowHeight="12552" activeTab="1" xr2:uid="{F0CFDC77-65E6-4296-BFD9-CFBFA6622888}"/>
  </bookViews>
  <sheets>
    <sheet name="Sensitivity Report 2" sheetId="6" r:id="rId1"/>
    <sheet name="A5" sheetId="3" r:id="rId2"/>
  </sheets>
  <definedNames>
    <definedName name="solver_adj" localSheetId="1" hidden="1">'A5'!$H$2:$K$2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'A5'!$L$8</definedName>
    <definedName name="solver_lhs2" localSheetId="1" hidden="1">'A5'!$L$9</definedName>
    <definedName name="solver_lhs3" localSheetId="1" hidden="1">'A5'!$L$8:$L$9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'A5'!$L$2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'A5'!$N$8</definedName>
    <definedName name="solver_rhs2" localSheetId="1" hidden="1">'A5'!$N$9</definedName>
    <definedName name="solver_rhs3" localSheetId="1" hidden="1">'A5'!$N$8:$N$9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6" l="1"/>
  <c r="F17" i="6"/>
  <c r="L11" i="3"/>
  <c r="L10" i="3"/>
  <c r="D10" i="3"/>
  <c r="C10" i="3"/>
  <c r="L8" i="3" l="1"/>
  <c r="O8" i="3" s="1"/>
  <c r="L2" i="3"/>
  <c r="O10" i="3"/>
  <c r="L9" i="3"/>
  <c r="O9" i="3" l="1"/>
  <c r="D9" i="3"/>
  <c r="D8" i="3"/>
  <c r="D7" i="3"/>
  <c r="O11" i="3" l="1"/>
</calcChain>
</file>

<file path=xl/sharedStrings.xml><?xml version="1.0" encoding="utf-8"?>
<sst xmlns="http://schemas.openxmlformats.org/spreadsheetml/2006/main" count="82" uniqueCount="73">
  <si>
    <t>Constraints:</t>
  </si>
  <si>
    <t>Inequality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</si>
  <si>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</si>
  <si>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</si>
  <si>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</si>
  <si>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</si>
  <si>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</si>
  <si>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</si>
  <si>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</si>
  <si>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</si>
  <si>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Constraints</t>
  </si>
  <si>
    <t>Formulation:</t>
  </si>
  <si>
    <t xml:space="preserve"> </t>
  </si>
  <si>
    <t>Mathematical Formulation:</t>
  </si>
  <si>
    <t xml:space="preserve">Subject to: </t>
  </si>
  <si>
    <t>SP</t>
  </si>
  <si>
    <t>Profit</t>
  </si>
  <si>
    <t>Pressure Washer</t>
  </si>
  <si>
    <t>Go-Karts</t>
  </si>
  <si>
    <t>Generators</t>
  </si>
  <si>
    <t>5 Water Pumps</t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</si>
  <si>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be the number of Pressure  Washers</t>
    </r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</si>
  <si>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be the number of Go-Karts</t>
    </r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</si>
  <si>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be the number of Generators</t>
    </r>
  </si>
  <si>
    <t>Objective Z: Total profit</t>
  </si>
  <si>
    <t>Selling Price</t>
  </si>
  <si>
    <t>LHS</t>
  </si>
  <si>
    <t>RHS</t>
  </si>
  <si>
    <t>Slack</t>
  </si>
  <si>
    <t>Budget (Cost)</t>
  </si>
  <si>
    <t>Unused Budget</t>
  </si>
  <si>
    <t>Space Limit</t>
  </si>
  <si>
    <r>
      <t xml:space="preserve">Pressure Washers
 </t>
    </r>
    <r>
      <rPr>
        <b/>
        <sz val="11"/>
        <color theme="1"/>
        <rFont val="Calibri"/>
        <family val="2"/>
        <scheme val="minor"/>
      </rPr>
      <t>X1</t>
    </r>
  </si>
  <si>
    <r>
      <t xml:space="preserve">Go-Karts
</t>
    </r>
    <r>
      <rPr>
        <b/>
        <sz val="11"/>
        <color theme="1"/>
        <rFont val="Calibri"/>
        <family val="2"/>
        <scheme val="minor"/>
      </rPr>
      <t>X2</t>
    </r>
  </si>
  <si>
    <r>
      <t xml:space="preserve">Generators
</t>
    </r>
    <r>
      <rPr>
        <b/>
        <sz val="11"/>
        <color theme="1"/>
        <rFont val="Calibri"/>
        <family val="2"/>
        <scheme val="minor"/>
      </rPr>
      <t>X3</t>
    </r>
  </si>
  <si>
    <r>
      <t xml:space="preserve">Water Pumps
</t>
    </r>
    <r>
      <rPr>
        <b/>
        <sz val="11"/>
        <color theme="1"/>
        <rFont val="Calibri"/>
        <family val="2"/>
        <scheme val="minor"/>
      </rPr>
      <t>X4</t>
    </r>
  </si>
  <si>
    <t>Unused Space</t>
  </si>
  <si>
    <t>Quantity of Products</t>
  </si>
  <si>
    <t>Worksheet: [A5-Practice.xlsx]A5</t>
  </si>
  <si>
    <t>Gradient</t>
  </si>
  <si>
    <t>Lagrange</t>
  </si>
  <si>
    <t>Multiplier</t>
  </si>
  <si>
    <t>$H$2</t>
  </si>
  <si>
    <t>Quantity of Products Pressure Washers
 X1</t>
  </si>
  <si>
    <t>$I$2</t>
  </si>
  <si>
    <t>Quantity of Products Go-Karts
X2</t>
  </si>
  <si>
    <t>$J$2</t>
  </si>
  <si>
    <t>Quantity of Products Generators
X3</t>
  </si>
  <si>
    <t>$K$2</t>
  </si>
  <si>
    <t>Quantity of Products Water Pumps
X4</t>
  </si>
  <si>
    <t>$L$8</t>
  </si>
  <si>
    <t>Budget (Cost) LHS</t>
  </si>
  <si>
    <t>$L$9</t>
  </si>
  <si>
    <t>Space Limit LHS</t>
  </si>
  <si>
    <t>&gt;=</t>
  </si>
  <si>
    <t>&lt;=</t>
  </si>
  <si>
    <t>Report Created: 2/9/2020 7:35:17 PM</t>
  </si>
  <si>
    <r>
      <t xml:space="preserve">                                                     </t>
    </r>
    <r>
      <rPr>
        <sz val="11"/>
        <color theme="1"/>
        <rFont val="Calibri"/>
        <family val="2"/>
        <scheme val="minor"/>
      </rPr>
      <t xml:space="preserve">       2X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- X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 &gt;= 0</t>
    </r>
  </si>
  <si>
    <r>
      <t>The total Profit  Z equals:                        Z = 114.99X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+ 261.99X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+ 188.99X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- 197.01X</t>
    </r>
    <r>
      <rPr>
        <vertAlign val="subscript"/>
        <sz val="11"/>
        <color theme="1"/>
        <rFont val="Calibri"/>
        <family val="2"/>
        <scheme val="minor"/>
      </rPr>
      <t>4</t>
    </r>
  </si>
  <si>
    <r>
      <t>Monthly buying budget = $:        365X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+ 368X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+ 411X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+ 567X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≤ 175000</t>
    </r>
  </si>
  <si>
    <r>
      <rPr>
        <b/>
        <i/>
        <sz val="11"/>
        <color theme="1"/>
        <rFont val="Calibri"/>
        <family val="2"/>
        <scheme val="minor"/>
      </rPr>
      <t xml:space="preserve">Maximize  </t>
    </r>
    <r>
      <rPr>
        <sz val="11"/>
        <color theme="1"/>
        <rFont val="Calibri"/>
        <family val="2"/>
        <scheme val="minor"/>
      </rPr>
      <t xml:space="preserve">              </t>
    </r>
    <r>
      <rPr>
        <b/>
        <i/>
        <sz val="11"/>
        <color theme="1"/>
        <rFont val="Calibri"/>
        <family val="2"/>
        <scheme val="minor"/>
      </rPr>
      <t xml:space="preserve"> Z = 114.99X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+ 261.99X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+ 188.99X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- 197.01X</t>
    </r>
    <r>
      <rPr>
        <b/>
        <i/>
        <vertAlign val="subscript"/>
        <sz val="11"/>
        <color theme="1"/>
        <rFont val="Calibri"/>
        <family val="2"/>
        <scheme val="minor"/>
      </rPr>
      <t>4</t>
    </r>
  </si>
  <si>
    <r>
      <t xml:space="preserve">Budget:              </t>
    </r>
    <r>
      <rPr>
        <b/>
        <i/>
        <sz val="11"/>
        <color theme="1"/>
        <rFont val="Calibri"/>
        <family val="2"/>
        <scheme val="minor"/>
      </rPr>
      <t>365X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+ 368X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+ 411X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+ 567X</t>
    </r>
    <r>
      <rPr>
        <b/>
        <i/>
        <vertAlign val="subscript"/>
        <sz val="11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 xml:space="preserve"> ≤ 175000</t>
    </r>
  </si>
  <si>
    <t>Unused quantity</t>
  </si>
  <si>
    <t>Calculate the profit of each product 114.99, 219.99, 188.99, and -197.01</t>
  </si>
  <si>
    <r>
      <t xml:space="preserve">Space is limited to 80 shelves:    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+ 8X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+ 6X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≤ 2400</t>
    </r>
  </si>
  <si>
    <r>
      <t>Resource Allocation:                   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 xml:space="preserve">2  </t>
    </r>
    <r>
      <rPr>
        <sz val="11"/>
        <color theme="1"/>
        <rFont val="Calibri"/>
        <family val="2"/>
        <scheme val="minor"/>
      </rPr>
      <t xml:space="preserve"> &gt;= 0</t>
    </r>
  </si>
  <si>
    <t>The number of WP sold should be atleast twice as many Generators</t>
  </si>
  <si>
    <r>
      <t xml:space="preserve">Space:               </t>
    </r>
    <r>
      <rPr>
        <b/>
        <i/>
        <sz val="11"/>
        <color theme="1"/>
        <rFont val="Calibri"/>
        <family val="2"/>
        <scheme val="minor"/>
      </rPr>
      <t xml:space="preserve"> 5X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+ 8X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+ 5X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+ 6X</t>
    </r>
    <r>
      <rPr>
        <b/>
        <i/>
        <vertAlign val="subscript"/>
        <sz val="11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 xml:space="preserve"> ≤ 2400</t>
    </r>
  </si>
  <si>
    <r>
      <t>Let</t>
    </r>
    <r>
      <rPr>
        <b/>
        <sz val="11"/>
        <color theme="1"/>
        <rFont val="Calibri"/>
        <family val="2"/>
        <scheme val="minor"/>
      </rPr>
      <t xml:space="preserve"> X</t>
    </r>
    <r>
      <rPr>
        <b/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 be the number of Case of 5 Water Pumps</t>
    </r>
  </si>
  <si>
    <r>
      <t xml:space="preserve">Non-negativity:          </t>
    </r>
    <r>
      <rPr>
        <b/>
        <sz val="11"/>
        <color theme="1"/>
        <rFont val="Calibri"/>
        <family val="2"/>
      </rPr>
      <t xml:space="preserve"> X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 xml:space="preserve">  ,   X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 ,  X</t>
    </r>
    <r>
      <rPr>
        <b/>
        <vertAlign val="subscript"/>
        <sz val="11"/>
        <color theme="1"/>
        <rFont val="Calibri"/>
        <family val="2"/>
      </rPr>
      <t xml:space="preserve">3 </t>
    </r>
    <r>
      <rPr>
        <b/>
        <sz val="11"/>
        <color theme="1"/>
        <rFont val="Calibri"/>
        <family val="2"/>
      </rPr>
      <t>,  X</t>
    </r>
    <r>
      <rPr>
        <b/>
        <vertAlign val="subscript"/>
        <sz val="11"/>
        <color theme="1"/>
        <rFont val="Calibri"/>
        <family val="2"/>
      </rPr>
      <t>4</t>
    </r>
    <r>
      <rPr>
        <b/>
        <sz val="11"/>
        <color theme="1"/>
        <rFont val="Calibri"/>
        <family val="2"/>
      </rPr>
      <t xml:space="preserve">  &gt;= 0</t>
    </r>
  </si>
  <si>
    <r>
      <rPr>
        <sz val="11"/>
        <color theme="1"/>
        <rFont val="Calibri"/>
        <family val="2"/>
      </rPr>
      <t xml:space="preserve">Inventory Allocation: </t>
    </r>
    <r>
      <rPr>
        <b/>
        <sz val="11"/>
        <color theme="1"/>
        <rFont val="Calibri"/>
        <family val="2"/>
      </rPr>
      <t xml:space="preserve">          X</t>
    </r>
    <r>
      <rPr>
        <b/>
        <vertAlign val="subscript"/>
        <sz val="11"/>
        <color theme="1"/>
        <rFont val="Calibri"/>
        <family val="2"/>
      </rPr>
      <t xml:space="preserve">1 </t>
    </r>
    <r>
      <rPr>
        <b/>
        <sz val="11"/>
        <color theme="1"/>
        <rFont val="Calibri"/>
        <family val="2"/>
      </rPr>
      <t>+ X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 &gt;= 0      ,      2X</t>
    </r>
    <r>
      <rPr>
        <b/>
        <vertAlign val="sub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 xml:space="preserve"> - X</t>
    </r>
    <r>
      <rPr>
        <b/>
        <vertAlign val="subscript"/>
        <sz val="11"/>
        <color theme="1"/>
        <rFont val="Calibri"/>
        <family val="2"/>
      </rPr>
      <t>4</t>
    </r>
    <r>
      <rPr>
        <b/>
        <sz val="11"/>
        <color theme="1"/>
        <rFont val="Calibri"/>
        <family val="2"/>
      </rPr>
      <t xml:space="preserve">  &gt;= 0</t>
    </r>
  </si>
  <si>
    <t xml:space="preserve">Allocation </t>
  </si>
  <si>
    <t xml:space="preserve">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</si>
</sst>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1" fillId="2" borderId="0" xfId="0" applyFont="1" applyFill="1"/>
    <xf numFmtId="0" fontId="8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F9F3-4A49-4633-816F-A0A37F579256}">
  <dimension ref="A1:I18"/>
  <sheetViews>
    <sheetView showGridLines="0" topLeftCell="A4" zoomScale="97" workbookViewId="0">
      <selection activeCell="F18" sqref="F18"/>
    </sheetView>
  </sheetViews>
  <sheetFormatPr defaultRowHeight="14.4" x14ac:dyDescent="0.55000000000000004"/>
  <cols>
    <col min="1" max="1" width="2.1015625" customWidth="1"/>
    <col min="2" max="2" width="4.89453125" bestFit="1" customWidth="1"/>
    <col min="3" max="3" width="14.68359375" bestFit="1" customWidth="1"/>
    <col min="4" max="4" width="11.68359375" bestFit="1" customWidth="1"/>
    <col min="5" max="5" width="12.26171875" bestFit="1" customWidth="1"/>
    <col min="9" max="9" width="11.68359375" bestFit="1" customWidth="1"/>
  </cols>
  <sheetData>
    <row r="1" spans="1:5" x14ac:dyDescent="0.55000000000000004">
      <c r="A1" s="1" t="s">
        <v>2</v>
      </c>
    </row>
    <row r="2" spans="1:5" x14ac:dyDescent="0.55000000000000004">
      <c r="A2" s="1" t="s">
        <v>38</v>
      </c>
    </row>
    <row r="3" spans="1:5" x14ac:dyDescent="0.55000000000000004">
      <c r="A3" s="1" t="s">
        <v>56</v>
      </c>
    </row>
    <row r="6" spans="1:5" ht="14.7" thickBot="1" x14ac:dyDescent="0.6">
      <c r="A6" t="s">
        <v>3</v>
      </c>
    </row>
    <row r="7" spans="1:5" x14ac:dyDescent="0.55000000000000004">
      <c r="B7" s="21"/>
      <c r="C7" s="21"/>
      <c r="D7" s="21" t="s">
        <v>6</v>
      </c>
      <c r="E7" s="21" t="s">
        <v>8</v>
      </c>
    </row>
    <row r="8" spans="1:5" ht="14.7" thickBot="1" x14ac:dyDescent="0.6">
      <c r="B8" s="22" t="s">
        <v>4</v>
      </c>
      <c r="C8" s="22" t="s">
        <v>5</v>
      </c>
      <c r="D8" s="22" t="s">
        <v>7</v>
      </c>
      <c r="E8" s="22" t="s">
        <v>39</v>
      </c>
    </row>
    <row r="9" spans="1:5" ht="57.6" x14ac:dyDescent="0.55000000000000004">
      <c r="B9" s="5" t="s">
        <v>42</v>
      </c>
      <c r="C9" s="23" t="s">
        <v>43</v>
      </c>
      <c r="D9" s="5">
        <v>0</v>
      </c>
      <c r="E9" s="5">
        <v>-67.583835575977048</v>
      </c>
    </row>
    <row r="10" spans="1:5" ht="57.6" x14ac:dyDescent="0.55000000000000004">
      <c r="B10" s="5" t="s">
        <v>44</v>
      </c>
      <c r="C10" s="23" t="s">
        <v>45</v>
      </c>
      <c r="D10" s="5">
        <v>76.933701657458641</v>
      </c>
      <c r="E10" s="5">
        <v>0</v>
      </c>
    </row>
    <row r="11" spans="1:5" ht="57.6" x14ac:dyDescent="0.55000000000000004">
      <c r="B11" s="5" t="s">
        <v>46</v>
      </c>
      <c r="C11" s="23" t="s">
        <v>47</v>
      </c>
      <c r="D11" s="5">
        <v>356.90607734806622</v>
      </c>
      <c r="E11" s="5">
        <v>0</v>
      </c>
    </row>
    <row r="12" spans="1:5" ht="57.9" thickBot="1" x14ac:dyDescent="0.6">
      <c r="B12" s="6" t="s">
        <v>48</v>
      </c>
      <c r="C12" s="24" t="s">
        <v>49</v>
      </c>
      <c r="D12" s="6">
        <v>0</v>
      </c>
      <c r="E12" s="6">
        <v>-252.32612243159133</v>
      </c>
    </row>
    <row r="14" spans="1:5" ht="14.7" thickBot="1" x14ac:dyDescent="0.6">
      <c r="A14" t="s">
        <v>10</v>
      </c>
    </row>
    <row r="15" spans="1:5" x14ac:dyDescent="0.55000000000000004">
      <c r="B15" s="21"/>
      <c r="C15" s="21"/>
      <c r="D15" s="21" t="s">
        <v>6</v>
      </c>
      <c r="E15" s="21" t="s">
        <v>40</v>
      </c>
    </row>
    <row r="16" spans="1:5" ht="14.7" thickBot="1" x14ac:dyDescent="0.6">
      <c r="B16" s="22" t="s">
        <v>4</v>
      </c>
      <c r="C16" s="22" t="s">
        <v>5</v>
      </c>
      <c r="D16" s="22" t="s">
        <v>7</v>
      </c>
      <c r="E16" s="22" t="s">
        <v>41</v>
      </c>
    </row>
    <row r="17" spans="2:9" x14ac:dyDescent="0.55000000000000004">
      <c r="B17" s="5" t="s">
        <v>50</v>
      </c>
      <c r="C17" s="5" t="s">
        <v>51</v>
      </c>
      <c r="D17" s="5">
        <v>175000</v>
      </c>
      <c r="E17" s="25">
        <v>0.13948210826894847</v>
      </c>
      <c r="F17">
        <f>D17*E17</f>
        <v>24409.368947065981</v>
      </c>
      <c r="H17" s="27"/>
      <c r="I17" s="27"/>
    </row>
    <row r="18" spans="2:9" ht="14.7" thickBot="1" x14ac:dyDescent="0.6">
      <c r="B18" s="6" t="s">
        <v>52</v>
      </c>
      <c r="C18" s="6" t="s">
        <v>53</v>
      </c>
      <c r="D18" s="6">
        <v>2400</v>
      </c>
      <c r="E18" s="26">
        <v>26.332571798925244</v>
      </c>
      <c r="F18">
        <f>(E18/100)*12000</f>
        <v>3159.9086158710288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0413-6FF9-4CA8-BFB8-CE36EA5F5425}">
  <dimension ref="A1:P23"/>
  <sheetViews>
    <sheetView tabSelected="1" zoomScale="86" zoomScaleNormal="115" workbookViewId="0">
      <selection activeCell="L2" sqref="L2"/>
    </sheetView>
  </sheetViews>
  <sheetFormatPr defaultRowHeight="14.4" x14ac:dyDescent="0.55000000000000004"/>
  <cols>
    <col min="1" max="1" width="14.47265625" bestFit="1" customWidth="1"/>
    <col min="2" max="2" width="5.68359375" bestFit="1" customWidth="1"/>
    <col min="4" max="4" width="7.578125" bestFit="1" customWidth="1"/>
    <col min="6" max="6" width="73.3671875" bestFit="1" customWidth="1"/>
    <col min="7" max="7" width="17.83984375" bestFit="1" customWidth="1"/>
    <col min="8" max="8" width="17.20703125" bestFit="1" customWidth="1"/>
    <col min="9" max="9" width="14.578125" bestFit="1" customWidth="1"/>
    <col min="10" max="10" width="11.26171875" bestFit="1" customWidth="1"/>
    <col min="11" max="11" width="11.26171875" customWidth="1"/>
    <col min="12" max="12" width="19.3125" bestFit="1" customWidth="1"/>
    <col min="15" max="16" width="19.26171875" bestFit="1" customWidth="1"/>
  </cols>
  <sheetData>
    <row r="1" spans="1:16" ht="43.2" x14ac:dyDescent="0.55000000000000004">
      <c r="B1" s="4"/>
      <c r="C1" s="4"/>
      <c r="G1" s="2"/>
      <c r="H1" s="17" t="s">
        <v>32</v>
      </c>
      <c r="I1" s="17" t="s">
        <v>33</v>
      </c>
      <c r="J1" s="17" t="s">
        <v>34</v>
      </c>
      <c r="K1" s="17" t="s">
        <v>35</v>
      </c>
      <c r="L1" s="18" t="s">
        <v>24</v>
      </c>
      <c r="M1" s="4"/>
      <c r="N1" s="4"/>
      <c r="O1" s="4"/>
      <c r="P1" s="4"/>
    </row>
    <row r="2" spans="1:16" x14ac:dyDescent="0.55000000000000004">
      <c r="B2" s="4"/>
      <c r="C2" s="4"/>
      <c r="F2" s="7" t="s">
        <v>11</v>
      </c>
      <c r="G2" s="2" t="s">
        <v>37</v>
      </c>
      <c r="H2" s="15">
        <v>0</v>
      </c>
      <c r="I2" s="15">
        <v>76.933701657458641</v>
      </c>
      <c r="J2" s="20">
        <v>356.90607734806622</v>
      </c>
      <c r="K2" s="20">
        <v>0</v>
      </c>
      <c r="L2" s="15">
        <f>SUMPRODUCT(H2:K2,H3:K3)</f>
        <v>87607.540055248624</v>
      </c>
      <c r="M2" s="4"/>
      <c r="N2" s="4"/>
      <c r="O2" s="4"/>
      <c r="P2" s="4"/>
    </row>
    <row r="3" spans="1:16" ht="16.8" x14ac:dyDescent="0.75">
      <c r="B3" s="4"/>
      <c r="C3" s="4"/>
      <c r="F3" t="s">
        <v>21</v>
      </c>
      <c r="G3" s="2" t="s">
        <v>16</v>
      </c>
      <c r="H3" s="2">
        <v>114.99</v>
      </c>
      <c r="I3" s="2">
        <v>261.99</v>
      </c>
      <c r="J3" s="2">
        <v>188.99</v>
      </c>
      <c r="K3" s="13">
        <v>-197.01</v>
      </c>
      <c r="L3" s="2"/>
      <c r="M3" s="4"/>
      <c r="N3" s="4"/>
      <c r="O3" s="4"/>
      <c r="P3" s="4"/>
    </row>
    <row r="4" spans="1:16" ht="16.8" x14ac:dyDescent="0.75">
      <c r="B4" s="4"/>
      <c r="C4" s="4"/>
      <c r="F4" t="s">
        <v>22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6.8" x14ac:dyDescent="0.75">
      <c r="F5" t="s">
        <v>23</v>
      </c>
      <c r="G5" s="2" t="s">
        <v>25</v>
      </c>
      <c r="H5" s="2">
        <v>479.99</v>
      </c>
      <c r="I5" s="2">
        <v>629.99</v>
      </c>
      <c r="J5" s="2">
        <v>599.99</v>
      </c>
      <c r="K5" s="2">
        <v>188.99</v>
      </c>
      <c r="L5" s="4"/>
      <c r="M5" s="4"/>
      <c r="N5" s="4"/>
      <c r="O5" s="4"/>
      <c r="P5" s="4"/>
    </row>
    <row r="6" spans="1:16" ht="16.8" x14ac:dyDescent="0.75">
      <c r="A6" s="11"/>
      <c r="B6" s="12" t="s">
        <v>9</v>
      </c>
      <c r="C6" s="12" t="s">
        <v>15</v>
      </c>
      <c r="D6" s="12" t="s">
        <v>16</v>
      </c>
      <c r="F6" t="s">
        <v>68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55000000000000004">
      <c r="A7" s="12" t="s">
        <v>17</v>
      </c>
      <c r="B7" s="2">
        <v>365</v>
      </c>
      <c r="C7" s="2">
        <v>479.99</v>
      </c>
      <c r="D7" s="13">
        <f>C7-B7</f>
        <v>114.99000000000001</v>
      </c>
      <c r="F7" t="s">
        <v>63</v>
      </c>
      <c r="G7" s="12" t="s">
        <v>0</v>
      </c>
      <c r="H7" s="12"/>
      <c r="I7" s="12"/>
      <c r="J7" s="12"/>
      <c r="K7" s="3"/>
      <c r="L7" s="12" t="s">
        <v>26</v>
      </c>
      <c r="M7" s="12" t="s">
        <v>1</v>
      </c>
      <c r="N7" s="12" t="s">
        <v>27</v>
      </c>
      <c r="O7" s="12" t="s">
        <v>28</v>
      </c>
      <c r="P7" s="2"/>
    </row>
    <row r="8" spans="1:16" ht="16.8" x14ac:dyDescent="0.75">
      <c r="A8" s="12" t="s">
        <v>18</v>
      </c>
      <c r="B8" s="2">
        <v>368</v>
      </c>
      <c r="C8" s="2">
        <v>629.99</v>
      </c>
      <c r="D8" s="13">
        <f t="shared" ref="D8:D9" si="0">C8-B8</f>
        <v>261.99</v>
      </c>
      <c r="F8" t="s">
        <v>58</v>
      </c>
      <c r="G8" s="12" t="s">
        <v>29</v>
      </c>
      <c r="H8" s="2">
        <v>365</v>
      </c>
      <c r="I8" s="2">
        <v>368</v>
      </c>
      <c r="J8" s="2">
        <v>411</v>
      </c>
      <c r="K8" s="2">
        <v>567</v>
      </c>
      <c r="L8" s="2">
        <f>SUMPRODUCT(H2:K2,H8:K8)</f>
        <v>175000</v>
      </c>
      <c r="M8" s="16" t="s">
        <v>55</v>
      </c>
      <c r="N8" s="2">
        <v>175000</v>
      </c>
      <c r="O8" s="2">
        <f>ABS(L8-N8)</f>
        <v>0</v>
      </c>
      <c r="P8" s="2" t="s">
        <v>30</v>
      </c>
    </row>
    <row r="9" spans="1:16" ht="16.8" x14ac:dyDescent="0.75">
      <c r="A9" s="12" t="s">
        <v>19</v>
      </c>
      <c r="B9" s="2">
        <v>411</v>
      </c>
      <c r="C9" s="2">
        <v>599.99</v>
      </c>
      <c r="D9" s="13">
        <f t="shared" si="0"/>
        <v>188.99</v>
      </c>
      <c r="F9" t="s">
        <v>59</v>
      </c>
      <c r="G9" s="12" t="s">
        <v>31</v>
      </c>
      <c r="H9" s="2">
        <v>5</v>
      </c>
      <c r="I9" s="2">
        <v>8</v>
      </c>
      <c r="J9" s="2">
        <v>5</v>
      </c>
      <c r="K9" s="2">
        <v>6</v>
      </c>
      <c r="L9" s="2">
        <f>SUMPRODUCT(H2:K2,H9:K9)</f>
        <v>2400</v>
      </c>
      <c r="M9" s="16" t="s">
        <v>55</v>
      </c>
      <c r="N9" s="2">
        <v>2400</v>
      </c>
      <c r="O9" s="19">
        <f>ABS(L9-N9)</f>
        <v>0</v>
      </c>
      <c r="P9" s="2" t="s">
        <v>36</v>
      </c>
    </row>
    <row r="10" spans="1:16" ht="16.8" x14ac:dyDescent="0.75">
      <c r="A10" s="14" t="s">
        <v>20</v>
      </c>
      <c r="B10" s="2">
        <v>567</v>
      </c>
      <c r="C10" s="2">
        <f>369.99</f>
        <v>369.99</v>
      </c>
      <c r="D10" s="13">
        <f>C10-B10</f>
        <v>-197.01</v>
      </c>
      <c r="F10" t="s">
        <v>64</v>
      </c>
      <c r="G10" s="14" t="s">
        <v>71</v>
      </c>
      <c r="H10" s="2">
        <v>1</v>
      </c>
      <c r="I10" s="2">
        <v>1</v>
      </c>
      <c r="J10" s="2">
        <v>0</v>
      </c>
      <c r="K10" s="2">
        <v>0</v>
      </c>
      <c r="L10" s="2">
        <f>SUMPRODUCT(H2:K2,H10:K10)</f>
        <v>76.933701657458641</v>
      </c>
      <c r="M10" s="16" t="s">
        <v>54</v>
      </c>
      <c r="N10" s="2">
        <v>0</v>
      </c>
      <c r="O10" s="2">
        <f>ABS(L10-N10)</f>
        <v>76.933701657458641</v>
      </c>
      <c r="P10" s="2" t="s">
        <v>62</v>
      </c>
    </row>
    <row r="11" spans="1:16" ht="16.8" x14ac:dyDescent="0.75">
      <c r="B11" s="4"/>
      <c r="C11" s="4"/>
      <c r="F11" t="s">
        <v>65</v>
      </c>
      <c r="G11" s="12" t="s">
        <v>72</v>
      </c>
      <c r="H11" s="2">
        <v>0</v>
      </c>
      <c r="I11" s="2">
        <v>0</v>
      </c>
      <c r="J11" s="2">
        <v>2</v>
      </c>
      <c r="K11" s="2">
        <v>-1</v>
      </c>
      <c r="L11" s="19">
        <f>SUMPRODUCT(H2:K2,H11:K11)</f>
        <v>713.81215469613244</v>
      </c>
      <c r="M11" s="16" t="s">
        <v>54</v>
      </c>
      <c r="N11" s="2">
        <v>0</v>
      </c>
      <c r="O11" s="19">
        <f t="shared" ref="O11" si="1">ABS(L11-N11)</f>
        <v>713.81215469613244</v>
      </c>
      <c r="P11" s="2" t="s">
        <v>62</v>
      </c>
    </row>
    <row r="12" spans="1:16" x14ac:dyDescent="0.55000000000000004">
      <c r="B12" s="4"/>
      <c r="C12" s="4"/>
      <c r="F12" t="s">
        <v>66</v>
      </c>
    </row>
    <row r="13" spans="1:16" ht="16.8" x14ac:dyDescent="0.75">
      <c r="B13" s="4"/>
      <c r="C13" s="4"/>
      <c r="F13" s="9" t="s">
        <v>57</v>
      </c>
    </row>
    <row r="14" spans="1:16" x14ac:dyDescent="0.55000000000000004">
      <c r="B14" s="4"/>
      <c r="C14" s="4"/>
    </row>
    <row r="15" spans="1:16" x14ac:dyDescent="0.55000000000000004">
      <c r="A15" t="s">
        <v>12</v>
      </c>
      <c r="B15" s="4"/>
      <c r="C15" s="4"/>
    </row>
    <row r="16" spans="1:16" x14ac:dyDescent="0.55000000000000004">
      <c r="B16" s="4"/>
      <c r="C16" s="4"/>
      <c r="F16" s="7" t="s">
        <v>13</v>
      </c>
    </row>
    <row r="17" spans="2:6" ht="16.8" x14ac:dyDescent="0.75">
      <c r="B17" s="4"/>
      <c r="C17" s="8" t="s">
        <v>12</v>
      </c>
      <c r="F17" t="s">
        <v>60</v>
      </c>
    </row>
    <row r="18" spans="2:6" x14ac:dyDescent="0.55000000000000004">
      <c r="B18" s="4"/>
      <c r="C18" s="4"/>
      <c r="F18" s="9" t="s">
        <v>14</v>
      </c>
    </row>
    <row r="19" spans="2:6" ht="16.8" x14ac:dyDescent="0.75">
      <c r="B19" s="4"/>
      <c r="C19" s="4"/>
      <c r="F19" t="s">
        <v>61</v>
      </c>
    </row>
    <row r="20" spans="2:6" ht="16.8" x14ac:dyDescent="0.75">
      <c r="B20" s="4"/>
      <c r="C20" s="4"/>
      <c r="F20" t="s">
        <v>67</v>
      </c>
    </row>
    <row r="21" spans="2:6" ht="16.8" x14ac:dyDescent="0.75">
      <c r="B21" s="4"/>
      <c r="C21" s="4"/>
      <c r="F21" s="10" t="s">
        <v>70</v>
      </c>
    </row>
    <row r="22" spans="2:6" ht="16.8" x14ac:dyDescent="0.75">
      <c r="B22" s="4"/>
      <c r="C22" s="4"/>
      <c r="F22" t="s">
        <v>69</v>
      </c>
    </row>
    <row r="23" spans="2:6" x14ac:dyDescent="0.55000000000000004">
      <c r="B23" s="4"/>
      <c r="C23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2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2020-02-07T18:46:40Z</dcterms:created>
  <dcterms:modified xsi:type="dcterms:W3CDTF">2020-02-10T09:18:27Z</dcterms:modified>
</cp:coreProperties>
</file>